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2915" windowHeight="7260" tabRatio="557" firstSheet="7" activeTab="13"/>
  </bookViews>
  <sheets>
    <sheet name="يناير" sheetId="1" r:id="rId1"/>
    <sheet name="فبراير" sheetId="2" r:id="rId2"/>
    <sheet name="مارس" sheetId="3" r:id="rId3"/>
    <sheet name="ابريل" sheetId="4" r:id="rId4"/>
    <sheet name="مايو" sheetId="5" r:id="rId5"/>
    <sheet name="يونيو" sheetId="6" r:id="rId6"/>
    <sheet name="يوليو" sheetId="7" r:id="rId7"/>
    <sheet name="اغسطس" sheetId="8" r:id="rId8"/>
    <sheet name="سبتمبر" sheetId="9" r:id="rId9"/>
    <sheet name="اكتوبر" sheetId="10" r:id="rId10"/>
    <sheet name="نوفمبر" sheetId="11" r:id="rId11"/>
    <sheet name="ديسمبر" sheetId="12" r:id="rId12"/>
    <sheet name="محلل نقدي" sheetId="13" r:id="rId13"/>
    <sheet name="تحليل المصروفات " sheetId="14" r:id="rId14"/>
    <sheet name="محلل البنوك" sheetId="15" r:id="rId15"/>
    <sheet name="تتحليل الموردين " sheetId="16" r:id="rId16"/>
    <sheet name="تحليل الايرادات " sheetId="17" r:id="rId17"/>
    <sheet name="تحليل المشتريات" sheetId="18" r:id="rId18"/>
    <sheet name="تحصيل شيكات" sheetId="19" state="hidden" r:id="rId19"/>
    <sheet name="ميزان المراجعة" sheetId="20" r:id="rId20"/>
    <sheet name="قائمة الدخل" sheetId="21" r:id="rId21"/>
    <sheet name="قائمة المركز المالي " sheetId="22" r:id="rId22"/>
    <sheet name="دفتر الاستاذ العام" sheetId="23" r:id="rId23"/>
    <sheet name="قائمة التدفق النقدي " sheetId="24" r:id="rId24"/>
    <sheet name="تحليل الربحية" sheetId="25" r:id="rId25"/>
    <sheet name="الميزانية التقديرية" sheetId="26" r:id="rId26"/>
    <sheet name="المخزون" sheetId="27" r:id="rId27"/>
    <sheet name="المشتريات" sheetId="28" r:id="rId28"/>
  </sheets>
  <definedNames>
    <definedName name="_xlnm._FilterDatabase" localSheetId="12" hidden="1">'محلل نقدي'!$A$11:$F$43</definedName>
    <definedName name="_xlnm._FilterDatabase" localSheetId="17" hidden="1">'تحليل المشتريات'!$A$469:$H$504</definedName>
    <definedName name="_xlnm._FilterDatabase" localSheetId="13" hidden="1">'تحليل المصروفات '!$E$98:$AE$98</definedName>
    <definedName name="_xlnm._FilterDatabase" localSheetId="19" hidden="1">'ميزان المراجعة'!$A$11:$E$13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<sst xmlns="http://schemas.openxmlformats.org/spreadsheetml/2006/main" count="3806" uniqueCount="826">
  <si>
    <t>قرض من البنك طويل الاجل</t>
  </si>
  <si>
    <t>نوع الحساب</t>
  </si>
  <si>
    <t>المبلغ</t>
  </si>
  <si>
    <t>طبيعة الرصيد</t>
  </si>
  <si>
    <t>رصيد شهر</t>
  </si>
  <si>
    <t>ارصدة الحسابات</t>
  </si>
  <si>
    <t>اجماليات</t>
  </si>
  <si>
    <t xml:space="preserve">تحليل الايرادات </t>
  </si>
  <si>
    <t>مصروفات ادارية عمومية</t>
  </si>
  <si>
    <t xml:space="preserve">اسم البنوك </t>
  </si>
  <si>
    <t>التاريخ</t>
  </si>
  <si>
    <t xml:space="preserve">رقم القيد </t>
  </si>
  <si>
    <t xml:space="preserve">البيان </t>
  </si>
  <si>
    <t>الى مذكورين</t>
  </si>
  <si>
    <t>من مذكورين</t>
  </si>
  <si>
    <t>الاجمالي</t>
  </si>
  <si>
    <t xml:space="preserve">المراقبة </t>
  </si>
  <si>
    <t>نقدية</t>
  </si>
  <si>
    <t>بضاعة اول المدة</t>
  </si>
  <si>
    <t>مخزون اول المدة</t>
  </si>
  <si>
    <t>اثاث</t>
  </si>
  <si>
    <t>ايرادات وفوائد اخرى</t>
  </si>
  <si>
    <t>المسحوبات</t>
  </si>
  <si>
    <t>بنك</t>
  </si>
  <si>
    <t>أصول ثابتة</t>
  </si>
  <si>
    <t>عملاء</t>
  </si>
  <si>
    <t>موردين</t>
  </si>
  <si>
    <t>تصحيل شيكات</t>
  </si>
  <si>
    <t>جاري الشركاء</t>
  </si>
  <si>
    <t>سند قبض</t>
  </si>
  <si>
    <t>سند صرف</t>
  </si>
  <si>
    <t>سند دفع</t>
  </si>
  <si>
    <t>مردود مشتريات</t>
  </si>
  <si>
    <t>المشتريات</t>
  </si>
  <si>
    <t>خصم مكتسب</t>
  </si>
  <si>
    <t>مردود مبيعات</t>
  </si>
  <si>
    <t>مبيعات</t>
  </si>
  <si>
    <t>خصم مسموح به</t>
  </si>
  <si>
    <t>مصروفات ادارية</t>
  </si>
  <si>
    <t>مجمع الاهلاك</t>
  </si>
  <si>
    <t>رأس المال</t>
  </si>
  <si>
    <t>بضاعة اخر المدة</t>
  </si>
  <si>
    <t xml:space="preserve"> مخزون اخر المدة</t>
  </si>
  <si>
    <t>الاحتياطي</t>
  </si>
  <si>
    <t xml:space="preserve">ضريبة مضافة </t>
  </si>
  <si>
    <t>5\02\25 10:20PM</t>
  </si>
  <si>
    <t>حساب3</t>
  </si>
  <si>
    <t>مبلغ3</t>
  </si>
  <si>
    <t>حساب 2</t>
  </si>
  <si>
    <t>مبلغ 2</t>
  </si>
  <si>
    <t>حساب1</t>
  </si>
  <si>
    <t>مبلغ 1</t>
  </si>
  <si>
    <t>حساب 3</t>
  </si>
  <si>
    <t>مبلغ 3</t>
  </si>
  <si>
    <t>حساب 1</t>
  </si>
  <si>
    <t>دائن</t>
  </si>
  <si>
    <t>مدين</t>
  </si>
  <si>
    <t>Janury-01</t>
  </si>
  <si>
    <t>تمويل رأس المال قيد افتتاحي</t>
  </si>
  <si>
    <t>Janury-02</t>
  </si>
  <si>
    <t>Janury-03</t>
  </si>
  <si>
    <t>Janury-04</t>
  </si>
  <si>
    <t>شراء بضاعة من مورد بالاجل بقيمة 6000 + 900 ضريبة</t>
  </si>
  <si>
    <t>Janury-05</t>
  </si>
  <si>
    <t>Janury-06</t>
  </si>
  <si>
    <t>Janury-07</t>
  </si>
  <si>
    <t>Janury-08</t>
  </si>
  <si>
    <t>Janury-09</t>
  </si>
  <si>
    <t>Janury-10</t>
  </si>
  <si>
    <t>بيع نقدي لعميل بمبلغ 4000 + 600 ضريبة</t>
  </si>
  <si>
    <t>Janury-11</t>
  </si>
  <si>
    <t>Janury-12</t>
  </si>
  <si>
    <t>Janury-13</t>
  </si>
  <si>
    <t>Janury-14</t>
  </si>
  <si>
    <t>Janury-15</t>
  </si>
  <si>
    <t>Janury-16</t>
  </si>
  <si>
    <t>Janury-17</t>
  </si>
  <si>
    <t>مصروف ايجار</t>
  </si>
  <si>
    <t>Janury-18</t>
  </si>
  <si>
    <t>دفع ايجار شهر يناير نقدا 2000+ 300ضريبة</t>
  </si>
  <si>
    <t>Janury-19</t>
  </si>
  <si>
    <t>Janury-20</t>
  </si>
  <si>
    <t>Janury-21</t>
  </si>
  <si>
    <t>Janury-22</t>
  </si>
  <si>
    <t>Janury-23</t>
  </si>
  <si>
    <t>Janury-24</t>
  </si>
  <si>
    <t>Janury-25</t>
  </si>
  <si>
    <t>Janury-26</t>
  </si>
  <si>
    <t>Janury-27</t>
  </si>
  <si>
    <t>Janury-28</t>
  </si>
  <si>
    <t>Janury-29</t>
  </si>
  <si>
    <t>Janury-30</t>
  </si>
  <si>
    <t>Janury-31</t>
  </si>
  <si>
    <t>kk</t>
  </si>
  <si>
    <t>j</t>
  </si>
  <si>
    <r>
      <rPr>
        <sz val="11"/>
        <rFont val="Arial"/>
        <charset val="134"/>
      </rPr>
      <t xml:space="preserve">تحليل الايرادات </t>
    </r>
  </si>
  <si>
    <t xml:space="preserve">الى مذكورين </t>
  </si>
  <si>
    <t>Februry-01</t>
  </si>
  <si>
    <t>Februry-02</t>
  </si>
  <si>
    <t xml:space="preserve">شراء اثاث مكتبي نقدا بقيمة 3000 + 450 ضريبة </t>
  </si>
  <si>
    <t>Februry-03</t>
  </si>
  <si>
    <t>Februry-04</t>
  </si>
  <si>
    <t>Februry-05</t>
  </si>
  <si>
    <t>Februry-06</t>
  </si>
  <si>
    <t>Februry-07</t>
  </si>
  <si>
    <t>Februry-08</t>
  </si>
  <si>
    <t>بيع على الخساب بمبلغ 7000+1050 ضريبة</t>
  </si>
  <si>
    <t>Februry-09</t>
  </si>
  <si>
    <t>Februry-10</t>
  </si>
  <si>
    <t>Februry-11</t>
  </si>
  <si>
    <t>Februry-12</t>
  </si>
  <si>
    <t>Februry-13</t>
  </si>
  <si>
    <t>Februry-14</t>
  </si>
  <si>
    <t>Februry-15</t>
  </si>
  <si>
    <t>تسسديد جزء من مديونية مورد بقيمة 4000 نقدا</t>
  </si>
  <si>
    <t>Februry-16</t>
  </si>
  <si>
    <t>Februry-17</t>
  </si>
  <si>
    <t>Februry-18</t>
  </si>
  <si>
    <t>Februry-19</t>
  </si>
  <si>
    <t>Februry-20</t>
  </si>
  <si>
    <t>Februry-21</t>
  </si>
  <si>
    <t>Februry-22</t>
  </si>
  <si>
    <t>Februry-23</t>
  </si>
  <si>
    <t>Februry-24</t>
  </si>
  <si>
    <t>مصروف كهرباء</t>
  </si>
  <si>
    <t>Februry-25</t>
  </si>
  <si>
    <t xml:space="preserve">دفع فاتورة كهرباء بقيمة 600+ 90 ضريبة نقدا </t>
  </si>
  <si>
    <t>Februry-26</t>
  </si>
  <si>
    <t>Februry-27</t>
  </si>
  <si>
    <t>Februry-28</t>
  </si>
  <si>
    <t>Februry-29</t>
  </si>
  <si>
    <t>Februry-30</t>
  </si>
  <si>
    <t>Februry-31</t>
  </si>
  <si>
    <t>recalculate</t>
  </si>
  <si>
    <t>Marc-01</t>
  </si>
  <si>
    <t>Marc-02</t>
  </si>
  <si>
    <t>Marc-03</t>
  </si>
  <si>
    <t xml:space="preserve">شراء بضاعة من مورد ودفع نصفها نقدا  4000 + 600 ضريبة </t>
  </si>
  <si>
    <t>Marc-04</t>
  </si>
  <si>
    <t>Marc-05</t>
  </si>
  <si>
    <t>Marc-06</t>
  </si>
  <si>
    <t>Marc-07</t>
  </si>
  <si>
    <t>Marc-08</t>
  </si>
  <si>
    <t>Marc-09</t>
  </si>
  <si>
    <t>بيع نقدي بمبلغ 5000+ 750 ضريبة ط</t>
  </si>
  <si>
    <t>Marc-10</t>
  </si>
  <si>
    <t>Marc-11</t>
  </si>
  <si>
    <t>Marc-12</t>
  </si>
  <si>
    <t>Marc-13</t>
  </si>
  <si>
    <t>Marc-14</t>
  </si>
  <si>
    <t>Marc-15</t>
  </si>
  <si>
    <t>Marc-16</t>
  </si>
  <si>
    <t>مرتبات العاملين</t>
  </si>
  <si>
    <t>Marc-17</t>
  </si>
  <si>
    <t xml:space="preserve">    دفع رواتب العاملين بقيمة 3000 نقدا </t>
  </si>
  <si>
    <t>Marc-18</t>
  </si>
  <si>
    <t>Marc-19</t>
  </si>
  <si>
    <t>Marc-20</t>
  </si>
  <si>
    <t>Marc-21</t>
  </si>
  <si>
    <t>Marc-22</t>
  </si>
  <si>
    <t>Marc-23</t>
  </si>
  <si>
    <t>Marc-24</t>
  </si>
  <si>
    <t>Marc-25</t>
  </si>
  <si>
    <t>Marc-26</t>
  </si>
  <si>
    <t>Marc-27</t>
  </si>
  <si>
    <t>Marc-28</t>
  </si>
  <si>
    <t>تحصيل  شيك من عميل بقيمة 6000</t>
  </si>
  <si>
    <t>Marc-29</t>
  </si>
  <si>
    <t>Marc-30</t>
  </si>
  <si>
    <t>Marc-31</t>
  </si>
  <si>
    <t>Aprl-01</t>
  </si>
  <si>
    <t xml:space="preserve">تسديد كامل مديونية احد الموردين  بقيمة 2300 نقدا </t>
  </si>
  <si>
    <t>Aprl-02</t>
  </si>
  <si>
    <t>Aprl-03</t>
  </si>
  <si>
    <t>Aprl-04</t>
  </si>
  <si>
    <t>Aprl-05</t>
  </si>
  <si>
    <t>Aprl-06</t>
  </si>
  <si>
    <t>Aprl-07</t>
  </si>
  <si>
    <t>Aprl-08</t>
  </si>
  <si>
    <t>Aprl-09</t>
  </si>
  <si>
    <t xml:space="preserve">ادوات الادارة </t>
  </si>
  <si>
    <t>Aprl-10</t>
  </si>
  <si>
    <t xml:space="preserve">شراء طابعة للمكتب ب 1500 + 225 ضريبة </t>
  </si>
  <si>
    <t>Aprl-11</t>
  </si>
  <si>
    <t>Aprl-12</t>
  </si>
  <si>
    <t>Aprl-13</t>
  </si>
  <si>
    <t>Aprl-14</t>
  </si>
  <si>
    <t>Aprl-15</t>
  </si>
  <si>
    <t>Aprl-16</t>
  </si>
  <si>
    <t>Aprl-17</t>
  </si>
  <si>
    <t xml:space="preserve">بيع بضاعة على الحساب بقيمة 9000+ 1350  ضريبة  </t>
  </si>
  <si>
    <t>Aprl-18</t>
  </si>
  <si>
    <t>Aprl-19</t>
  </si>
  <si>
    <t>Aprl-20</t>
  </si>
  <si>
    <t>Aprl-21</t>
  </si>
  <si>
    <t>Aprl-22</t>
  </si>
  <si>
    <t>Aprl-23</t>
  </si>
  <si>
    <t>Aprl-24</t>
  </si>
  <si>
    <t>Aprl-25</t>
  </si>
  <si>
    <t>Aprl-26</t>
  </si>
  <si>
    <t>Aprl-27</t>
  </si>
  <si>
    <t xml:space="preserve">دفع فاتورة انترنت بقيمة 300 + 45ضريبة </t>
  </si>
  <si>
    <t>Aprl-28</t>
  </si>
  <si>
    <t>Aprl-29</t>
  </si>
  <si>
    <t>Aprl-30</t>
  </si>
  <si>
    <t>Aprl-31</t>
  </si>
  <si>
    <t xml:space="preserve">  </t>
  </si>
  <si>
    <t xml:space="preserve">          </t>
  </si>
  <si>
    <t>Mayo-01</t>
  </si>
  <si>
    <t>Mayo-02</t>
  </si>
  <si>
    <t>Mayo-03</t>
  </si>
  <si>
    <t>Mayo-04</t>
  </si>
  <si>
    <t>Mayo-05</t>
  </si>
  <si>
    <t>Mayo-06</t>
  </si>
  <si>
    <t>Mayo-07</t>
  </si>
  <si>
    <t>Mayo-08</t>
  </si>
  <si>
    <t>Mayo-09</t>
  </si>
  <si>
    <t>Mayo-10</t>
  </si>
  <si>
    <t>Mayo-11</t>
  </si>
  <si>
    <t>Mayo-12</t>
  </si>
  <si>
    <t>Mayo-13</t>
  </si>
  <si>
    <t>Mayo-14</t>
  </si>
  <si>
    <t>Mayo-15</t>
  </si>
  <si>
    <t>Mayo-16</t>
  </si>
  <si>
    <t>Mayo-17</t>
  </si>
  <si>
    <t>Mayo-18</t>
  </si>
  <si>
    <t>Mayo-19</t>
  </si>
  <si>
    <t>Mayo-20</t>
  </si>
  <si>
    <t>Mayo-21</t>
  </si>
  <si>
    <t>Mayo-22</t>
  </si>
  <si>
    <t>Mayo-23</t>
  </si>
  <si>
    <t>Mayo-24</t>
  </si>
  <si>
    <t>Mayo-25</t>
  </si>
  <si>
    <t>Mayo-26</t>
  </si>
  <si>
    <t>Mayo-27</t>
  </si>
  <si>
    <t>Mayo-28</t>
  </si>
  <si>
    <t>Mayo-29</t>
  </si>
  <si>
    <t>Mayo-30</t>
  </si>
  <si>
    <t>Mayo-31</t>
  </si>
  <si>
    <t>Juno-01</t>
  </si>
  <si>
    <t>Juno-02</t>
  </si>
  <si>
    <t>Juno-03</t>
  </si>
  <si>
    <t>Juno-04</t>
  </si>
  <si>
    <t>Juno-05</t>
  </si>
  <si>
    <t>Juno-06</t>
  </si>
  <si>
    <t>Juno-07</t>
  </si>
  <si>
    <t>Juno-08</t>
  </si>
  <si>
    <t>Juno-09</t>
  </si>
  <si>
    <t>Juno-10</t>
  </si>
  <si>
    <t>Juno-11</t>
  </si>
  <si>
    <t>Juno-12</t>
  </si>
  <si>
    <t>Juno-13</t>
  </si>
  <si>
    <t>Juno-14</t>
  </si>
  <si>
    <t>Juno-15</t>
  </si>
  <si>
    <t>Juno-16</t>
  </si>
  <si>
    <t>Juno-17</t>
  </si>
  <si>
    <t>Juno-18</t>
  </si>
  <si>
    <t>Juno-19</t>
  </si>
  <si>
    <t>Juno-20</t>
  </si>
  <si>
    <t>Juno-21</t>
  </si>
  <si>
    <t>Juno-22</t>
  </si>
  <si>
    <t>Juno-23</t>
  </si>
  <si>
    <t>Juno-24</t>
  </si>
  <si>
    <t>Juno-25</t>
  </si>
  <si>
    <t>Juno-26</t>
  </si>
  <si>
    <t>Juno-27</t>
  </si>
  <si>
    <t>Juno-28</t>
  </si>
  <si>
    <t>Juno-29</t>
  </si>
  <si>
    <t>Juno-30</t>
  </si>
  <si>
    <t>Juno-31</t>
  </si>
  <si>
    <t>Jly-01</t>
  </si>
  <si>
    <t>Jly-02</t>
  </si>
  <si>
    <t>Jly-03</t>
  </si>
  <si>
    <t>شراء بضاعة من مورد على الحساب بـ 5,000 + 750 ضريبة:</t>
  </si>
  <si>
    <t>Jly-04</t>
  </si>
  <si>
    <t>Jly-05</t>
  </si>
  <si>
    <t>Jly-06</t>
  </si>
  <si>
    <t>Jly-07</t>
  </si>
  <si>
    <t>Jly-08</t>
  </si>
  <si>
    <t>Jly-09</t>
  </si>
  <si>
    <t>بيع نقدي بـ 6,500 + 975 ضريبة:</t>
  </si>
  <si>
    <t>Jly-10</t>
  </si>
  <si>
    <t>Jly-11</t>
  </si>
  <si>
    <t>Jly-12</t>
  </si>
  <si>
    <t>Jly-13</t>
  </si>
  <si>
    <t>Jly-14</t>
  </si>
  <si>
    <t>Jly-15</t>
  </si>
  <si>
    <t>Jly-16</t>
  </si>
  <si>
    <t>Jly-17</t>
  </si>
  <si>
    <t>دفع فاتورة كهرباء المحل 800 + 120 ضريبة من البنك</t>
  </si>
  <si>
    <t>Jly-18</t>
  </si>
  <si>
    <t>Jly-19</t>
  </si>
  <si>
    <t>Jly-20</t>
  </si>
  <si>
    <t>Jly-21</t>
  </si>
  <si>
    <t>Jly-22</t>
  </si>
  <si>
    <t>Jly-23</t>
  </si>
  <si>
    <t>Jly-24</t>
  </si>
  <si>
    <t>Jly-25</t>
  </si>
  <si>
    <t>Jly-26</t>
  </si>
  <si>
    <t>Jly-27</t>
  </si>
  <si>
    <t>استلام دفعة من عميل 2,500 نقدًا</t>
  </si>
  <si>
    <t>Jly-28</t>
  </si>
  <si>
    <t>Jly-29</t>
  </si>
  <si>
    <t>Jly-30</t>
  </si>
  <si>
    <t>Jly-31</t>
  </si>
  <si>
    <t>Agust-01</t>
  </si>
  <si>
    <t>Agust-02</t>
  </si>
  <si>
    <t>Agust-03</t>
  </si>
  <si>
    <t>Agust-04</t>
  </si>
  <si>
    <t>Agust-05</t>
  </si>
  <si>
    <t>شراء بضاعة نقدًا بـ 4,200 + 630 ضريبة:</t>
  </si>
  <si>
    <t>Agust-06</t>
  </si>
  <si>
    <t>Agust-07</t>
  </si>
  <si>
    <t>Agust-08</t>
  </si>
  <si>
    <t>Agust-09</t>
  </si>
  <si>
    <t>Agust-10</t>
  </si>
  <si>
    <t>Agust-11</t>
  </si>
  <si>
    <t>بيع على الحساب بـ 5,500 + 825 ضريبة</t>
  </si>
  <si>
    <t>Agust-12</t>
  </si>
  <si>
    <t>Agust-13</t>
  </si>
  <si>
    <t>Agust-14</t>
  </si>
  <si>
    <t>Agust-15</t>
  </si>
  <si>
    <t>Agust-16</t>
  </si>
  <si>
    <t>Agust-17</t>
  </si>
  <si>
    <t>Agust-18</t>
  </si>
  <si>
    <t xml:space="preserve">مصروفات قضائية </t>
  </si>
  <si>
    <t>Agust-19</t>
  </si>
  <si>
    <t xml:space="preserve"> دفع رسوم تجديد سجل تجاري بـ 900 + 135 ضريبة من البنك:</t>
  </si>
  <si>
    <t>Agust-20</t>
  </si>
  <si>
    <t>Agust-21</t>
  </si>
  <si>
    <t>Agust-22</t>
  </si>
  <si>
    <t>Agust-23</t>
  </si>
  <si>
    <t>Agust-24</t>
  </si>
  <si>
    <t>Agust-25</t>
  </si>
  <si>
    <t>Agust-26</t>
  </si>
  <si>
    <t>Agust-27</t>
  </si>
  <si>
    <t>Agust-28</t>
  </si>
  <si>
    <t>تسديد جزء من حساب مورد بمبلغ 3,000 نقدًا</t>
  </si>
  <si>
    <t>Agust-29</t>
  </si>
  <si>
    <t>Agust-30</t>
  </si>
  <si>
    <t>Agust-31</t>
  </si>
  <si>
    <t>Septmber-01</t>
  </si>
  <si>
    <t>Septmber-02</t>
  </si>
  <si>
    <t xml:space="preserve"> شراء قرطاسية للمكتب بـ 350 + 52.5 ضريبة نقدًا:</t>
  </si>
  <si>
    <t>Septmber-03</t>
  </si>
  <si>
    <t>Septmber-04</t>
  </si>
  <si>
    <t>Septmber-05</t>
  </si>
  <si>
    <t>Septmber-06</t>
  </si>
  <si>
    <t>Septmber-07</t>
  </si>
  <si>
    <t>Septmber-08</t>
  </si>
  <si>
    <t>Septmber-09</t>
  </si>
  <si>
    <t>Septmber-10</t>
  </si>
  <si>
    <t>بيع نقدي بـ 8,000 + 1,200 ضريبة:</t>
  </si>
  <si>
    <t>Septmber-11</t>
  </si>
  <si>
    <t>Septmber-12</t>
  </si>
  <si>
    <t>Septmber-13</t>
  </si>
  <si>
    <t>Septmber-14</t>
  </si>
  <si>
    <t>Septmber-15</t>
  </si>
  <si>
    <t>Septmber-16</t>
  </si>
  <si>
    <t>دفع فاتورة الإنترنت للمحل 400 + 60 ضريبة من البنك:</t>
  </si>
  <si>
    <t>Septmber-17</t>
  </si>
  <si>
    <t>Septmber-18</t>
  </si>
  <si>
    <t>Septmber-19</t>
  </si>
  <si>
    <t>Septmber-20</t>
  </si>
  <si>
    <t>Septmber-21</t>
  </si>
  <si>
    <t>Septmber-22</t>
  </si>
  <si>
    <t>Septmber-23</t>
  </si>
  <si>
    <t>Septmber-24</t>
  </si>
  <si>
    <t xml:space="preserve"> استلام دفعة من عميل 4,000 نقدًا:</t>
  </si>
  <si>
    <t>Septmber-25</t>
  </si>
  <si>
    <t>Septmber-26</t>
  </si>
  <si>
    <t>Septmber-27</t>
  </si>
  <si>
    <t>Septmber-28</t>
  </si>
  <si>
    <t>Septmber-29</t>
  </si>
  <si>
    <t>Septmber-30</t>
  </si>
  <si>
    <t>Septmber-31</t>
  </si>
  <si>
    <t>Octber-01</t>
  </si>
  <si>
    <t>Octber-02</t>
  </si>
  <si>
    <t>Octber-03</t>
  </si>
  <si>
    <t>شراء بضاعة من مورد على الحساب بـ 6,800 + 1,020 ضريبة:</t>
  </si>
  <si>
    <t>Octber-04</t>
  </si>
  <si>
    <t>Octber-05</t>
  </si>
  <si>
    <t>Octber-06</t>
  </si>
  <si>
    <t>Octber-07</t>
  </si>
  <si>
    <t>Octber-08</t>
  </si>
  <si>
    <t>Octber-09</t>
  </si>
  <si>
    <t>– بيع نقدي بـ 7,000 + 1,050 ضريبة:</t>
  </si>
  <si>
    <t>Octber-10</t>
  </si>
  <si>
    <t>Octber-11</t>
  </si>
  <si>
    <t>Octber-12</t>
  </si>
  <si>
    <t>Octber-13</t>
  </si>
  <si>
    <t>Octber-14</t>
  </si>
  <si>
    <t>Octber-15</t>
  </si>
  <si>
    <t>Octber-16</t>
  </si>
  <si>
    <t>صيانة المبنى</t>
  </si>
  <si>
    <t>Octber-17</t>
  </si>
  <si>
    <t>دفع صيانة مكيفات المحل بـ 600 + 90 ضريبة نقدًا:</t>
  </si>
  <si>
    <t>Octber-18</t>
  </si>
  <si>
    <t>Octber-19</t>
  </si>
  <si>
    <t>Octber-20</t>
  </si>
  <si>
    <t>Octber-21</t>
  </si>
  <si>
    <t>Octber-22</t>
  </si>
  <si>
    <t>Octber-23</t>
  </si>
  <si>
    <t>Octber-24</t>
  </si>
  <si>
    <t>Octber-25</t>
  </si>
  <si>
    <t>Octber-26</t>
  </si>
  <si>
    <t>Octber-27</t>
  </si>
  <si>
    <t>Octber-28</t>
  </si>
  <si>
    <t>Octber-29</t>
  </si>
  <si>
    <t xml:space="preserve"> تسديد جزء من حساب مورد بمبلغ 2,500 من البنك:</t>
  </si>
  <si>
    <t>Octber-30</t>
  </si>
  <si>
    <t>Octber-31</t>
  </si>
  <si>
    <t>novmber-01</t>
  </si>
  <si>
    <t>novmber-02</t>
  </si>
  <si>
    <t>novmber-03</t>
  </si>
  <si>
    <t>novmber-04</t>
  </si>
  <si>
    <t xml:space="preserve"> شراء بضاعة نقدًا بـ 5,500 + 825 ضريبة</t>
  </si>
  <si>
    <t>novmber-05</t>
  </si>
  <si>
    <t>novmber-06</t>
  </si>
  <si>
    <t>novmber-07</t>
  </si>
  <si>
    <t>novmber-08</t>
  </si>
  <si>
    <t>novmber-09</t>
  </si>
  <si>
    <t>novmber-10</t>
  </si>
  <si>
    <t>novmber-11</t>
  </si>
  <si>
    <t>novmber-12</t>
  </si>
  <si>
    <t xml:space="preserve"> بيع على الحساب بقيمة 6,000 + 900 ضريبة</t>
  </si>
  <si>
    <t>novmber-13</t>
  </si>
  <si>
    <t>novmber-14</t>
  </si>
  <si>
    <t>novmber-15</t>
  </si>
  <si>
    <t>novmber-16</t>
  </si>
  <si>
    <t>novmber-17</t>
  </si>
  <si>
    <t>novmber-18</t>
  </si>
  <si>
    <t>novmber-19</t>
  </si>
  <si>
    <t>مصروفات العاملين</t>
  </si>
  <si>
    <t>novmber-20</t>
  </si>
  <si>
    <t xml:space="preserve"> دفع فاتورة ماء للمحل بـ 300 + 45 ضريبة من البنك:</t>
  </si>
  <si>
    <t>novmber-21</t>
  </si>
  <si>
    <t>novmber-22</t>
  </si>
  <si>
    <t>novmber-23</t>
  </si>
  <si>
    <t>novmber-24</t>
  </si>
  <si>
    <t>novmber-25</t>
  </si>
  <si>
    <t>novmber-26</t>
  </si>
  <si>
    <t>novmber-27</t>
  </si>
  <si>
    <t>استلام دفعة من عميل 3,500 نقدًا:</t>
  </si>
  <si>
    <t>novmber-28</t>
  </si>
  <si>
    <t>novmber-29</t>
  </si>
  <si>
    <t>novmber-30</t>
  </si>
  <si>
    <t>novmber-31</t>
  </si>
  <si>
    <t>desmber-01</t>
  </si>
  <si>
    <t>desmber-02</t>
  </si>
  <si>
    <t>desmber-03</t>
  </si>
  <si>
    <t>desmber-04</t>
  </si>
  <si>
    <t>desmber-05</t>
  </si>
  <si>
    <t>شراء بضاعة من مورد على الحساب بـ 7,200 + 1,080 ضريبة</t>
  </si>
  <si>
    <t>desmber-06</t>
  </si>
  <si>
    <t>desmber-07</t>
  </si>
  <si>
    <t>desmber-08</t>
  </si>
  <si>
    <t>desmber-09</t>
  </si>
  <si>
    <t>desmber-10</t>
  </si>
  <si>
    <t>desmber-11</t>
  </si>
  <si>
    <t>desmber-12</t>
  </si>
  <si>
    <t>desmber-13</t>
  </si>
  <si>
    <t>بيع نقدي بـ 9,000 + 1,350 ضريبة:</t>
  </si>
  <si>
    <t>desmber-14</t>
  </si>
  <si>
    <t>desmber-15</t>
  </si>
  <si>
    <t>desmber-16</t>
  </si>
  <si>
    <t>desmber-17</t>
  </si>
  <si>
    <t>desmber-18</t>
  </si>
  <si>
    <t>desmber-19</t>
  </si>
  <si>
    <t>desmber-20</t>
  </si>
  <si>
    <t>مكافأت العاملين</t>
  </si>
  <si>
    <t>desmber-21</t>
  </si>
  <si>
    <t>فع مكافأة عامل موسمي بـ 1,000 + 150 ضريبة من البنك:</t>
  </si>
  <si>
    <t>desmber-22</t>
  </si>
  <si>
    <t>desmber-23</t>
  </si>
  <si>
    <t>desmber-24</t>
  </si>
  <si>
    <t>desmber-25</t>
  </si>
  <si>
    <t>desmber-26</t>
  </si>
  <si>
    <t>desmber-27</t>
  </si>
  <si>
    <t>desmber-28</t>
  </si>
  <si>
    <t>desmber-29</t>
  </si>
  <si>
    <t>desmber-30</t>
  </si>
  <si>
    <t>تسديد دفعة لمورد بمبلغ 4,000 نقدًا:</t>
  </si>
  <si>
    <t>desmber-31</t>
  </si>
  <si>
    <t>n</t>
  </si>
  <si>
    <t>شهر يناير</t>
  </si>
  <si>
    <t>رقم القيد</t>
  </si>
  <si>
    <t>البيان</t>
  </si>
  <si>
    <t>الرصيد</t>
  </si>
  <si>
    <t xml:space="preserve">الرصيد الختامي لشهر يناير </t>
  </si>
  <si>
    <t>شهر فبراير</t>
  </si>
  <si>
    <t>شهر مارس</t>
  </si>
  <si>
    <t>شهر ابريل</t>
  </si>
  <si>
    <t>شهر مايو</t>
  </si>
  <si>
    <t>شهر يونيو</t>
  </si>
  <si>
    <t>شهر يوليو</t>
  </si>
  <si>
    <t>شهر اغسطس</t>
  </si>
  <si>
    <t>شهر  سبتمبر</t>
  </si>
  <si>
    <t>شهر اكتوبر</t>
  </si>
  <si>
    <t>شهر نوفمبر</t>
  </si>
  <si>
    <t>شهر ديسمبر</t>
  </si>
  <si>
    <t>اجمالي مصروفات ادارية</t>
  </si>
  <si>
    <t>اجمالي مصروفات عمومية</t>
  </si>
  <si>
    <t>اججمالي مصروفات بنكية وتمويلية</t>
  </si>
  <si>
    <t>اجمالي مصصروفات تسويق وبيع</t>
  </si>
  <si>
    <t>جميع المصروفات التشغيلية</t>
  </si>
  <si>
    <t>مصروف اهلاك</t>
  </si>
  <si>
    <t>مصروفات شهر يناير لعام 2024</t>
  </si>
  <si>
    <t xml:space="preserve">مصروفات ادارية </t>
  </si>
  <si>
    <t xml:space="preserve">مصروفات عمومية </t>
  </si>
  <si>
    <t>مصروفات بنكية وتمويلية</t>
  </si>
  <si>
    <t>مصروفات تسويق وبيع</t>
  </si>
  <si>
    <t>مصروفات تشغيلية</t>
  </si>
  <si>
    <t xml:space="preserve">التاريخ </t>
  </si>
  <si>
    <t>مرتبات ادارة</t>
  </si>
  <si>
    <t>مكافأت ادارية</t>
  </si>
  <si>
    <t>بوفية الادارة</t>
  </si>
  <si>
    <t>كهرباء مبنى الادارة</t>
  </si>
  <si>
    <t xml:space="preserve">صيانة مبنى الادارة </t>
  </si>
  <si>
    <t>بوفية العمال</t>
  </si>
  <si>
    <t xml:space="preserve">مصروفات تشغيل المبنى </t>
  </si>
  <si>
    <t>فوائد مدينة</t>
  </si>
  <si>
    <t xml:space="preserve">عمولة تحصيل قرض </t>
  </si>
  <si>
    <t xml:space="preserve">ثمن دفتر الشيكات </t>
  </si>
  <si>
    <t>عمولة خطاب ضمان</t>
  </si>
  <si>
    <t>ثمن كشف حساب</t>
  </si>
  <si>
    <t>الدعاية</t>
  </si>
  <si>
    <t>الاعلان</t>
  </si>
  <si>
    <t>نقل مبيعات</t>
  </si>
  <si>
    <t>مرتبات مناديب</t>
  </si>
  <si>
    <t>ايجار مخازين</t>
  </si>
  <si>
    <t>مصروف انترنت</t>
  </si>
  <si>
    <t>مصروف انتاج</t>
  </si>
  <si>
    <t>مصروف نقل ومواصلات</t>
  </si>
  <si>
    <t>الاجماليات</t>
  </si>
  <si>
    <t>مصروفات شهر فبراير لعام 2024</t>
  </si>
  <si>
    <t>مصروفات شهر مارس لعام 2024</t>
  </si>
  <si>
    <t>مصروفات شهر ابريل لعام 2024</t>
  </si>
  <si>
    <t>اهلاك اثاث</t>
  </si>
  <si>
    <t>مصروفات شهر مايو لعام 2024</t>
  </si>
  <si>
    <t>مصروفات شهر يونيو لعام 2024</t>
  </si>
  <si>
    <t>مصروفات شهر يوليو لعام 2024</t>
  </si>
  <si>
    <t>مصروفات شهر اغسطس لعام 2024</t>
  </si>
  <si>
    <t>مصروفات شهر سبتمبر لعام 2024</t>
  </si>
  <si>
    <t>مصروفات شهر اكتوبر لعام 2024</t>
  </si>
  <si>
    <t>مصروفات شهر نوفمبر لعام 2024</t>
  </si>
  <si>
    <t>مصروفات شهر ديسمبر لعام 2024</t>
  </si>
  <si>
    <r>
      <rPr>
        <b/>
        <sz val="17"/>
        <color indexed="9"/>
        <rFont val="Arial"/>
        <charset val="134"/>
      </rPr>
      <t>الاجماليات</t>
    </r>
  </si>
  <si>
    <t xml:space="preserve">الاجماليات لجميع شهور السنة </t>
  </si>
  <si>
    <t>شهر يناير محلل البوك</t>
  </si>
  <si>
    <t>بنك الراجحي</t>
  </si>
  <si>
    <t xml:space="preserve">بنك الاهلي </t>
  </si>
  <si>
    <t>بنك البلاد</t>
  </si>
  <si>
    <t xml:space="preserve">الرصيد </t>
  </si>
  <si>
    <t xml:space="preserve">دائن </t>
  </si>
  <si>
    <t>شهر فبراير محلل البوك</t>
  </si>
  <si>
    <t>بنك الاهلي</t>
  </si>
  <si>
    <t>شهر مارس محلل البوك</t>
  </si>
  <si>
    <t>شهرابريل محلل البوك</t>
  </si>
  <si>
    <t>شهر مايو محلل البوك</t>
  </si>
  <si>
    <t>شهر يونيو محلل البوك</t>
  </si>
  <si>
    <t>شهر يوليو محلل البوك</t>
  </si>
  <si>
    <t>شهر اغسطس محلل البوك</t>
  </si>
  <si>
    <t>شهر سبتمبر محلل البوك</t>
  </si>
  <si>
    <t>شهر اكتوبر محلل البوك</t>
  </si>
  <si>
    <t>شهر نوفمبر محلل البوك</t>
  </si>
  <si>
    <t>h</t>
  </si>
  <si>
    <t>شهرديسمبر محلل البوك</t>
  </si>
  <si>
    <t>ايرادات شهر يناير لعام 2024</t>
  </si>
  <si>
    <t>ايرادات مبيعات</t>
  </si>
  <si>
    <t>ايرادات خدمات</t>
  </si>
  <si>
    <t xml:space="preserve">ايرادات غير تشغيلية </t>
  </si>
  <si>
    <t>ايرادات بيع عرضية</t>
  </si>
  <si>
    <t xml:space="preserve">ايرادات تشغيلية </t>
  </si>
  <si>
    <t>لصافي</t>
  </si>
  <si>
    <t xml:space="preserve">خصم مسموح به </t>
  </si>
  <si>
    <t>مبيعات اونلاين</t>
  </si>
  <si>
    <t xml:space="preserve">مبيعات جملة </t>
  </si>
  <si>
    <t>مبيعات نقدية</t>
  </si>
  <si>
    <t xml:space="preserve">مبيعات شبكة </t>
  </si>
  <si>
    <t xml:space="preserve">مبيعات اجلة </t>
  </si>
  <si>
    <t>خصم مسموح به خدمات</t>
  </si>
  <si>
    <t>مردود خدمات</t>
  </si>
  <si>
    <t xml:space="preserve">ايراد خدمة ما بعد البيع </t>
  </si>
  <si>
    <t xml:space="preserve">ايراد  شحن وتوصيل </t>
  </si>
  <si>
    <t xml:space="preserve">ايراد خدمة تغليف خاصة </t>
  </si>
  <si>
    <t xml:space="preserve">ايراد خدمات الوساطة   </t>
  </si>
  <si>
    <t xml:space="preserve">ايراد خدمة اشتراكات  </t>
  </si>
  <si>
    <t>خصمم مسموح به للايرادات غير تشغيلية</t>
  </si>
  <si>
    <t>مردود ايرادات غير تشغيلية</t>
  </si>
  <si>
    <t>ايراد فوائد بنكية</t>
  </si>
  <si>
    <t>ايراد خصم مكتسب</t>
  </si>
  <si>
    <t>ايراد بيع اصل ثابت</t>
  </si>
  <si>
    <t>ايرادات استثمارية ارباح واسهم</t>
  </si>
  <si>
    <t xml:space="preserve">ايرادات ايجار </t>
  </si>
  <si>
    <t>خصم مسموح به  للعرضيات</t>
  </si>
  <si>
    <t>مردود بيع العرضيات</t>
  </si>
  <si>
    <t xml:space="preserve">ايراد بيع  اكياس </t>
  </si>
  <si>
    <t>ايراد بيع علب تغليف</t>
  </si>
  <si>
    <t xml:space="preserve">ايراد بيعيات اخرى </t>
  </si>
  <si>
    <t>ايراد رسوم تسجيل  واشتراك</t>
  </si>
  <si>
    <t xml:space="preserve">ايراد ترخيص استخدام منتج </t>
  </si>
  <si>
    <t xml:space="preserve">ايرادات صيانة وتركيب </t>
  </si>
  <si>
    <t xml:space="preserve">ايرادات تأجير  اصول ثابتة </t>
  </si>
  <si>
    <t>ايرادات شهر فبراير لعام 2024</t>
  </si>
  <si>
    <t>ايرادات شهر مارس لعام 2024</t>
  </si>
  <si>
    <t>ايرادات شهر ابريل لعام 2024</t>
  </si>
  <si>
    <t>ايرادات شهر مايو لعام 2024</t>
  </si>
  <si>
    <t>ايرادات شهر يونيو لعام 2024</t>
  </si>
  <si>
    <t>ايرادات شهريوليو لعام 2024</t>
  </si>
  <si>
    <t>ايرادات شهر اغسطس لعام 2024</t>
  </si>
  <si>
    <t>ايرادات شهر سبتمبر لعام 2024</t>
  </si>
  <si>
    <t>ايرادات شهر اكتوبر لعام 2024</t>
  </si>
  <si>
    <t>ايرادات شهرنوفمبر لعام 2024</t>
  </si>
  <si>
    <t>ايرادات شهر ديسمبر لعام 2024</t>
  </si>
  <si>
    <t xml:space="preserve">تحليلات (مشتريات) شهر يناير </t>
  </si>
  <si>
    <t>ضريبة مضافة</t>
  </si>
  <si>
    <t>مرتجع المشتريات</t>
  </si>
  <si>
    <t>الصافي</t>
  </si>
  <si>
    <t>تحليلات (مشتريات) شهر فبراير</t>
  </si>
  <si>
    <t>تحليلات (مشتريات) شهر مارس</t>
  </si>
  <si>
    <t>تحليلات (مشتريات) شهر ابريل</t>
  </si>
  <si>
    <t>تحليلات (مشتريات) شهر مايو</t>
  </si>
  <si>
    <t>تحليلات (مشتريات) شهر يونيو</t>
  </si>
  <si>
    <t>تحليلات (مشتريات) شهر يوليو</t>
  </si>
  <si>
    <t>تحليلات (مشتريات) شهر اغسطس</t>
  </si>
  <si>
    <t>تحليلات (مشتريات) شهر  سبتمبر</t>
  </si>
  <si>
    <t>تحليلات (مشتريات) شهر اكتوبر</t>
  </si>
  <si>
    <t>تحليلات (مشتريات) شهر  نوفمبر</t>
  </si>
  <si>
    <t>تحليلات (مشتريات) شهر ديسمبر</t>
  </si>
  <si>
    <t xml:space="preserve">تاريخ اليوم </t>
  </si>
  <si>
    <t>تاريخ الاستحقاق</t>
  </si>
  <si>
    <t xml:space="preserve">عدد الايام المتبقية </t>
  </si>
  <si>
    <t>تم التحصيل\لم يتم</t>
  </si>
  <si>
    <t>ميزان المراجعة بالمجاميع</t>
  </si>
  <si>
    <t>ميزان المراجعة  بالارصدة</t>
  </si>
  <si>
    <t xml:space="preserve">قائمة الدخل </t>
  </si>
  <si>
    <t>جزئي</t>
  </si>
  <si>
    <t>كلي</t>
  </si>
  <si>
    <t>صافي المبيعات</t>
  </si>
  <si>
    <t>مبيعات نقدا</t>
  </si>
  <si>
    <t>مردودات مبيعات</t>
  </si>
  <si>
    <t>تكلفة المبيعات</t>
  </si>
  <si>
    <t>مشتريات نقدا</t>
  </si>
  <si>
    <t>مشتريات آجل</t>
  </si>
  <si>
    <t>مصروفات بيع وتوزيع</t>
  </si>
  <si>
    <t>ممصروفات  نقل البضاعة</t>
  </si>
  <si>
    <t xml:space="preserve">مخزون اخر المدة </t>
  </si>
  <si>
    <t xml:space="preserve">تكلفة البضاعة المباعة </t>
  </si>
  <si>
    <t>مجمل الربح</t>
  </si>
  <si>
    <t>مصارف عمومية وادارية</t>
  </si>
  <si>
    <t>صافي الربح او الخسارة والنشاط التشغيلي</t>
  </si>
  <si>
    <t>ايرادات اخرى</t>
  </si>
  <si>
    <t>"""الايرادات لو كانت موجوده جيبها في قسم الدائن من  ميزان المراجعة في الارصدة ""</t>
  </si>
  <si>
    <t>مصروفات اخرى</t>
  </si>
  <si>
    <t>""المصروفات لو كانت موجودخ جيبها من قسم المدين في ميزان المراجعة بالارصدة""</t>
  </si>
  <si>
    <t>صافي الربح للمنشاءة قبل الضريبة</t>
  </si>
  <si>
    <t>الضريبة 15%</t>
  </si>
  <si>
    <t>صافي الرح بعد الضريبة</t>
  </si>
  <si>
    <t>قائمة المركز المالي</t>
  </si>
  <si>
    <t xml:space="preserve">الاصول طويلة الاجل </t>
  </si>
  <si>
    <t>اصول ثابتة</t>
  </si>
  <si>
    <t>صافي الاصول الثابتة</t>
  </si>
  <si>
    <t>اصول ثابتة اخرى</t>
  </si>
  <si>
    <t>مشروعات تحت التنفيذ</t>
  </si>
  <si>
    <t>انفاق استثماري</t>
  </si>
  <si>
    <t>تكوين سلعي</t>
  </si>
  <si>
    <t>صافي الاصول طويلة الاجل (1)</t>
  </si>
  <si>
    <t>الاصول المتداولة</t>
  </si>
  <si>
    <t>المدينون</t>
  </si>
  <si>
    <t>اوراق قبض</t>
  </si>
  <si>
    <t>شيكات تحت التحصيل</t>
  </si>
  <si>
    <t>مخزون اخر المدة</t>
  </si>
  <si>
    <t>ارصدة مدينة اخرى</t>
  </si>
  <si>
    <t>مصروف مقدم</t>
  </si>
  <si>
    <t>اجمالي الاصول المتداولة(2)</t>
  </si>
  <si>
    <t xml:space="preserve">الخصوم المتداولة </t>
  </si>
  <si>
    <t>اوراق دفع</t>
  </si>
  <si>
    <t>الدائنون</t>
  </si>
  <si>
    <t>ارصدة دائنة اخرى</t>
  </si>
  <si>
    <t>مصروف مستحق</t>
  </si>
  <si>
    <t>اجمالي الخصوم المتداولة (3)</t>
  </si>
  <si>
    <t>رأس المال العامل</t>
  </si>
  <si>
    <t>رأس المال المستثمر</t>
  </si>
  <si>
    <t>طريقة تمويله موضحه في الاسفل</t>
  </si>
  <si>
    <t>القروض</t>
  </si>
  <si>
    <t>الاحتياطات</t>
  </si>
  <si>
    <t>صافي ربح العام (قبل الضريبة)</t>
  </si>
  <si>
    <t>ارباح مرحلة من عام.....</t>
  </si>
  <si>
    <t>اجمال تمويل رأس المال المستثمر</t>
  </si>
  <si>
    <t>الشهور</t>
  </si>
  <si>
    <t>الاتزان</t>
  </si>
  <si>
    <t>يناير</t>
  </si>
  <si>
    <t>فبراير</t>
  </si>
  <si>
    <t>مارس</t>
  </si>
  <si>
    <t>ابريل</t>
  </si>
  <si>
    <t>مايو</t>
  </si>
  <si>
    <t>يونيو</t>
  </si>
  <si>
    <t>يوليو</t>
  </si>
  <si>
    <t>اغسطس</t>
  </si>
  <si>
    <t>سبتمبر</t>
  </si>
  <si>
    <t>اكتوبر</t>
  </si>
  <si>
    <t>نوفمبر</t>
  </si>
  <si>
    <t>ديسمبر</t>
  </si>
  <si>
    <t xml:space="preserve">قائمة التدفقات النقدية </t>
  </si>
  <si>
    <t xml:space="preserve">المدين </t>
  </si>
  <si>
    <t>الدائن</t>
  </si>
  <si>
    <t xml:space="preserve">التدفق الناتج من العمليات التشغيلية </t>
  </si>
  <si>
    <t xml:space="preserve">صافي الدخل </t>
  </si>
  <si>
    <t xml:space="preserve">الزيادة في الذمم المدينة </t>
  </si>
  <si>
    <t>الزيادة في اللذمم الدائنة(-)</t>
  </si>
  <si>
    <t xml:space="preserve">صافي ناتج العمليات التشغيلية </t>
  </si>
  <si>
    <t xml:space="preserve">التدفق الناتج من العمليات الاستثمارية </t>
  </si>
  <si>
    <t>شراء الالات والمعدات</t>
  </si>
  <si>
    <t>صافي التدفق من النشاط الاستثماري</t>
  </si>
  <si>
    <t>التدفق الناتج من العمليات التمويلية</t>
  </si>
  <si>
    <t>اصدار اسهم</t>
  </si>
  <si>
    <t>ارباح موزعة</t>
  </si>
  <si>
    <t>صافي التدفق من العمليات التمويلية</t>
  </si>
  <si>
    <t>صافي الزياة في النقد</t>
  </si>
  <si>
    <t>النقد في بداية المدة</t>
  </si>
  <si>
    <t>النقدفي نهاية المدة</t>
  </si>
  <si>
    <t xml:space="preserve">حساب القوة الايرادية </t>
  </si>
  <si>
    <t>القيمة</t>
  </si>
  <si>
    <t>المبيعات</t>
  </si>
  <si>
    <t>صافي الربح التشغيلي</t>
  </si>
  <si>
    <t>صافي الموجودات العاملة</t>
  </si>
  <si>
    <t xml:space="preserve">هامش الربح التشغيلي </t>
  </si>
  <si>
    <t xml:space="preserve">معدل دوران الموجودات العاملة </t>
  </si>
  <si>
    <t xml:space="preserve">القوة الايرادية </t>
  </si>
  <si>
    <t xml:space="preserve">مراقبة القوة الايرادية </t>
  </si>
  <si>
    <t xml:space="preserve">العائد على الاستثمار </t>
  </si>
  <si>
    <t>العائد على الاستثمار</t>
  </si>
  <si>
    <t xml:space="preserve">مرباقبة العائد على الاستثمار </t>
  </si>
  <si>
    <t xml:space="preserve">العائد على حقوق الملكية </t>
  </si>
  <si>
    <t xml:space="preserve">مراقبة العائد على حقوق الملكية </t>
  </si>
  <si>
    <t>نسبة اتداول</t>
  </si>
  <si>
    <t>النسبة</t>
  </si>
  <si>
    <t>القيمة 2</t>
  </si>
  <si>
    <t>القيمة1</t>
  </si>
  <si>
    <t>الخصوم المتداولة</t>
  </si>
  <si>
    <t>السيولة السريعة</t>
  </si>
  <si>
    <t>/الخصوم المتداولة</t>
  </si>
  <si>
    <t>الاصول المتداولة - المخزون</t>
  </si>
  <si>
    <t>النسبة النقدية</t>
  </si>
  <si>
    <t>النقدية</t>
  </si>
  <si>
    <t>هامش الربح الاجمالي</t>
  </si>
  <si>
    <t>الايرادات</t>
  </si>
  <si>
    <t>صافي الربح</t>
  </si>
  <si>
    <t>هامش اربح التشغيلي</t>
  </si>
  <si>
    <t>الربح اتشغيلي</t>
  </si>
  <si>
    <t>هامش صافي الربح</t>
  </si>
  <si>
    <t>نسة معدل دوران المخزون</t>
  </si>
  <si>
    <t>متوسط المخزون</t>
  </si>
  <si>
    <t>تكلفة البضاعة المباعة</t>
  </si>
  <si>
    <t>نسبة دوران الاصول</t>
  </si>
  <si>
    <t>اجمالي لاصول</t>
  </si>
  <si>
    <t>نسبة دوران حسابات العملات</t>
  </si>
  <si>
    <t>نسبة الديون الى الاصول</t>
  </si>
  <si>
    <t>اجمالي الاصول</t>
  </si>
  <si>
    <t>اجمالي الخصوم</t>
  </si>
  <si>
    <t>نسبة الديون الىى حقوق الملكية</t>
  </si>
  <si>
    <t>ت</t>
  </si>
  <si>
    <t>حقوق الملكية</t>
  </si>
  <si>
    <t>نسبة تغطية الفوائد</t>
  </si>
  <si>
    <t xml:space="preserve">مبيعات السنة القادمة </t>
  </si>
  <si>
    <t xml:space="preserve">مبيعات اسنة السابقة </t>
  </si>
  <si>
    <t>الزيادة او النقص</t>
  </si>
  <si>
    <t xml:space="preserve">حجم الميزانية للسنة القادمة </t>
  </si>
  <si>
    <t>النسبة التقديرية</t>
  </si>
  <si>
    <t>البند</t>
  </si>
  <si>
    <t xml:space="preserve">النسبة التقديرية </t>
  </si>
  <si>
    <t xml:space="preserve">اوراق دفع </t>
  </si>
  <si>
    <t xml:space="preserve">نقدية </t>
  </si>
  <si>
    <t>دائنون</t>
  </si>
  <si>
    <t xml:space="preserve">اوراق القبض </t>
  </si>
  <si>
    <t>مصروفات مستحقة</t>
  </si>
  <si>
    <t xml:space="preserve">اوراق مالية </t>
  </si>
  <si>
    <t>مكافأت مستحقة</t>
  </si>
  <si>
    <t>المخزون</t>
  </si>
  <si>
    <t xml:space="preserve">مجموع المطلوبات قصيرة ااجل </t>
  </si>
  <si>
    <t xml:space="preserve">موجودات  اخرى </t>
  </si>
  <si>
    <t xml:space="preserve">قروض طويلة الاجل </t>
  </si>
  <si>
    <t xml:space="preserve">مجموع الموجودات المتداولة </t>
  </si>
  <si>
    <t xml:space="preserve">رأس امال </t>
  </si>
  <si>
    <t xml:space="preserve">صافي المباني </t>
  </si>
  <si>
    <t xml:space="preserve">احتياطي قانوني </t>
  </si>
  <si>
    <t>صافي الالات</t>
  </si>
  <si>
    <t xml:space="preserve">احتياطي عام </t>
  </si>
  <si>
    <t xml:space="preserve">اراضي </t>
  </si>
  <si>
    <t xml:space="preserve">ارباح محتجزة </t>
  </si>
  <si>
    <t xml:space="preserve">مجموع الموجودات الثابتة </t>
  </si>
  <si>
    <t xml:space="preserve">اجماي حقوق الملكية </t>
  </si>
  <si>
    <t xml:space="preserve">اجمالي الموجودات </t>
  </si>
  <si>
    <t xml:space="preserve">اجمالي المطلوبات وحقوق الملكية </t>
  </si>
  <si>
    <t>كود الصنف</t>
  </si>
  <si>
    <t>اسم الصنف</t>
  </si>
  <si>
    <t>الفئة</t>
  </si>
  <si>
    <t>الوحدة</t>
  </si>
  <si>
    <t>سعر التكلفة</t>
  </si>
  <si>
    <t>سعر البيع</t>
  </si>
  <si>
    <t>الرصيد الابتدائي</t>
  </si>
  <si>
    <t>الكمية المشتراة</t>
  </si>
  <si>
    <t>الكمية المباعة</t>
  </si>
  <si>
    <t>الرصيد الحالي</t>
  </si>
  <si>
    <t>قيمة المخزون</t>
  </si>
  <si>
    <t>اللحد الادنى</t>
  </si>
  <si>
    <t>حالة المخزون</t>
  </si>
  <si>
    <t>p001</t>
  </si>
  <si>
    <t>عطر الصبا</t>
  </si>
  <si>
    <t>قسم العطور</t>
  </si>
  <si>
    <t>حبة</t>
  </si>
  <si>
    <t>وفي عامود j راح ابدء p</t>
  </si>
  <si>
    <t>الفارق ان وجد</t>
  </si>
  <si>
    <t>الموازانت التحققية</t>
  </si>
  <si>
    <t>طريقة الدفع</t>
  </si>
  <si>
    <t>اسم المورد</t>
  </si>
  <si>
    <t>تاريخ الفاتورة</t>
  </si>
  <si>
    <t>رقم الفاتورة</t>
  </si>
  <si>
    <t>اجل</t>
  </si>
  <si>
    <t>احمد</t>
  </si>
  <si>
    <t>invi-001</t>
  </si>
  <si>
    <t>رقم افاتورة</t>
  </si>
  <si>
    <t>الكمية</t>
  </si>
  <si>
    <t>المجموع</t>
  </si>
  <si>
    <t xml:space="preserve">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</si>
</sst>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2">
    <numFmt numFmtId="42" formatCode="_(&quot;$&quot;* #,##0_);_(&quot;$&quot;* \(#,##0\);_(&quot;$&quot;* &quot;-&quot;_);_(@_)"/>
    <numFmt numFmtId="43" formatCode="_(* #,##0.00_);_(* \(#,##0.00\);_(* &quot;-&quot;??_);_(@_)"/>
    <numFmt numFmtId="44" formatCode="_(&quot;$&quot;* #,##0.00_);_(&quot;$&quot;* \(#,##0.00\);_(&quot;$&quot;* &quot;-&quot;??_);_(@_)"/>
    <numFmt numFmtId="176" formatCode="_ * #,##0.00_ ;_ * \-#,##0.00_ ;_ * &quot;-&quot;??_ ;_ @_ "/>
    <numFmt numFmtId="177" formatCode="_ * #,##0_ ;_ * \-#,##0_ ;_ * &quot;-&quot;_ ;_ @_ "/>
    <numFmt numFmtId="178" formatCode="0.00_ "/>
    <numFmt numFmtId="179" formatCode="[$-2000401]0"/>
    <numFmt numFmtId="180" formatCode="m/d;@"/>
    <numFmt numFmtId="181" formatCode="[$-409]m/d/yy\ h:mm\ AM/PM;@"/>
    <numFmt numFmtId="182" formatCode="[$-409]mmmm\-yy;@"/>
    <numFmt numFmtId="183" formatCode="_(* #,##0_);_(* \(#,##0\);_(* &quot;-&quot;??_);_(@_)"/>
    <numFmt numFmtId="184" formatCode="#,##0.00_ "/>
  </numFmts>
  <fonts count="47">
    <font>
      <sz val="11"/>
      <name val="Arial"/>
      <charset val="134"/>
    </font>
    <font>
      <b/>
      <sz val="20"/>
      <name val="Arial"/>
      <charset val="134"/>
    </font>
    <font>
      <sz val="11"/>
      <color rgb="FFFFFFFF"/>
      <name val="Arial"/>
      <charset val="134"/>
    </font>
    <font>
      <b/>
      <sz val="15"/>
      <name val="Arial"/>
      <charset val="134"/>
    </font>
    <font>
      <b/>
      <sz val="17"/>
      <name val="Arial"/>
      <charset val="134"/>
    </font>
    <font>
      <b/>
      <sz val="16"/>
      <name val="Arial"/>
      <charset val="134"/>
    </font>
    <font>
      <b/>
      <sz val="18"/>
      <name val="Arial"/>
      <charset val="134"/>
    </font>
    <font>
      <b/>
      <sz val="23"/>
      <color rgb="FF000000"/>
      <name val="Arial"/>
      <charset val="134"/>
    </font>
    <font>
      <b/>
      <sz val="22"/>
      <name val="Arial"/>
      <charset val="134"/>
    </font>
    <font>
      <b/>
      <sz val="19"/>
      <name val="Arial"/>
      <charset val="134"/>
    </font>
    <font>
      <b/>
      <sz val="14"/>
      <name val="Arial"/>
      <charset val="134"/>
    </font>
    <font>
      <b/>
      <sz val="13"/>
      <name val="Arial"/>
      <charset val="134"/>
    </font>
    <font>
      <b/>
      <i/>
      <sz val="21"/>
      <name val="Arial"/>
      <charset val="134"/>
    </font>
    <font>
      <b/>
      <sz val="19"/>
      <color rgb="FFFFFFFF"/>
      <name val="Arial"/>
      <charset val="134"/>
    </font>
    <font>
      <b/>
      <sz val="11"/>
      <name val="Arial"/>
      <charset val="134"/>
    </font>
    <font>
      <b/>
      <sz val="11"/>
      <color indexed="8"/>
      <name val="Arial"/>
      <charset val="134"/>
    </font>
    <font>
      <b/>
      <u/>
      <sz val="16"/>
      <color indexed="9"/>
      <name val="Arial"/>
      <charset val="134"/>
    </font>
    <font>
      <b/>
      <sz val="27"/>
      <name val="Arial"/>
      <charset val="134"/>
    </font>
    <font>
      <sz val="11"/>
      <color indexed="9"/>
      <name val="Arial"/>
      <charset val="134"/>
    </font>
    <font>
      <b/>
      <sz val="17"/>
      <color indexed="9"/>
      <name val="Arial"/>
      <charset val="134"/>
    </font>
    <font>
      <b/>
      <sz val="24"/>
      <name val="Arial"/>
      <charset val="134"/>
    </font>
    <font>
      <b/>
      <sz val="16"/>
      <color rgb="FFE6E4E4"/>
      <name val="Arial"/>
      <charset val="134"/>
    </font>
    <font>
      <b/>
      <sz val="11"/>
      <color indexed="9"/>
      <name val="Arial"/>
      <charset val="134"/>
    </font>
    <font>
      <b/>
      <sz val="14"/>
      <color indexed="9"/>
      <name val="Arial"/>
      <charset val="134"/>
    </font>
    <font>
      <b/>
      <sz val="12"/>
      <name val="Arial"/>
      <charset val="134"/>
    </font>
    <font>
      <b/>
      <sz val="25"/>
      <name val="Arial"/>
      <charset val="134"/>
    </font>
    <font>
      <b/>
      <sz val="22"/>
      <color indexed="8"/>
      <name val="Arial"/>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66">
    <fill>
      <patternFill patternType="none"/>
    </fill>
    <fill>
      <patternFill patternType="gray125"/>
    </fill>
    <fill>
      <patternFill patternType="solid">
        <fgColor rgb="FF99CCFF"/>
        <bgColor indexed="64"/>
      </patternFill>
    </fill>
    <fill>
      <patternFill patternType="solid">
        <fgColor rgb="FFCCFECC"/>
        <bgColor indexed="64"/>
      </patternFill>
    </fill>
    <fill>
      <patternFill patternType="solid">
        <fgColor rgb="FF808000"/>
        <bgColor indexed="64"/>
      </patternFill>
    </fill>
    <fill>
      <patternFill patternType="solid">
        <fgColor rgb="FFC0C0C0"/>
        <bgColor indexed="64"/>
      </patternFill>
    </fill>
    <fill>
      <patternFill patternType="solid">
        <fgColor rgb="FFD66565"/>
        <bgColor indexed="64"/>
      </patternFill>
    </fill>
    <fill>
      <patternFill patternType="solid">
        <fgColor rgb="FFFFCC00"/>
        <bgColor indexed="64"/>
      </patternFill>
    </fill>
    <fill>
      <patternFill patternType="solid">
        <fgColor rgb="FFFF6600"/>
        <bgColor indexed="64"/>
      </patternFill>
    </fill>
    <fill>
      <patternFill patternType="solid">
        <fgColor rgb="FF3399FF"/>
        <bgColor indexed="64"/>
      </patternFill>
    </fill>
    <fill>
      <patternFill patternType="solid">
        <fgColor rgb="FF65FF65"/>
        <bgColor indexed="64"/>
      </patternFill>
    </fill>
    <fill>
      <patternFill patternType="solid">
        <fgColor rgb="FF666699"/>
        <bgColor indexed="64"/>
      </patternFill>
    </fill>
    <fill>
      <patternFill patternType="solid">
        <fgColor rgb="FF808080"/>
        <bgColor indexed="64"/>
      </patternFill>
    </fill>
    <fill>
      <patternFill patternType="solid">
        <fgColor rgb="FFFFCC99"/>
        <bgColor indexed="64"/>
      </patternFill>
    </fill>
    <fill>
      <patternFill patternType="solid">
        <fgColor rgb="FF800000"/>
        <bgColor indexed="64"/>
      </patternFill>
    </fill>
    <fill>
      <patternFill patternType="solid">
        <fgColor rgb="FFFFE5E5"/>
        <bgColor indexed="64"/>
      </patternFill>
    </fill>
    <fill>
      <patternFill patternType="solid">
        <fgColor rgb="FFFF9900"/>
        <bgColor indexed="64"/>
      </patternFill>
    </fill>
    <fill>
      <patternFill patternType="solid">
        <fgColor rgb="FF99CC00"/>
        <bgColor indexed="64"/>
      </patternFill>
    </fill>
    <fill>
      <patternFill patternType="solid">
        <fgColor rgb="FFFF0000"/>
        <bgColor indexed="64"/>
      </patternFill>
    </fill>
    <fill>
      <patternFill patternType="solid">
        <fgColor rgb="FF000000"/>
        <bgColor indexed="64"/>
      </patternFill>
    </fill>
    <fill>
      <patternFill patternType="solid">
        <fgColor rgb="FFFFFF00"/>
        <bgColor indexed="64"/>
      </patternFill>
    </fill>
    <fill>
      <patternFill patternType="solid">
        <fgColor rgb="FFC55911"/>
        <bgColor indexed="64"/>
      </patternFill>
    </fill>
    <fill>
      <patternFill patternType="solid">
        <fgColor rgb="FF33CCCC"/>
        <bgColor indexed="64"/>
      </patternFill>
    </fill>
    <fill>
      <patternFill patternType="solid">
        <fgColor rgb="FF008080"/>
        <bgColor indexed="64"/>
      </patternFill>
    </fill>
    <fill>
      <patternFill patternType="solid">
        <fgColor rgb="FFFFFFCC"/>
        <bgColor indexed="64"/>
      </patternFill>
    </fill>
    <fill>
      <patternFill patternType="solid">
        <fgColor rgb="FF2F5597"/>
        <bgColor indexed="64"/>
      </patternFill>
    </fill>
    <fill>
      <patternFill patternType="solid">
        <fgColor rgb="FF833B0B"/>
        <bgColor indexed="64"/>
      </patternFill>
    </fill>
    <fill>
      <patternFill patternType="solid">
        <fgColor rgb="FF171616"/>
        <bgColor indexed="64"/>
      </patternFill>
    </fill>
    <fill>
      <patternFill patternType="solid">
        <fgColor rgb="FFFFFF99"/>
        <bgColor indexed="64"/>
      </patternFill>
    </fill>
    <fill>
      <patternFill patternType="solid">
        <fgColor rgb="FF008000"/>
        <bgColor indexed="64"/>
      </patternFill>
    </fill>
    <fill>
      <patternFill patternType="solid">
        <fgColor rgb="FF9999FF"/>
        <bgColor indexed="64"/>
      </patternFill>
    </fill>
    <fill>
      <patternFill patternType="solid">
        <fgColor rgb="FFC0C0C0"/>
        <bgColor rgb="FFC0C0C0"/>
      </patternFill>
    </fill>
    <fill>
      <patternFill patternType="solid">
        <fgColor rgb="FF8FABDB"/>
        <bgColor indexed="64"/>
      </patternFill>
    </fill>
    <fill>
      <patternFill patternType="solid">
        <fgColor rgb="FF0C0C0C"/>
        <bgColor indexed="64"/>
      </patternFill>
    </fill>
    <fill>
      <patternFill patternType="solid">
        <fgColor rgb="FFADAAAA"/>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4">
    <border>
      <left/>
      <right/>
      <top/>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ck">
        <color auto="1"/>
      </left>
      <right style="thick">
        <color auto="1"/>
      </right>
      <top style="thick">
        <color auto="1"/>
      </top>
      <bottom/>
      <diagonal/>
    </border>
    <border>
      <left style="thick">
        <color auto="1"/>
      </left>
      <right style="thin">
        <color auto="1"/>
      </right>
      <top style="thick">
        <color auto="1"/>
      </top>
      <bottom style="thin">
        <color auto="1"/>
      </bottom>
      <diagonal/>
    </border>
    <border>
      <left style="thin">
        <color auto="1"/>
      </left>
      <right style="thick">
        <color auto="1"/>
      </right>
      <top style="thick">
        <color auto="1"/>
      </top>
      <bottom style="thin">
        <color auto="1"/>
      </bottom>
      <diagonal/>
    </border>
    <border>
      <left style="thick">
        <color auto="1"/>
      </left>
      <right/>
      <top style="thick">
        <color auto="1"/>
      </top>
      <bottom style="thick">
        <color auto="1"/>
      </bottom>
      <diagonal/>
    </border>
    <border>
      <left style="thick">
        <color auto="1"/>
      </left>
      <right style="thick">
        <color auto="1"/>
      </right>
      <top style="thick">
        <color auto="1"/>
      </top>
      <bottom style="thick">
        <color auto="1"/>
      </bottom>
      <diagonal/>
    </border>
    <border>
      <left style="thick">
        <color auto="1"/>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ck">
        <color auto="1"/>
      </left>
      <right style="thin">
        <color auto="1"/>
      </right>
      <top style="thick">
        <color auto="1"/>
      </top>
      <bottom style="thick">
        <color auto="1"/>
      </bottom>
      <diagonal/>
    </border>
    <border>
      <left style="thin">
        <color auto="1"/>
      </left>
      <right style="thin">
        <color auto="1"/>
      </right>
      <top style="thick">
        <color auto="1"/>
      </top>
      <bottom style="thick">
        <color auto="1"/>
      </bottom>
      <diagonal/>
    </border>
    <border>
      <left/>
      <right style="thin">
        <color auto="1"/>
      </right>
      <top/>
      <bottom style="thin">
        <color auto="1"/>
      </bottom>
      <diagonal/>
    </border>
    <border>
      <left/>
      <right/>
      <top/>
      <bottom style="thin">
        <color auto="1"/>
      </bottom>
      <diagonal/>
    </border>
    <border>
      <left style="thin">
        <color auto="1"/>
      </left>
      <right style="thick">
        <color auto="1"/>
      </right>
      <top style="thick">
        <color auto="1"/>
      </top>
      <bottom style="thick">
        <color auto="1"/>
      </bottom>
      <diagonal/>
    </border>
    <border>
      <left style="thin">
        <color auto="1"/>
      </left>
      <right style="thin">
        <color indexed="8"/>
      </right>
      <top style="thin">
        <color auto="1"/>
      </top>
      <bottom style="thin">
        <color auto="1"/>
      </bottom>
      <diagonal/>
    </border>
    <border>
      <left/>
      <right style="thick">
        <color auto="1"/>
      </right>
      <top style="thick">
        <color auto="1"/>
      </top>
      <bottom style="thick">
        <color auto="1"/>
      </bottom>
      <diagonal/>
    </border>
    <border>
      <left style="thin">
        <color auto="1"/>
      </left>
      <right style="thin">
        <color auto="1"/>
      </right>
      <top style="thin">
        <color indexed="8"/>
      </top>
      <bottom style="thin">
        <color auto="1"/>
      </bottom>
      <diagonal/>
    </border>
    <border>
      <left style="thin">
        <color auto="1"/>
      </left>
      <right style="thin">
        <color indexed="8"/>
      </right>
      <top style="thin">
        <color indexed="8"/>
      </top>
      <bottom style="thin">
        <color auto="1"/>
      </bottom>
      <diagonal/>
    </border>
    <border>
      <left style="thin">
        <color rgb="FF000000"/>
      </left>
      <right style="thin">
        <color rgb="FF000000"/>
      </right>
      <top style="thin">
        <color rgb="FF000000"/>
      </top>
      <bottom style="thin">
        <color rgb="FF000000"/>
      </bottom>
      <diagonal/>
    </border>
    <border>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right style="thick">
        <color auto="1"/>
      </right>
      <top style="thin">
        <color auto="1"/>
      </top>
      <bottom style="thick">
        <color auto="1"/>
      </bottom>
      <diagonal/>
    </border>
    <border>
      <left style="thick">
        <color auto="1"/>
      </left>
      <right style="thick">
        <color auto="1"/>
      </right>
      <top style="thick">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27" fillId="0" borderId="0" applyFont="0" applyFill="0" applyBorder="0" applyAlignment="0" applyProtection="0">
      <alignment vertical="center"/>
    </xf>
    <xf numFmtId="44" fontId="27" fillId="0" borderId="0" applyFont="0" applyFill="0" applyBorder="0" applyAlignment="0" applyProtection="0">
      <alignment vertical="center"/>
    </xf>
    <xf numFmtId="9" fontId="27" fillId="0" borderId="0" applyFont="0" applyFill="0" applyBorder="0" applyAlignment="0" applyProtection="0">
      <alignment vertical="center"/>
    </xf>
    <xf numFmtId="177" fontId="27" fillId="0" borderId="0" applyFont="0" applyFill="0" applyBorder="0" applyAlignment="0" applyProtection="0">
      <alignment vertical="center"/>
    </xf>
    <xf numFmtId="42" fontId="27" fillId="0" borderId="0" applyFont="0" applyFill="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27" fillId="35" borderId="36" applyNumberFormat="0" applyFont="0" applyAlignment="0" applyProtection="0">
      <alignment vertical="center"/>
    </xf>
    <xf numFmtId="0" fontId="30"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37" applyNumberFormat="0" applyFill="0" applyAlignment="0" applyProtection="0">
      <alignment vertical="center"/>
    </xf>
    <xf numFmtId="0" fontId="34" fillId="0" borderId="37" applyNumberFormat="0" applyFill="0" applyAlignment="0" applyProtection="0">
      <alignment vertical="center"/>
    </xf>
    <xf numFmtId="0" fontId="35" fillId="0" borderId="38" applyNumberFormat="0" applyFill="0" applyAlignment="0" applyProtection="0">
      <alignment vertical="center"/>
    </xf>
    <xf numFmtId="0" fontId="35" fillId="0" borderId="0" applyNumberFormat="0" applyFill="0" applyBorder="0" applyAlignment="0" applyProtection="0">
      <alignment vertical="center"/>
    </xf>
    <xf numFmtId="0" fontId="36" fillId="36" borderId="39" applyNumberFormat="0" applyAlignment="0" applyProtection="0">
      <alignment vertical="center"/>
    </xf>
    <xf numFmtId="0" fontId="37" fillId="37" borderId="40" applyNumberFormat="0" applyAlignment="0" applyProtection="0">
      <alignment vertical="center"/>
    </xf>
    <xf numFmtId="0" fontId="38" fillId="37" borderId="39" applyNumberFormat="0" applyAlignment="0" applyProtection="0">
      <alignment vertical="center"/>
    </xf>
    <xf numFmtId="0" fontId="39" fillId="38" borderId="41" applyNumberFormat="0" applyAlignment="0" applyProtection="0">
      <alignment vertical="center"/>
    </xf>
    <xf numFmtId="0" fontId="40" fillId="0" borderId="42" applyNumberFormat="0" applyFill="0" applyAlignment="0" applyProtection="0">
      <alignment vertical="center"/>
    </xf>
    <xf numFmtId="0" fontId="41" fillId="0" borderId="43" applyNumberFormat="0" applyFill="0" applyAlignment="0" applyProtection="0">
      <alignment vertical="center"/>
    </xf>
    <xf numFmtId="0" fontId="42" fillId="39" borderId="0" applyNumberFormat="0" applyBorder="0" applyAlignment="0" applyProtection="0">
      <alignment vertical="center"/>
    </xf>
    <xf numFmtId="0" fontId="43" fillId="40" borderId="0" applyNumberFormat="0" applyBorder="0" applyAlignment="0" applyProtection="0">
      <alignment vertical="center"/>
    </xf>
    <xf numFmtId="0" fontId="44" fillId="41" borderId="0" applyNumberFormat="0" applyBorder="0" applyAlignment="0" applyProtection="0">
      <alignment vertical="center"/>
    </xf>
    <xf numFmtId="0" fontId="45" fillId="42" borderId="0" applyNumberFormat="0" applyBorder="0" applyAlignment="0" applyProtection="0">
      <alignment vertical="center"/>
    </xf>
    <xf numFmtId="0" fontId="46" fillId="43" borderId="0" applyNumberFormat="0" applyBorder="0" applyAlignment="0" applyProtection="0">
      <alignment vertical="center"/>
    </xf>
    <xf numFmtId="0" fontId="46" fillId="44" borderId="0" applyNumberFormat="0" applyBorder="0" applyAlignment="0" applyProtection="0">
      <alignment vertical="center"/>
    </xf>
    <xf numFmtId="0" fontId="45" fillId="45" borderId="0" applyNumberFormat="0" applyBorder="0" applyAlignment="0" applyProtection="0">
      <alignment vertical="center"/>
    </xf>
    <xf numFmtId="0" fontId="45" fillId="46" borderId="0" applyNumberFormat="0" applyBorder="0" applyAlignment="0" applyProtection="0">
      <alignment vertical="center"/>
    </xf>
    <xf numFmtId="0" fontId="46" fillId="47" borderId="0" applyNumberFormat="0" applyBorder="0" applyAlignment="0" applyProtection="0">
      <alignment vertical="center"/>
    </xf>
    <xf numFmtId="0" fontId="46" fillId="48" borderId="0" applyNumberFormat="0" applyBorder="0" applyAlignment="0" applyProtection="0">
      <alignment vertical="center"/>
    </xf>
    <xf numFmtId="0" fontId="45" fillId="49" borderId="0" applyNumberFormat="0" applyBorder="0" applyAlignment="0" applyProtection="0">
      <alignment vertical="center"/>
    </xf>
    <xf numFmtId="0" fontId="45" fillId="50" borderId="0" applyNumberFormat="0" applyBorder="0" applyAlignment="0" applyProtection="0">
      <alignment vertical="center"/>
    </xf>
    <xf numFmtId="0" fontId="46" fillId="51" borderId="0" applyNumberFormat="0" applyBorder="0" applyAlignment="0" applyProtection="0">
      <alignment vertical="center"/>
    </xf>
    <xf numFmtId="0" fontId="46" fillId="52" borderId="0" applyNumberFormat="0" applyBorder="0" applyAlignment="0" applyProtection="0">
      <alignment vertical="center"/>
    </xf>
    <xf numFmtId="0" fontId="45" fillId="53" borderId="0" applyNumberFormat="0" applyBorder="0" applyAlignment="0" applyProtection="0">
      <alignment vertical="center"/>
    </xf>
    <xf numFmtId="0" fontId="45" fillId="54" borderId="0" applyNumberFormat="0" applyBorder="0" applyAlignment="0" applyProtection="0">
      <alignment vertical="center"/>
    </xf>
    <xf numFmtId="0" fontId="46" fillId="55" borderId="0" applyNumberFormat="0" applyBorder="0" applyAlignment="0" applyProtection="0">
      <alignment vertical="center"/>
    </xf>
    <xf numFmtId="0" fontId="46" fillId="56" borderId="0" applyNumberFormat="0" applyBorder="0" applyAlignment="0" applyProtection="0">
      <alignment vertical="center"/>
    </xf>
    <xf numFmtId="0" fontId="45" fillId="57" borderId="0" applyNumberFormat="0" applyBorder="0" applyAlignment="0" applyProtection="0">
      <alignment vertical="center"/>
    </xf>
    <xf numFmtId="0" fontId="45" fillId="58" borderId="0" applyNumberFormat="0" applyBorder="0" applyAlignment="0" applyProtection="0">
      <alignment vertical="center"/>
    </xf>
    <xf numFmtId="0" fontId="46" fillId="59" borderId="0" applyNumberFormat="0" applyBorder="0" applyAlignment="0" applyProtection="0">
      <alignment vertical="center"/>
    </xf>
    <xf numFmtId="0" fontId="46" fillId="60" borderId="0" applyNumberFormat="0" applyBorder="0" applyAlignment="0" applyProtection="0">
      <alignment vertical="center"/>
    </xf>
    <xf numFmtId="0" fontId="45" fillId="61" borderId="0" applyNumberFormat="0" applyBorder="0" applyAlignment="0" applyProtection="0">
      <alignment vertical="center"/>
    </xf>
    <xf numFmtId="0" fontId="45" fillId="62" borderId="0" applyNumberFormat="0" applyBorder="0" applyAlignment="0" applyProtection="0">
      <alignment vertical="center"/>
    </xf>
    <xf numFmtId="0" fontId="46" fillId="63" borderId="0" applyNumberFormat="0" applyBorder="0" applyAlignment="0" applyProtection="0">
      <alignment vertical="center"/>
    </xf>
    <xf numFmtId="0" fontId="46" fillId="64" borderId="0" applyNumberFormat="0" applyBorder="0" applyAlignment="0" applyProtection="0">
      <alignment vertical="center"/>
    </xf>
    <xf numFmtId="0" fontId="45" fillId="65" borderId="0" applyNumberFormat="0" applyBorder="0" applyAlignment="0" applyProtection="0">
      <alignment vertical="center"/>
    </xf>
  </cellStyleXfs>
  <cellXfs count="216">
    <xf numFmtId="0" fontId="0" fillId="0" borderId="0" xfId="0">
      <alignment vertical="center"/>
    </xf>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0" borderId="4" xfId="0" applyBorder="1" applyAlignment="1">
      <alignment horizontal="center" vertical="center"/>
    </xf>
    <xf numFmtId="0" fontId="0" fillId="0" borderId="4" xfId="0" applyFill="1" applyBorder="1" applyAlignment="1">
      <alignment horizontal="center" vertical="center"/>
    </xf>
    <xf numFmtId="178" fontId="0" fillId="0" borderId="4" xfId="0" applyNumberFormat="1" applyFill="1" applyBorder="1" applyAlignment="1">
      <alignment horizontal="center" vertical="center"/>
    </xf>
    <xf numFmtId="0" fontId="0" fillId="0" borderId="5" xfId="0" applyFill="1" applyBorder="1" applyAlignment="1">
      <alignment horizontal="center" vertical="center"/>
    </xf>
    <xf numFmtId="0" fontId="0" fillId="0" borderId="5" xfId="0" applyBorder="1" applyAlignment="1">
      <alignment horizontal="center" vertical="center"/>
    </xf>
    <xf numFmtId="0" fontId="0" fillId="0" borderId="0" xfId="0" applyFill="1" applyBorder="1" applyAlignment="1">
      <alignment horizontal="center" vertical="center"/>
    </xf>
    <xf numFmtId="0" fontId="0" fillId="3" borderId="4" xfId="0" applyFill="1" applyBorder="1" applyAlignment="1">
      <alignment horizontal="center" vertical="center"/>
    </xf>
    <xf numFmtId="0" fontId="0" fillId="2" borderId="6" xfId="0" applyFill="1" applyBorder="1" applyAlignment="1">
      <alignment horizontal="center" vertical="center"/>
    </xf>
    <xf numFmtId="178" fontId="0" fillId="0" borderId="4" xfId="0" applyNumberFormat="1" applyBorder="1" applyAlignment="1">
      <alignment horizontal="center" vertical="center"/>
    </xf>
    <xf numFmtId="0" fontId="0" fillId="0" borderId="6" xfId="0" applyBorder="1" applyAlignment="1">
      <alignment horizontal="center" vertical="center"/>
    </xf>
    <xf numFmtId="178" fontId="0" fillId="0" borderId="6" xfId="0" applyNumberFormat="1" applyBorder="1" applyAlignment="1">
      <alignment horizontal="center" vertical="center"/>
    </xf>
    <xf numFmtId="58" fontId="0" fillId="0" borderId="4" xfId="0" applyNumberFormat="1" applyBorder="1" applyAlignment="1">
      <alignment horizontal="center" vertical="center"/>
    </xf>
    <xf numFmtId="0" fontId="1" fillId="0" borderId="0" xfId="0" applyFont="1" applyAlignment="1">
      <alignment horizontal="center" vertical="center"/>
    </xf>
    <xf numFmtId="0" fontId="2" fillId="4" borderId="4" xfId="0" applyFont="1" applyFill="1" applyBorder="1">
      <alignment vertical="center"/>
    </xf>
    <xf numFmtId="0" fontId="0" fillId="5" borderId="6" xfId="0" applyFill="1" applyBorder="1" applyAlignment="1">
      <alignment horizontal="center" vertical="center"/>
    </xf>
    <xf numFmtId="0" fontId="2" fillId="6" borderId="4" xfId="0" applyFont="1" applyFill="1" applyBorder="1" applyAlignment="1">
      <alignment horizontal="center" vertical="center"/>
    </xf>
    <xf numFmtId="0" fontId="2" fillId="4" borderId="4" xfId="0" applyFont="1" applyFill="1" applyBorder="1" applyAlignment="1">
      <alignment horizontal="center" vertical="center"/>
    </xf>
    <xf numFmtId="0" fontId="0" fillId="5" borderId="4" xfId="0" applyFill="1" applyBorder="1" applyAlignment="1">
      <alignment horizontal="center" vertical="center"/>
    </xf>
    <xf numFmtId="9" fontId="0" fillId="0" borderId="6" xfId="0" applyNumberFormat="1" applyBorder="1" applyAlignment="1">
      <alignment horizontal="center" vertical="center"/>
    </xf>
    <xf numFmtId="9" fontId="0" fillId="0" borderId="4" xfId="0" applyNumberFormat="1" applyBorder="1" applyAlignment="1">
      <alignment horizontal="center" vertical="center"/>
    </xf>
    <xf numFmtId="0" fontId="0" fillId="7" borderId="7" xfId="0" applyFill="1" applyBorder="1" applyAlignment="1">
      <alignment horizontal="center" vertical="center"/>
    </xf>
    <xf numFmtId="0" fontId="3" fillId="8" borderId="8" xfId="0" applyFont="1" applyFill="1" applyBorder="1" applyAlignment="1">
      <alignment horizontal="center" vertical="center"/>
    </xf>
    <xf numFmtId="0" fontId="3" fillId="8" borderId="9" xfId="0" applyFont="1" applyFill="1" applyBorder="1" applyAlignment="1">
      <alignment horizontal="center" vertical="center"/>
    </xf>
    <xf numFmtId="179" fontId="0" fillId="0" borderId="10" xfId="0" applyNumberFormat="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4" fillId="0" borderId="0" xfId="0" applyFont="1" applyAlignment="1">
      <alignment horizontal="center" vertical="center"/>
    </xf>
    <xf numFmtId="0" fontId="5" fillId="7" borderId="0" xfId="0" applyFont="1" applyFill="1" applyBorder="1" applyAlignment="1">
      <alignment horizontal="center" vertical="center"/>
    </xf>
    <xf numFmtId="0" fontId="4" fillId="9" borderId="4" xfId="0" applyFont="1" applyFill="1" applyBorder="1" applyAlignment="1">
      <alignment horizontal="center" vertical="center"/>
    </xf>
    <xf numFmtId="0" fontId="0" fillId="0" borderId="4" xfId="0" applyBorder="1" applyAlignment="1">
      <alignment horizontal="right" vertical="top"/>
    </xf>
    <xf numFmtId="9" fontId="0" fillId="0" borderId="4" xfId="0" applyNumberFormat="1" applyBorder="1" applyAlignment="1">
      <alignment horizontal="right" vertical="top"/>
    </xf>
    <xf numFmtId="9" fontId="6" fillId="9" borderId="4" xfId="0" applyNumberFormat="1" applyFont="1" applyFill="1" applyBorder="1" applyAlignment="1">
      <alignment horizontal="center" vertical="center"/>
    </xf>
    <xf numFmtId="0" fontId="7" fillId="10" borderId="4" xfId="0" applyFont="1" applyFill="1" applyBorder="1" applyAlignment="1">
      <alignment horizontal="center" vertical="center" wrapText="1"/>
    </xf>
    <xf numFmtId="0" fontId="8" fillId="9" borderId="4" xfId="0" applyFont="1" applyFill="1" applyBorder="1" applyAlignment="1">
      <alignment horizontal="center" vertical="center"/>
    </xf>
    <xf numFmtId="0" fontId="0" fillId="0" borderId="4" xfId="0" applyBorder="1">
      <alignment vertical="center"/>
    </xf>
    <xf numFmtId="0" fontId="9" fillId="3" borderId="4" xfId="0" applyFont="1" applyFill="1" applyBorder="1" applyAlignment="1">
      <alignment horizontal="center" vertical="center"/>
    </xf>
    <xf numFmtId="0" fontId="10" fillId="0" borderId="4" xfId="0" applyFont="1" applyBorder="1" applyAlignment="1">
      <alignment horizontal="center" vertical="center"/>
    </xf>
    <xf numFmtId="9" fontId="4" fillId="9" borderId="4" xfId="0" applyNumberFormat="1" applyFont="1" applyFill="1" applyBorder="1" applyAlignment="1">
      <alignment horizontal="center" vertical="center"/>
    </xf>
    <xf numFmtId="9" fontId="4" fillId="10" borderId="4" xfId="0" applyNumberFormat="1" applyFont="1" applyFill="1" applyBorder="1" applyAlignment="1">
      <alignment horizontal="center" vertical="center"/>
    </xf>
    <xf numFmtId="0" fontId="1" fillId="2" borderId="4" xfId="0" applyFont="1" applyFill="1" applyBorder="1" applyAlignment="1">
      <alignment horizontal="center" vertical="center"/>
    </xf>
    <xf numFmtId="9" fontId="10" fillId="0" borderId="4" xfId="0" applyNumberFormat="1" applyFont="1" applyBorder="1" applyAlignment="1">
      <alignment horizontal="center" vertical="center"/>
    </xf>
    <xf numFmtId="0" fontId="10" fillId="3" borderId="4" xfId="0" applyFont="1" applyFill="1" applyBorder="1" applyAlignment="1">
      <alignment horizontal="center" vertical="center"/>
    </xf>
    <xf numFmtId="0" fontId="11" fillId="0" borderId="4" xfId="0" applyFont="1" applyBorder="1" applyAlignment="1">
      <alignment horizontal="center" vertical="center"/>
    </xf>
    <xf numFmtId="9" fontId="11" fillId="9" borderId="4" xfId="0" applyNumberFormat="1" applyFont="1" applyFill="1" applyBorder="1" applyAlignment="1">
      <alignment horizontal="center" vertical="center"/>
    </xf>
    <xf numFmtId="0" fontId="12" fillId="10" borderId="4" xfId="0" applyFont="1" applyFill="1" applyBorder="1" applyAlignment="1">
      <alignment horizontal="center" vertical="center"/>
    </xf>
    <xf numFmtId="0" fontId="13" fillId="11" borderId="4" xfId="0" applyFont="1" applyFill="1" applyBorder="1" applyAlignment="1">
      <alignment horizontal="center" vertical="center"/>
    </xf>
    <xf numFmtId="0" fontId="0" fillId="0" borderId="8"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center" vertical="center"/>
    </xf>
    <xf numFmtId="0" fontId="0" fillId="2" borderId="15" xfId="0" applyFill="1" applyBorder="1" applyAlignment="1">
      <alignment horizontal="center" vertical="center"/>
    </xf>
    <xf numFmtId="0" fontId="0" fillId="2" borderId="16" xfId="0" applyFill="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43" fontId="0" fillId="0" borderId="15" xfId="0" applyNumberFormat="1" applyBorder="1" applyAlignment="1">
      <alignment horizontal="center" vertical="center"/>
    </xf>
    <xf numFmtId="9" fontId="0" fillId="0" borderId="15" xfId="0" applyNumberFormat="1" applyBorder="1" applyAlignment="1">
      <alignment horizontal="center" vertical="center"/>
    </xf>
    <xf numFmtId="0" fontId="0" fillId="0" borderId="15" xfId="0" applyFill="1" applyBorder="1" applyAlignment="1">
      <alignment horizontal="center" vertical="center"/>
    </xf>
    <xf numFmtId="0" fontId="0" fillId="0" borderId="4" xfId="0" applyFill="1" applyBorder="1" applyAlignment="1">
      <alignment horizontal="center" vertical="center"/>
    </xf>
    <xf numFmtId="0" fontId="0" fillId="0" borderId="16" xfId="0" applyFill="1" applyBorder="1" applyAlignment="1">
      <alignment horizontal="center" vertical="center"/>
    </xf>
    <xf numFmtId="43" fontId="0" fillId="0" borderId="15" xfId="0" applyNumberFormat="1" applyFill="1" applyBorder="1" applyAlignment="1">
      <alignment horizontal="center" vertical="center"/>
    </xf>
    <xf numFmtId="9" fontId="0" fillId="0" borderId="15" xfId="0" applyNumberFormat="1" applyFill="1" applyBorder="1" applyAlignment="1">
      <alignment horizontal="center" vertical="center"/>
    </xf>
    <xf numFmtId="0" fontId="0" fillId="2" borderId="12" xfId="0" applyFill="1" applyBorder="1" applyAlignment="1">
      <alignment horizontal="center" vertical="center"/>
    </xf>
    <xf numFmtId="0" fontId="0" fillId="2" borderId="17" xfId="0" applyFill="1" applyBorder="1" applyAlignment="1">
      <alignment horizontal="center" vertical="center"/>
    </xf>
    <xf numFmtId="0" fontId="0" fillId="2" borderId="13" xfId="0" applyFill="1" applyBorder="1" applyAlignment="1">
      <alignment horizontal="center" vertical="center"/>
    </xf>
    <xf numFmtId="0" fontId="0" fillId="0" borderId="7" xfId="0" applyBorder="1" applyAlignment="1">
      <alignment horizontal="center" vertical="center"/>
    </xf>
    <xf numFmtId="0" fontId="0" fillId="6" borderId="1" xfId="0" applyFill="1" applyBorder="1" applyAlignment="1">
      <alignment horizontal="center" vertical="center"/>
    </xf>
    <xf numFmtId="0" fontId="0" fillId="3" borderId="11" xfId="0" applyFill="1" applyBorder="1" applyAlignment="1">
      <alignment horizontal="center" vertical="center"/>
    </xf>
    <xf numFmtId="0" fontId="0" fillId="3" borderId="6" xfId="0" applyFill="1" applyBorder="1" applyAlignment="1">
      <alignment horizontal="center" vertical="center"/>
    </xf>
    <xf numFmtId="0" fontId="14" fillId="12" borderId="18" xfId="0" applyFont="1" applyFill="1" applyBorder="1" applyAlignment="1">
      <alignment horizontal="center" vertical="center"/>
    </xf>
    <xf numFmtId="176" fontId="14" fillId="12" borderId="1" xfId="0" applyNumberFormat="1" applyFont="1" applyFill="1" applyBorder="1" applyAlignment="1">
      <alignment horizontal="center" vertical="center"/>
    </xf>
    <xf numFmtId="0" fontId="0" fillId="13" borderId="19" xfId="0" applyFill="1" applyBorder="1" applyAlignment="1">
      <alignment horizontal="center" vertical="center"/>
    </xf>
    <xf numFmtId="176" fontId="0" fillId="0" borderId="4" xfId="0" applyNumberFormat="1" applyBorder="1">
      <alignment vertical="center"/>
    </xf>
    <xf numFmtId="0" fontId="0" fillId="13" borderId="5" xfId="0" applyFill="1" applyBorder="1" applyAlignment="1">
      <alignment horizontal="center" vertical="center"/>
    </xf>
    <xf numFmtId="176" fontId="0" fillId="0" borderId="18" xfId="0" applyNumberFormat="1" applyBorder="1" applyAlignment="1">
      <alignment horizontal="center" vertical="center"/>
    </xf>
    <xf numFmtId="176" fontId="0" fillId="0" borderId="4" xfId="0" applyNumberFormat="1" applyBorder="1" applyAlignment="1">
      <alignment horizontal="center" vertical="center"/>
    </xf>
    <xf numFmtId="0" fontId="0" fillId="13" borderId="3" xfId="0" applyFill="1"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176" fontId="0" fillId="0" borderId="1" xfId="0" applyNumberFormat="1" applyBorder="1">
      <alignment vertical="center"/>
    </xf>
    <xf numFmtId="0" fontId="0" fillId="2" borderId="20" xfId="0" applyFill="1" applyBorder="1" applyAlignment="1">
      <alignment horizontal="center" vertical="center"/>
    </xf>
    <xf numFmtId="0" fontId="0" fillId="0" borderId="21" xfId="0" applyBorder="1" applyAlignment="1">
      <alignment horizontal="center" vertical="center"/>
    </xf>
    <xf numFmtId="0" fontId="15" fillId="12" borderId="19" xfId="0" applyFont="1" applyFill="1" applyBorder="1" applyAlignment="1">
      <alignment horizontal="center" vertical="center"/>
    </xf>
    <xf numFmtId="0" fontId="14" fillId="12" borderId="22" xfId="0" applyFont="1" applyFill="1" applyBorder="1" applyAlignment="1">
      <alignment horizontal="center" vertical="center"/>
    </xf>
    <xf numFmtId="0" fontId="14" fillId="12" borderId="23" xfId="0" applyFont="1" applyFill="1" applyBorder="1" applyAlignment="1">
      <alignment horizontal="center" vertical="center"/>
    </xf>
    <xf numFmtId="0" fontId="14" fillId="12" borderId="19" xfId="0" applyFont="1" applyFill="1" applyBorder="1" applyAlignment="1">
      <alignment horizontal="center" vertical="center"/>
    </xf>
    <xf numFmtId="176" fontId="0" fillId="0" borderId="18" xfId="0" applyNumberFormat="1" applyBorder="1">
      <alignment vertical="center"/>
    </xf>
    <xf numFmtId="0" fontId="0" fillId="0" borderId="24" xfId="0" applyBorder="1" applyAlignment="1">
      <alignment horizontal="center" vertical="center"/>
    </xf>
    <xf numFmtId="0" fontId="16" fillId="14" borderId="0" xfId="0" applyFont="1" applyFill="1" applyBorder="1" applyAlignment="1">
      <alignment horizontal="center" vertical="center"/>
    </xf>
    <xf numFmtId="0" fontId="0" fillId="15" borderId="4" xfId="0" applyFont="1" applyFill="1" applyBorder="1" applyAlignment="1">
      <alignment horizontal="center" vertical="center"/>
    </xf>
    <xf numFmtId="0" fontId="0" fillId="0" borderId="0" xfId="0" applyFont="1" applyBorder="1" applyAlignment="1">
      <alignment horizontal="center" vertical="center"/>
    </xf>
    <xf numFmtId="0" fontId="0" fillId="12" borderId="4" xfId="0" applyFont="1" applyFill="1" applyBorder="1" applyAlignment="1">
      <alignment horizontal="center" vertical="center"/>
    </xf>
    <xf numFmtId="0" fontId="0" fillId="0" borderId="4" xfId="0" applyFont="1" applyBorder="1" applyAlignment="1">
      <alignment horizontal="center" vertical="center"/>
    </xf>
    <xf numFmtId="0" fontId="0" fillId="2" borderId="4" xfId="0" applyFont="1" applyFill="1" applyBorder="1" applyAlignment="1">
      <alignment horizontal="center" vertical="center"/>
    </xf>
    <xf numFmtId="0" fontId="0" fillId="5" borderId="4" xfId="0" applyFont="1" applyFill="1" applyBorder="1" applyAlignment="1">
      <alignment horizontal="center" vertical="center"/>
    </xf>
    <xf numFmtId="0" fontId="0" fillId="12" borderId="0" xfId="0" applyFont="1" applyFill="1" applyBorder="1" applyAlignment="1">
      <alignment horizontal="center" vertical="center"/>
    </xf>
    <xf numFmtId="0" fontId="0" fillId="0" borderId="0" xfId="0" applyFont="1" applyAlignment="1">
      <alignment horizontal="center" vertical="center"/>
    </xf>
    <xf numFmtId="0" fontId="0" fillId="0" borderId="1" xfId="0" applyFont="1" applyBorder="1" applyAlignment="1">
      <alignment horizontal="center" vertical="center"/>
    </xf>
    <xf numFmtId="0" fontId="0" fillId="13" borderId="10" xfId="0" applyFont="1" applyFill="1" applyBorder="1" applyAlignment="1">
      <alignment horizontal="center" vertical="center"/>
    </xf>
    <xf numFmtId="0" fontId="0" fillId="13" borderId="11" xfId="0" applyFont="1" applyFill="1" applyBorder="1" applyAlignment="1">
      <alignment horizontal="center" vertical="center"/>
    </xf>
    <xf numFmtId="0" fontId="0" fillId="0" borderId="18" xfId="0" applyFont="1" applyBorder="1" applyAlignment="1">
      <alignment horizontal="center" vertical="center"/>
    </xf>
    <xf numFmtId="0" fontId="0" fillId="0" borderId="10" xfId="0" applyFont="1" applyBorder="1" applyAlignment="1">
      <alignment horizontal="center" vertical="center"/>
    </xf>
    <xf numFmtId="0" fontId="0" fillId="0" borderId="11" xfId="0" applyFont="1" applyBorder="1" applyAlignment="1">
      <alignment horizontal="center" vertical="center"/>
    </xf>
    <xf numFmtId="0" fontId="17" fillId="8" borderId="0" xfId="0" applyFont="1" applyFill="1" applyBorder="1" applyAlignment="1">
      <alignment horizontal="center" vertical="center"/>
    </xf>
    <xf numFmtId="0" fontId="14" fillId="16" borderId="4" xfId="0" applyFont="1" applyFill="1" applyBorder="1" applyAlignment="1">
      <alignment horizontal="center" vertical="center"/>
    </xf>
    <xf numFmtId="0" fontId="0" fillId="9" borderId="4" xfId="0" applyFont="1" applyFill="1" applyBorder="1" applyAlignment="1">
      <alignment horizontal="center" vertical="center"/>
    </xf>
    <xf numFmtId="0" fontId="0" fillId="17" borderId="4" xfId="0" applyFont="1" applyFill="1" applyBorder="1" applyAlignment="1">
      <alignment horizontal="center" vertical="center"/>
    </xf>
    <xf numFmtId="0" fontId="0" fillId="13" borderId="4" xfId="0" applyFont="1" applyFill="1" applyBorder="1" applyAlignment="1">
      <alignment horizontal="center" vertical="center"/>
    </xf>
    <xf numFmtId="0" fontId="0" fillId="18" borderId="4" xfId="0" applyFont="1" applyFill="1" applyBorder="1" applyAlignment="1">
      <alignment horizontal="center" vertical="center"/>
    </xf>
    <xf numFmtId="0" fontId="0" fillId="7" borderId="4" xfId="0" applyFont="1" applyFill="1" applyBorder="1" applyAlignment="1">
      <alignment horizontal="center" vertical="center"/>
    </xf>
    <xf numFmtId="0" fontId="18" fillId="19" borderId="4" xfId="0" applyFont="1" applyFill="1" applyBorder="1" applyAlignment="1">
      <alignment horizontal="center" vertical="center"/>
    </xf>
    <xf numFmtId="0" fontId="0" fillId="20" borderId="4" xfId="0" applyFont="1" applyFill="1" applyBorder="1" applyAlignment="1">
      <alignment horizontal="center" vertical="center"/>
    </xf>
    <xf numFmtId="0" fontId="0" fillId="21" borderId="4" xfId="0" applyFont="1" applyFill="1" applyBorder="1" applyAlignment="1">
      <alignment horizontal="center" vertical="center"/>
    </xf>
    <xf numFmtId="0" fontId="0" fillId="0" borderId="25" xfId="0" applyFont="1" applyBorder="1" applyAlignment="1">
      <alignment horizontal="center" vertical="center"/>
    </xf>
    <xf numFmtId="0" fontId="15" fillId="12" borderId="18" xfId="0" applyFont="1" applyFill="1" applyBorder="1" applyAlignment="1">
      <alignment horizontal="center" vertical="center"/>
    </xf>
    <xf numFmtId="0" fontId="0" fillId="2" borderId="6" xfId="0" applyFont="1" applyFill="1" applyBorder="1" applyAlignment="1">
      <alignment horizontal="center" vertical="center"/>
    </xf>
    <xf numFmtId="180" fontId="0" fillId="0" borderId="4" xfId="0" applyNumberFormat="1" applyFont="1" applyBorder="1" applyAlignment="1">
      <alignment horizontal="center" vertical="center"/>
    </xf>
    <xf numFmtId="58" fontId="0" fillId="22" borderId="11" xfId="0" applyNumberFormat="1" applyFont="1" applyFill="1" applyBorder="1" applyAlignment="1">
      <alignment horizontal="center" vertical="center"/>
    </xf>
    <xf numFmtId="0" fontId="0" fillId="23" borderId="26" xfId="0" applyFont="1" applyFill="1" applyBorder="1" applyAlignment="1">
      <alignment horizontal="center" vertical="center"/>
    </xf>
    <xf numFmtId="0" fontId="6" fillId="3" borderId="0" xfId="0" applyFont="1" applyFill="1" applyBorder="1" applyAlignment="1">
      <alignment horizontal="center" vertical="center"/>
    </xf>
    <xf numFmtId="176" fontId="0" fillId="0" borderId="4" xfId="0" applyNumberFormat="1" applyFont="1" applyBorder="1" applyAlignment="1">
      <alignment horizontal="center" vertical="center"/>
    </xf>
    <xf numFmtId="0" fontId="3" fillId="5" borderId="4" xfId="0" applyFont="1" applyFill="1" applyBorder="1" applyAlignment="1">
      <alignment horizontal="center" vertical="center"/>
    </xf>
    <xf numFmtId="0" fontId="0" fillId="0" borderId="4" xfId="0" applyNumberFormat="1" applyFont="1" applyBorder="1" applyAlignment="1">
      <alignment horizontal="center" vertical="center"/>
    </xf>
    <xf numFmtId="0" fontId="19" fillId="18" borderId="0" xfId="0" applyNumberFormat="1" applyFont="1" applyFill="1" applyBorder="1" applyAlignment="1">
      <alignment horizontal="center" vertical="center"/>
    </xf>
    <xf numFmtId="0" fontId="0" fillId="5" borderId="21" xfId="0" applyFill="1" applyBorder="1" applyAlignment="1">
      <alignment horizontal="center" vertical="center"/>
    </xf>
    <xf numFmtId="0" fontId="0" fillId="2" borderId="1" xfId="0" applyFont="1" applyFill="1" applyBorder="1" applyAlignment="1">
      <alignment horizontal="center" vertical="center"/>
    </xf>
    <xf numFmtId="0" fontId="0" fillId="0" borderId="5" xfId="0" applyFont="1" applyBorder="1" applyAlignment="1">
      <alignment horizontal="center" vertical="center"/>
    </xf>
    <xf numFmtId="0" fontId="0" fillId="0" borderId="6" xfId="0" applyNumberFormat="1" applyFont="1" applyBorder="1" applyAlignment="1">
      <alignment horizontal="center" vertical="center"/>
    </xf>
    <xf numFmtId="0" fontId="3" fillId="24" borderId="4" xfId="0" applyFont="1" applyFill="1" applyBorder="1" applyAlignment="1">
      <alignment horizontal="center" vertical="center"/>
    </xf>
    <xf numFmtId="0" fontId="0" fillId="24" borderId="21" xfId="0" applyFill="1" applyBorder="1" applyAlignment="1">
      <alignment horizontal="center" vertical="center"/>
    </xf>
    <xf numFmtId="0" fontId="20" fillId="25" borderId="0" xfId="0" applyFont="1" applyFill="1" applyAlignment="1">
      <alignment horizontal="center" vertical="center"/>
    </xf>
    <xf numFmtId="0" fontId="3" fillId="13" borderId="4" xfId="0" applyFont="1" applyFill="1" applyBorder="1" applyAlignment="1">
      <alignment horizontal="center" vertical="center"/>
    </xf>
    <xf numFmtId="0" fontId="0" fillId="13" borderId="21" xfId="0" applyFill="1" applyBorder="1" applyAlignment="1">
      <alignment horizontal="center" vertical="center"/>
    </xf>
    <xf numFmtId="0" fontId="3" fillId="3" borderId="4" xfId="0" applyFont="1" applyFill="1" applyBorder="1" applyAlignment="1">
      <alignment horizontal="center" vertical="center"/>
    </xf>
    <xf numFmtId="0" fontId="0" fillId="3" borderId="21" xfId="0" applyFill="1" applyBorder="1" applyAlignment="1">
      <alignment horizontal="center" vertical="center"/>
    </xf>
    <xf numFmtId="0" fontId="5" fillId="26" borderId="0" xfId="0" applyFont="1" applyFill="1" applyAlignment="1">
      <alignment horizontal="center" vertical="center"/>
    </xf>
    <xf numFmtId="0" fontId="21" fillId="27" borderId="27" xfId="0" applyFont="1" applyFill="1" applyBorder="1">
      <alignment vertical="center"/>
    </xf>
    <xf numFmtId="0" fontId="21" fillId="27" borderId="28" xfId="0" applyFont="1" applyFill="1" applyBorder="1">
      <alignment vertical="center"/>
    </xf>
    <xf numFmtId="0" fontId="18" fillId="14" borderId="21" xfId="0" applyFont="1" applyFill="1" applyBorder="1" applyAlignment="1">
      <alignment horizontal="center" vertical="center"/>
    </xf>
    <xf numFmtId="0" fontId="18" fillId="14" borderId="24" xfId="0" applyFont="1" applyFill="1" applyBorder="1" applyAlignment="1">
      <alignment horizontal="center" vertical="center"/>
    </xf>
    <xf numFmtId="0" fontId="0" fillId="5" borderId="20" xfId="0" applyFill="1" applyBorder="1" applyAlignment="1">
      <alignment horizontal="center" vertical="center"/>
    </xf>
    <xf numFmtId="0" fontId="0" fillId="0" borderId="0" xfId="0" applyFont="1" applyBorder="1">
      <alignment vertical="center"/>
    </xf>
    <xf numFmtId="0" fontId="6" fillId="6" borderId="0" xfId="0" applyFont="1" applyFill="1" applyBorder="1" applyAlignment="1">
      <alignment horizontal="center" vertical="center"/>
    </xf>
    <xf numFmtId="0" fontId="0" fillId="0" borderId="4" xfId="0" applyFont="1" applyBorder="1">
      <alignment vertical="center"/>
    </xf>
    <xf numFmtId="0" fontId="0" fillId="5" borderId="11" xfId="0" applyFont="1" applyFill="1" applyBorder="1" applyAlignment="1">
      <alignment horizontal="center" vertical="center"/>
    </xf>
    <xf numFmtId="0" fontId="0" fillId="28" borderId="20" xfId="0" applyFont="1" applyFill="1" applyBorder="1" applyAlignment="1">
      <alignment horizontal="center" vertical="center"/>
    </xf>
    <xf numFmtId="0" fontId="0" fillId="28" borderId="24" xfId="0" applyFont="1" applyFill="1" applyBorder="1" applyAlignment="1">
      <alignment horizontal="center" vertical="center"/>
    </xf>
    <xf numFmtId="0" fontId="0" fillId="3" borderId="11" xfId="0" applyFont="1" applyFill="1" applyBorder="1" applyAlignment="1">
      <alignment horizontal="center" vertical="center"/>
    </xf>
    <xf numFmtId="0" fontId="0" fillId="9" borderId="10" xfId="0" applyFill="1" applyBorder="1">
      <alignment vertical="center"/>
    </xf>
    <xf numFmtId="0" fontId="0" fillId="9" borderId="11" xfId="0" applyFill="1" applyBorder="1" applyAlignment="1">
      <alignment horizontal="center" vertical="center"/>
    </xf>
    <xf numFmtId="0" fontId="19" fillId="18" borderId="0" xfId="0" applyFont="1" applyFill="1" applyAlignment="1">
      <alignment horizontal="center" vertical="center"/>
    </xf>
    <xf numFmtId="0" fontId="0" fillId="9" borderId="20" xfId="0" applyFill="1" applyBorder="1" applyAlignment="1">
      <alignment horizontal="center" vertical="center"/>
    </xf>
    <xf numFmtId="0" fontId="0" fillId="9" borderId="21" xfId="0" applyFill="1" applyBorder="1" applyAlignment="1">
      <alignment horizontal="center" vertical="center"/>
    </xf>
    <xf numFmtId="0" fontId="0" fillId="15" borderId="21" xfId="0" applyFill="1" applyBorder="1" applyAlignment="1">
      <alignment horizontal="center" vertical="center"/>
    </xf>
    <xf numFmtId="0" fontId="22" fillId="29" borderId="21" xfId="0" applyFont="1" applyFill="1" applyBorder="1" applyAlignment="1">
      <alignment horizontal="center" vertical="center"/>
    </xf>
    <xf numFmtId="0" fontId="10" fillId="20" borderId="21" xfId="0" applyFont="1" applyFill="1" applyBorder="1" applyAlignment="1">
      <alignment horizontal="center" vertical="center"/>
    </xf>
    <xf numFmtId="0" fontId="23" fillId="30" borderId="21" xfId="0" applyFont="1" applyFill="1" applyBorder="1" applyAlignment="1">
      <alignment horizontal="center" vertical="center"/>
    </xf>
    <xf numFmtId="0" fontId="23" fillId="30" borderId="24" xfId="0" applyFont="1" applyFill="1" applyBorder="1" applyAlignment="1">
      <alignment horizontal="center" vertical="center"/>
    </xf>
    <xf numFmtId="0" fontId="6" fillId="9" borderId="0" xfId="0" applyFont="1" applyFill="1" applyBorder="1" applyAlignment="1">
      <alignment horizontal="center" vertical="center"/>
    </xf>
    <xf numFmtId="0" fontId="24" fillId="3" borderId="4" xfId="0" applyFont="1" applyFill="1" applyBorder="1" applyAlignment="1">
      <alignment horizontal="center" vertical="center"/>
    </xf>
    <xf numFmtId="176" fontId="0" fillId="0" borderId="4" xfId="0" applyNumberFormat="1" applyFont="1" applyBorder="1">
      <alignment vertical="center"/>
    </xf>
    <xf numFmtId="0" fontId="0" fillId="0" borderId="0" xfId="0" applyNumberFormat="1" applyFont="1" applyFill="1" applyBorder="1">
      <alignment vertical="center"/>
    </xf>
    <xf numFmtId="0" fontId="0" fillId="31" borderId="29" xfId="0" applyNumberFormat="1" applyFont="1" applyFill="1" applyBorder="1" applyAlignment="1">
      <alignment horizontal="center" vertical="center"/>
    </xf>
    <xf numFmtId="0" fontId="0" fillId="5" borderId="4" xfId="0" applyFont="1" applyFill="1" applyBorder="1">
      <alignment vertical="center"/>
    </xf>
    <xf numFmtId="0" fontId="0" fillId="5" borderId="6" xfId="0" applyFont="1" applyFill="1" applyBorder="1" applyAlignment="1">
      <alignment horizontal="center" vertical="center"/>
    </xf>
    <xf numFmtId="0" fontId="3" fillId="12" borderId="6" xfId="0" applyFont="1" applyFill="1" applyBorder="1" applyAlignment="1">
      <alignment horizontal="center" vertical="center"/>
    </xf>
    <xf numFmtId="0" fontId="3" fillId="12" borderId="4" xfId="0" applyFont="1" applyFill="1" applyBorder="1" applyAlignment="1">
      <alignment horizontal="center" vertical="center"/>
    </xf>
    <xf numFmtId="0" fontId="8" fillId="2" borderId="4" xfId="0" applyFont="1" applyFill="1" applyBorder="1" applyAlignment="1">
      <alignment horizontal="center" vertical="center"/>
    </xf>
    <xf numFmtId="0" fontId="0" fillId="0" borderId="6" xfId="0" applyFont="1" applyBorder="1" applyAlignment="1">
      <alignment horizontal="center" vertical="center"/>
    </xf>
    <xf numFmtId="181" fontId="0" fillId="0" borderId="2" xfId="0" applyNumberFormat="1" applyFont="1" applyFill="1" applyBorder="1" applyAlignment="1">
      <alignment horizontal="center" vertical="center"/>
    </xf>
    <xf numFmtId="176" fontId="0" fillId="12" borderId="1" xfId="0" applyNumberFormat="1" applyFont="1" applyFill="1" applyBorder="1" applyAlignment="1">
      <alignment horizontal="center" vertical="center"/>
    </xf>
    <xf numFmtId="182" fontId="0" fillId="0" borderId="6" xfId="0" applyNumberFormat="1" applyFont="1" applyFill="1" applyBorder="1" applyAlignment="1">
      <alignment horizontal="center" vertical="center"/>
    </xf>
    <xf numFmtId="0" fontId="0" fillId="0" borderId="5" xfId="0" applyNumberFormat="1" applyFont="1" applyFill="1" applyBorder="1" applyAlignment="1">
      <alignment horizontal="center" vertical="center"/>
    </xf>
    <xf numFmtId="176" fontId="0" fillId="0" borderId="4" xfId="0" applyNumberFormat="1" applyFont="1" applyFill="1" applyBorder="1" applyAlignment="1">
      <alignment horizontal="center" vertical="center"/>
    </xf>
    <xf numFmtId="176" fontId="0" fillId="0" borderId="0" xfId="0" applyNumberFormat="1" applyFont="1" applyBorder="1" applyAlignment="1">
      <alignment horizontal="center" vertical="center"/>
    </xf>
    <xf numFmtId="176" fontId="0" fillId="0" borderId="0" xfId="0" applyNumberFormat="1" applyFont="1" applyBorder="1">
      <alignment vertical="center"/>
    </xf>
    <xf numFmtId="176" fontId="0" fillId="0" borderId="0" xfId="0" applyNumberFormat="1" applyFont="1" applyAlignment="1">
      <alignment horizontal="center" vertical="center"/>
    </xf>
    <xf numFmtId="0" fontId="25" fillId="7" borderId="4" xfId="0" applyFont="1" applyFill="1" applyBorder="1" applyAlignment="1">
      <alignment horizontal="center" vertical="center"/>
    </xf>
    <xf numFmtId="183" fontId="0" fillId="0" borderId="4" xfId="0" applyNumberFormat="1" applyFont="1" applyFill="1" applyBorder="1" applyAlignment="1">
      <alignment horizontal="center" vertical="center"/>
    </xf>
    <xf numFmtId="0" fontId="0" fillId="0" borderId="4" xfId="0" applyNumberFormat="1" applyFont="1" applyFill="1" applyBorder="1" applyAlignment="1">
      <alignment horizontal="center" vertical="center"/>
    </xf>
    <xf numFmtId="179" fontId="0" fillId="0" borderId="4" xfId="0" applyNumberFormat="1" applyFont="1" applyFill="1" applyBorder="1">
      <alignment vertical="center"/>
    </xf>
    <xf numFmtId="0" fontId="0" fillId="0" borderId="4" xfId="0" applyNumberFormat="1" applyFont="1" applyFill="1" applyBorder="1">
      <alignment vertical="center"/>
    </xf>
    <xf numFmtId="183" fontId="0" fillId="0" borderId="4" xfId="0" applyNumberFormat="1" applyFont="1" applyFill="1" applyBorder="1">
      <alignment vertical="center"/>
    </xf>
    <xf numFmtId="183" fontId="0" fillId="0" borderId="4" xfId="0" applyNumberFormat="1" applyFont="1" applyBorder="1" applyAlignment="1">
      <alignment horizontal="center" vertical="center"/>
    </xf>
    <xf numFmtId="183" fontId="0" fillId="0" borderId="4" xfId="0" applyNumberFormat="1" applyFont="1" applyBorder="1">
      <alignment vertical="center"/>
    </xf>
    <xf numFmtId="183" fontId="0" fillId="0" borderId="0" xfId="0" applyNumberFormat="1" applyFont="1" applyAlignment="1">
      <alignment horizontal="center" vertical="center"/>
    </xf>
    <xf numFmtId="176" fontId="0" fillId="0" borderId="0" xfId="0" applyNumberFormat="1" applyFont="1">
      <alignment vertical="center"/>
    </xf>
    <xf numFmtId="0" fontId="0" fillId="0" borderId="4" xfId="0" applyFont="1" applyFill="1" applyBorder="1" applyAlignment="1">
      <alignment horizontal="center" vertical="center"/>
    </xf>
    <xf numFmtId="0" fontId="11" fillId="9" borderId="4" xfId="0" applyFont="1" applyFill="1" applyBorder="1" applyAlignment="1">
      <alignment horizontal="center" vertical="center"/>
    </xf>
    <xf numFmtId="0" fontId="11" fillId="0" borderId="4" xfId="0" applyFont="1" applyFill="1" applyBorder="1" applyAlignment="1">
      <alignment horizontal="center" vertical="center"/>
    </xf>
    <xf numFmtId="0" fontId="24" fillId="9" borderId="4" xfId="0" applyFont="1" applyFill="1" applyBorder="1" applyAlignment="1">
      <alignment horizontal="center" vertical="center"/>
    </xf>
    <xf numFmtId="176" fontId="0" fillId="0" borderId="4" xfId="0" applyNumberFormat="1" applyFont="1" applyFill="1" applyBorder="1">
      <alignment vertical="center"/>
    </xf>
    <xf numFmtId="176" fontId="0" fillId="0" borderId="4" xfId="0" applyNumberFormat="1" applyFont="1" applyFill="1" applyBorder="1" applyAlignment="1">
      <alignment vertical="center" wrapText="1"/>
    </xf>
    <xf numFmtId="184" fontId="24" fillId="0" borderId="4" xfId="0" applyNumberFormat="1" applyFont="1" applyFill="1" applyBorder="1" applyAlignment="1">
      <alignment horizontal="center" vertical="center" wrapText="1"/>
    </xf>
    <xf numFmtId="176" fontId="0" fillId="32" borderId="4" xfId="0" applyNumberFormat="1" applyFont="1" applyFill="1" applyBorder="1" applyAlignment="1">
      <alignment horizontal="center" vertical="center"/>
    </xf>
    <xf numFmtId="0" fontId="0" fillId="32" borderId="4" xfId="0" applyFont="1" applyFill="1" applyBorder="1" applyAlignment="1">
      <alignment horizontal="center" vertical="center"/>
    </xf>
    <xf numFmtId="0" fontId="14" fillId="0" borderId="0" xfId="0" applyFont="1">
      <alignment vertical="center"/>
    </xf>
    <xf numFmtId="176" fontId="0" fillId="5" borderId="4" xfId="0" applyNumberFormat="1" applyFont="1" applyFill="1" applyBorder="1" applyAlignment="1">
      <alignment horizontal="center" vertical="center"/>
    </xf>
    <xf numFmtId="0" fontId="18" fillId="33" borderId="30" xfId="0" applyFont="1" applyFill="1" applyBorder="1" applyAlignment="1">
      <alignment horizontal="center" vertical="center"/>
    </xf>
    <xf numFmtId="0" fontId="0" fillId="34" borderId="31" xfId="0" applyFont="1" applyFill="1" applyBorder="1" applyAlignment="1">
      <alignment horizontal="center" vertical="center"/>
    </xf>
    <xf numFmtId="0" fontId="18" fillId="33" borderId="32" xfId="0" applyFont="1" applyFill="1" applyBorder="1" applyAlignment="1">
      <alignment horizontal="center" vertical="center"/>
    </xf>
    <xf numFmtId="0" fontId="22" fillId="33" borderId="33" xfId="0" applyFont="1" applyFill="1" applyBorder="1" applyAlignment="1">
      <alignment horizontal="center" vertical="center"/>
    </xf>
    <xf numFmtId="0" fontId="18" fillId="33" borderId="34" xfId="0" applyFont="1" applyFill="1" applyBorder="1" applyAlignment="1">
      <alignment horizontal="center" vertical="center"/>
    </xf>
    <xf numFmtId="176" fontId="14" fillId="0" borderId="0" xfId="0" applyNumberFormat="1" applyFont="1">
      <alignment vertical="center"/>
    </xf>
    <xf numFmtId="176" fontId="0" fillId="34" borderId="35" xfId="0" applyNumberFormat="1" applyFont="1" applyFill="1" applyBorder="1" applyAlignment="1">
      <alignment horizontal="center" vertical="center"/>
    </xf>
    <xf numFmtId="3" fontId="0" fillId="0" borderId="4" xfId="0" applyNumberFormat="1" applyFont="1" applyFill="1" applyBorder="1">
      <alignment vertical="center"/>
    </xf>
    <xf numFmtId="3" fontId="0" fillId="0" borderId="0" xfId="0" applyNumberFormat="1">
      <alignment vertical="center"/>
    </xf>
    <xf numFmtId="179" fontId="0" fillId="0" borderId="4" xfId="0" applyNumberFormat="1" applyFont="1" applyFill="1" applyBorder="1" applyAlignment="1">
      <alignment horizontal="center" vertical="center"/>
    </xf>
    <xf numFmtId="0" fontId="0" fillId="0" borderId="6" xfId="0" applyNumberFormat="1" applyFont="1" applyFill="1" applyBorder="1" applyAlignment="1">
      <alignment horizontal="center" vertical="center"/>
    </xf>
    <xf numFmtId="0" fontId="0" fillId="5" borderId="6" xfId="0" applyFont="1" applyFill="1" applyBorder="1">
      <alignment vertical="center"/>
    </xf>
    <xf numFmtId="0" fontId="26" fillId="2" borderId="4" xfId="0" applyFont="1" applyFill="1" applyBorder="1" applyAlignment="1">
      <alignment horizontal="center" vertical="center"/>
    </xf>
    <xf numFmtId="0" fontId="0" fillId="0" borderId="6" xfId="0" applyFont="1" applyBorder="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0">
    <dxf>
      <font>
        <color rgb="FFD0021B"/>
      </font>
      <fill>
        <patternFill patternType="solid">
          <bgColor rgb="FFF8CCCE"/>
        </patternFill>
      </fill>
    </dxf>
    <dxf>
      <font>
        <color rgb="FFD0021B"/>
      </font>
      <fill>
        <patternFill patternType="solid">
          <fgColor indexed="0"/>
          <bgColor rgb="FFF8CCCE"/>
        </patternFill>
      </fill>
    </dxf>
    <dxf>
      <font>
        <color rgb="FF12561A"/>
      </font>
      <fill>
        <patternFill patternType="solid">
          <fgColor indexed="0"/>
          <bgColor rgb="FFC3F0CD"/>
        </patternFill>
      </fill>
    </dxf>
    <dxf>
      <fill>
        <patternFill patternType="solid">
          <fgColor rgb="FFDCE5F1"/>
          <bgColor rgb="FFDCE5F1"/>
        </patternFill>
      </fill>
    </dxf>
    <dxf>
      <fill>
        <patternFill patternType="solid">
          <fgColor rgb="FFDCE5F1"/>
          <bgColor rgb="FFDCE5F1"/>
        </patternFill>
      </fill>
    </dxf>
    <dxf>
      <font>
        <b val="1"/>
        <color rgb="FF000000"/>
      </font>
    </dxf>
    <dxf>
      <font>
        <b val="1"/>
        <color rgb="FF000000"/>
      </font>
    </dxf>
    <dxf>
      <font>
        <b val="1"/>
        <color rgb="FF000000"/>
      </font>
      <border>
        <left/>
        <right/>
        <top style="double">
          <color rgb="FF5181BD"/>
        </top>
        <bottom/>
      </border>
    </dxf>
    <dxf>
      <font>
        <b val="1"/>
        <color rgb="FFFFFFFF"/>
      </font>
      <fill>
        <patternFill patternType="solid">
          <fgColor rgb="FF5181BD"/>
          <bgColor rgb="FF5181BD"/>
        </patternFill>
      </fill>
    </dxf>
    <dxf>
      <font>
        <color rgb="FF000000"/>
      </font>
      <border>
        <left style="thin">
          <color rgb="FF5181BD"/>
        </left>
        <right style="thin">
          <color rgb="FF5181BD"/>
        </right>
        <top style="thin">
          <color rgb="FF5181BD"/>
        </top>
        <bottom style="thin">
          <color rgb="FF5181BD"/>
        </bottom>
      </border>
    </dxf>
    <dxf>
      <fill>
        <patternFill patternType="solid">
          <fgColor rgb="FFDCE5F1"/>
          <bgColor rgb="FFDCE5F1"/>
        </patternFill>
      </fill>
      <border>
        <left/>
        <right/>
        <top/>
        <bottom style="thin">
          <color rgb="FF96B3D7"/>
        </bottom>
      </border>
    </dxf>
    <dxf>
      <font>
        <b val="1"/>
      </font>
      <fill>
        <patternFill patternType="solid">
          <fgColor rgb="FFDCE5F1"/>
          <bgColor rgb="FFDCE5F1"/>
        </patternFill>
      </fill>
      <border>
        <left/>
        <right/>
        <top/>
        <bottom style="thin">
          <color rgb="FF96B3D7"/>
        </bottom>
      </border>
    </dxf>
    <dxf>
      <font>
        <color rgb="FF000000"/>
      </font>
    </dxf>
    <dxf>
      <font>
        <color rgb="FF000000"/>
      </font>
      <border>
        <left/>
        <right/>
        <top/>
        <bottom style="thin">
          <color rgb="FF96B3D7"/>
        </bottom>
      </border>
    </dxf>
    <dxf>
      <font>
        <b val="1"/>
        <color rgb="FF000000"/>
      </font>
    </dxf>
    <dxf>
      <font>
        <b val="1"/>
        <color rgb="FF000000"/>
      </font>
      <border>
        <left/>
        <right/>
        <top style="thin">
          <color rgb="FF5181BD"/>
        </top>
        <bottom style="thin">
          <color rgb="FF5181BD"/>
        </bottom>
      </border>
    </dxf>
    <dxf>
      <fill>
        <patternFill patternType="solid">
          <fgColor rgb="FFDCE5F1"/>
          <bgColor rgb="FFDCE5F1"/>
        </patternFill>
      </fill>
    </dxf>
    <dxf>
      <fill>
        <patternFill patternType="solid">
          <fgColor rgb="FFDCE5F1"/>
          <bgColor rgb="FFDCE5F1"/>
        </patternFill>
      </fill>
    </dxf>
    <dxf>
      <font>
        <b val="1"/>
        <color rgb="FF000000"/>
      </font>
      <fill>
        <patternFill patternType="solid">
          <fgColor rgb="FFDCE5F1"/>
          <bgColor rgb="FFDCE5F1"/>
        </patternFill>
      </fill>
      <border>
        <left/>
        <right/>
        <top style="thin">
          <color rgb="FF96B3D7"/>
        </top>
        <bottom style="thin">
          <color rgb="FF96B3D7"/>
        </bottom>
      </border>
    </dxf>
    <dxf>
      <font>
        <b val="1"/>
        <color rgb="FF000000"/>
      </font>
      <fill>
        <patternFill patternType="solid">
          <fgColor rgb="FFDCE5F1"/>
          <bgColor rgb="FFDCE5F1"/>
        </patternFill>
      </fill>
      <border>
        <left/>
        <right/>
        <top/>
        <bottom style="thin">
          <color rgb="FF96B3D7"/>
        </bottom>
      </border>
    </dxf>
  </dxfs>
  <tableStyles count="2" defaultTableStyle="TableStylePreset3_Accent1 1" defaultPivotStyle="PivotStylePreset2_Accent1 1">
    <tableStyle name="TableStylePreset3_Accent1 1" pivot="0" count="7" xr9:uid="{8D3EB6A0-1CEA-484A-B9D6-3EACB3AFEB20}">
      <tableStyleElement type="wholeTable" dxfId="9"/>
      <tableStyleElement type="headerRow" dxfId="8"/>
      <tableStyleElement type="totalRow" dxfId="7"/>
      <tableStyleElement type="firstColumn" dxfId="6"/>
      <tableStyleElement type="lastColumn" dxfId="5"/>
      <tableStyleElement type="firstRowStripe" dxfId="4"/>
      <tableStyleElement type="firstColumnStripe" dxfId="3"/>
    </tableStyle>
    <tableStyle name="PivotStylePreset2_Accent1 1" table="0" count="10" xr9:uid="{49D9B48E-8A02-4675-B582-0B98F57B7CC8}">
      <tableStyleElement type="headerRow" dxfId="19"/>
      <tableStyleElement type="totalRow" dxfId="18"/>
      <tableStyleElement type="firstRowStripe" dxfId="17"/>
      <tableStyleElement type="firstColumnStripe" dxfId="16"/>
      <tableStyleElement type="firstSubtotalRow" dxfId="15"/>
      <tableStyleElement type="secondSubtotalRow" dxfId="14"/>
      <tableStyleElement type="firstRowSubheading" dxfId="13"/>
      <tableStyleElement type="secondRowSubheading" dxfId="12"/>
      <tableStyleElement type="pageFieldLabels" dxfId="11"/>
      <tableStyleElement type="pageFieldValues" dxfId="1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tyles" Target="styles.xml"/><Relationship Id="rId32" Type="http://schemas.openxmlformats.org/officeDocument/2006/relationships/sharedStrings" Target="sharedStrings.xml"/><Relationship Id="rId31" Type="http://schemas.openxmlformats.org/officeDocument/2006/relationships/theme" Target="theme/theme1.xml"/><Relationship Id="rId30" Type="http://schemas.openxmlformats.org/officeDocument/2006/relationships/customXml" Target="../customXml/item2.xml"/><Relationship Id="rId3" Type="http://schemas.openxmlformats.org/officeDocument/2006/relationships/worksheet" Target="worksheets/sheet3.xml"/><Relationship Id="rId29" Type="http://schemas.openxmlformats.org/officeDocument/2006/relationships/customXml" Target="../customXml/item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hyperlink" Target="#'&#1605;&#1581;&#1604;&#1604; &#1606;&#1602;&#1583;&#1610;'!C370"/><Relationship Id="rId8" Type="http://schemas.openxmlformats.org/officeDocument/2006/relationships/hyperlink" Target="#'&#1605;&#1581;&#1604;&#1604; &#1606;&#1602;&#1583;&#1610;'!C319"/><Relationship Id="rId7" Type="http://schemas.openxmlformats.org/officeDocument/2006/relationships/hyperlink" Target="#'&#1605;&#1581;&#1604;&#1604; &#1606;&#1602;&#1583;&#1610;'!C267"/><Relationship Id="rId6" Type="http://schemas.openxmlformats.org/officeDocument/2006/relationships/hyperlink" Target="#'&#1605;&#1581;&#1604;&#1604; &#1606;&#1602;&#1583;&#1610;'!C219"/><Relationship Id="rId5" Type="http://schemas.openxmlformats.org/officeDocument/2006/relationships/hyperlink" Target="#'&#1605;&#1581;&#1604;&#1604; &#1606;&#1602;&#1583;&#1610;'!C171"/><Relationship Id="rId4" Type="http://schemas.openxmlformats.org/officeDocument/2006/relationships/hyperlink" Target="#'&#1605;&#1581;&#1604;&#1604; &#1606;&#1602;&#1583;&#1610;'!C135"/><Relationship Id="rId3" Type="http://schemas.openxmlformats.org/officeDocument/2006/relationships/hyperlink" Target="#'&#1605;&#1581;&#1604;&#1604; &#1606;&#1602;&#1583;&#1610;'!C99"/><Relationship Id="rId2" Type="http://schemas.openxmlformats.org/officeDocument/2006/relationships/hyperlink" Target="#'&#1605;&#1581;&#1604;&#1604; &#1606;&#1602;&#1583;&#1610;'!C54"/><Relationship Id="rId12" Type="http://schemas.openxmlformats.org/officeDocument/2006/relationships/hyperlink" Target="#'&#1605;&#1581;&#1604;&#1604; &#1606;&#1602;&#1583;&#1610;'!C524"/><Relationship Id="rId11" Type="http://schemas.openxmlformats.org/officeDocument/2006/relationships/hyperlink" Target="#'&#1605;&#1581;&#1604;&#1604; &#1606;&#1602;&#1583;&#1610;'!C473"/><Relationship Id="rId10" Type="http://schemas.openxmlformats.org/officeDocument/2006/relationships/hyperlink" Target="#'&#1605;&#1581;&#1604;&#1604; &#1606;&#1602;&#1583;&#1610;'!C419"/><Relationship Id="rId1" Type="http://schemas.openxmlformats.org/officeDocument/2006/relationships/hyperlink" Target="#'&#1605;&#1581;&#1604;&#1604; &#1606;&#1602;&#1583;&#1610;'!C10"/></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36</xdr:col>
      <xdr:colOff>429017</xdr:colOff>
      <xdr:row>0</xdr:row>
      <xdr:rowOff>0</xdr:rowOff>
    </xdr:from>
    <xdr:to>
      <xdr:col>39</xdr:col>
      <xdr:colOff>298236</xdr:colOff>
      <xdr:row>4</xdr:row>
      <xdr:rowOff>0</xdr:rowOff>
    </xdr:to>
    <xdr:sp>
      <xdr:nvSpPr>
        <xdr:cNvPr id="2" name=" ">
          <a:hlinkClick xmlns:r="http://schemas.openxmlformats.org/officeDocument/2006/relationships" r:id="rId1"/>
        </xdr:cNvPr>
        <xdr:cNvSpPr txBox="1"/>
      </xdr:nvSpPr>
      <xdr:spPr>
        <a:xfrm rot="21585876">
          <a:off x="28388310" y="0"/>
          <a:ext cx="1926590" cy="723900"/>
        </a:xfrm>
        <a:prstGeom prst="rect">
          <a:avLst/>
        </a:prstGeom>
        <a:solidFill>
          <a:srgbClr val="0000FF"/>
        </a:solidFill>
        <a:ln w="25400" cap="flat" cmpd="sng">
          <a:solidFill>
            <a:srgbClr val="FECC97"/>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يناير</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31</xdr:col>
      <xdr:colOff>541115</xdr:colOff>
      <xdr:row>0</xdr:row>
      <xdr:rowOff>0</xdr:rowOff>
    </xdr:from>
    <xdr:to>
      <xdr:col>34</xdr:col>
      <xdr:colOff>690578</xdr:colOff>
      <xdr:row>4</xdr:row>
      <xdr:rowOff>0</xdr:rowOff>
    </xdr:to>
    <xdr:sp>
      <xdr:nvSpPr>
        <xdr:cNvPr id="3" name=" ">
          <a:hlinkClick xmlns:r="http://schemas.openxmlformats.org/officeDocument/2006/relationships" r:id="rId2"/>
        </xdr:cNvPr>
        <xdr:cNvSpPr txBox="1"/>
      </xdr:nvSpPr>
      <xdr:spPr>
        <a:xfrm rot="9892">
          <a:off x="25071705" y="0"/>
          <a:ext cx="2202180" cy="723900"/>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فبراير</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26</xdr:col>
      <xdr:colOff>203437</xdr:colOff>
      <xdr:row>0</xdr:row>
      <xdr:rowOff>0</xdr:rowOff>
    </xdr:from>
    <xdr:to>
      <xdr:col>29</xdr:col>
      <xdr:colOff>391651</xdr:colOff>
      <xdr:row>5</xdr:row>
      <xdr:rowOff>0</xdr:rowOff>
    </xdr:to>
    <xdr:sp>
      <xdr:nvSpPr>
        <xdr:cNvPr id="4" name=" ">
          <a:hlinkClick xmlns:r="http://schemas.openxmlformats.org/officeDocument/2006/relationships" r:id="rId3"/>
        </xdr:cNvPr>
        <xdr:cNvSpPr txBox="1"/>
      </xdr:nvSpPr>
      <xdr:spPr>
        <a:xfrm rot="15639">
          <a:off x="21304885" y="0"/>
          <a:ext cx="2245360" cy="90487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مارس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22</xdr:col>
      <xdr:colOff>0</xdr:colOff>
      <xdr:row>0</xdr:row>
      <xdr:rowOff>0</xdr:rowOff>
    </xdr:from>
    <xdr:to>
      <xdr:col>25</xdr:col>
      <xdr:colOff>260870</xdr:colOff>
      <xdr:row>5</xdr:row>
      <xdr:rowOff>0</xdr:rowOff>
    </xdr:to>
    <xdr:sp>
      <xdr:nvSpPr>
        <xdr:cNvPr id="5" name=" ">
          <a:hlinkClick xmlns:r="http://schemas.openxmlformats.org/officeDocument/2006/relationships" r:id="rId4"/>
        </xdr:cNvPr>
        <xdr:cNvSpPr txBox="1"/>
      </xdr:nvSpPr>
      <xdr:spPr>
        <a:xfrm rot="85003">
          <a:off x="18358485" y="0"/>
          <a:ext cx="2317750" cy="90487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ابريل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17</xdr:col>
      <xdr:colOff>298236</xdr:colOff>
      <xdr:row>0</xdr:row>
      <xdr:rowOff>0</xdr:rowOff>
    </xdr:from>
    <xdr:to>
      <xdr:col>20</xdr:col>
      <xdr:colOff>652521</xdr:colOff>
      <xdr:row>5</xdr:row>
      <xdr:rowOff>0</xdr:rowOff>
    </xdr:to>
    <xdr:sp>
      <xdr:nvSpPr>
        <xdr:cNvPr id="6" name=" ">
          <a:hlinkClick xmlns:r="http://schemas.openxmlformats.org/officeDocument/2006/relationships" r:id="rId5"/>
        </xdr:cNvPr>
        <xdr:cNvSpPr txBox="1"/>
      </xdr:nvSpPr>
      <xdr:spPr>
        <a:xfrm rot="71626">
          <a:off x="15227300" y="0"/>
          <a:ext cx="2411730" cy="90487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مايو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11</xdr:col>
      <xdr:colOff>690578</xdr:colOff>
      <xdr:row>0</xdr:row>
      <xdr:rowOff>0</xdr:rowOff>
    </xdr:from>
    <xdr:to>
      <xdr:col>15</xdr:col>
      <xdr:colOff>298236</xdr:colOff>
      <xdr:row>5</xdr:row>
      <xdr:rowOff>0</xdr:rowOff>
    </xdr:to>
    <xdr:sp>
      <xdr:nvSpPr>
        <xdr:cNvPr id="7" name=" ">
          <a:hlinkClick xmlns:r="http://schemas.openxmlformats.org/officeDocument/2006/relationships" r:id="rId6"/>
        </xdr:cNvPr>
        <xdr:cNvSpPr txBox="1"/>
      </xdr:nvSpPr>
      <xdr:spPr>
        <a:xfrm rot="25879">
          <a:off x="11500485" y="0"/>
          <a:ext cx="2355215" cy="90487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يونيو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37</xdr:col>
      <xdr:colOff>0</xdr:colOff>
      <xdr:row>6</xdr:row>
      <xdr:rowOff>0</xdr:rowOff>
    </xdr:from>
    <xdr:to>
      <xdr:col>41</xdr:col>
      <xdr:colOff>12455</xdr:colOff>
      <xdr:row>10</xdr:row>
      <xdr:rowOff>0</xdr:rowOff>
    </xdr:to>
    <xdr:sp>
      <xdr:nvSpPr>
        <xdr:cNvPr id="8" name=" ">
          <a:hlinkClick xmlns:r="http://schemas.openxmlformats.org/officeDocument/2006/relationships" r:id="rId7"/>
        </xdr:cNvPr>
        <xdr:cNvSpPr txBox="1"/>
      </xdr:nvSpPr>
      <xdr:spPr>
        <a:xfrm rot="13109">
          <a:off x="28645485" y="1085850"/>
          <a:ext cx="2755265" cy="723900"/>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يوليو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31</xdr:col>
      <xdr:colOff>690578</xdr:colOff>
      <xdr:row>6</xdr:row>
      <xdr:rowOff>0</xdr:rowOff>
    </xdr:from>
    <xdr:to>
      <xdr:col>35</xdr:col>
      <xdr:colOff>335602</xdr:colOff>
      <xdr:row>11</xdr:row>
      <xdr:rowOff>0</xdr:rowOff>
    </xdr:to>
    <xdr:sp>
      <xdr:nvSpPr>
        <xdr:cNvPr id="9" name=" ">
          <a:hlinkClick xmlns:r="http://schemas.openxmlformats.org/officeDocument/2006/relationships" r:id="rId8"/>
        </xdr:cNvPr>
        <xdr:cNvSpPr txBox="1"/>
      </xdr:nvSpPr>
      <xdr:spPr>
        <a:xfrm rot="53883">
          <a:off x="25216485" y="1085850"/>
          <a:ext cx="2392680" cy="92392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اغسطس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27</xdr:col>
      <xdr:colOff>0</xdr:colOff>
      <xdr:row>7</xdr:row>
      <xdr:rowOff>0</xdr:rowOff>
    </xdr:from>
    <xdr:to>
      <xdr:col>30</xdr:col>
      <xdr:colOff>690578</xdr:colOff>
      <xdr:row>11</xdr:row>
      <xdr:rowOff>0</xdr:rowOff>
    </xdr:to>
    <xdr:sp>
      <xdr:nvSpPr>
        <xdr:cNvPr id="10" name=" ">
          <a:hlinkClick xmlns:r="http://schemas.openxmlformats.org/officeDocument/2006/relationships" r:id="rId9"/>
        </xdr:cNvPr>
        <xdr:cNvSpPr txBox="1"/>
      </xdr:nvSpPr>
      <xdr:spPr>
        <a:xfrm rot="21589956">
          <a:off x="21787485" y="1266825"/>
          <a:ext cx="2743200" cy="742950"/>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سبتمبر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22</xdr:col>
      <xdr:colOff>11071</xdr:colOff>
      <xdr:row>6</xdr:row>
      <xdr:rowOff>0</xdr:rowOff>
    </xdr:from>
    <xdr:to>
      <xdr:col>26</xdr:col>
      <xdr:colOff>11071</xdr:colOff>
      <xdr:row>11</xdr:row>
      <xdr:rowOff>0</xdr:rowOff>
    </xdr:to>
    <xdr:sp>
      <xdr:nvSpPr>
        <xdr:cNvPr id="11" name=" ">
          <a:hlinkClick xmlns:r="http://schemas.openxmlformats.org/officeDocument/2006/relationships" r:id="rId10"/>
        </xdr:cNvPr>
        <xdr:cNvSpPr txBox="1"/>
      </xdr:nvSpPr>
      <xdr:spPr>
        <a:xfrm rot="18963">
          <a:off x="18369280" y="1085850"/>
          <a:ext cx="2743200" cy="92392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اكتوبر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17</xdr:col>
      <xdr:colOff>541115</xdr:colOff>
      <xdr:row>7</xdr:row>
      <xdr:rowOff>0</xdr:rowOff>
    </xdr:from>
    <xdr:to>
      <xdr:col>20</xdr:col>
      <xdr:colOff>690578</xdr:colOff>
      <xdr:row>10</xdr:row>
      <xdr:rowOff>0</xdr:rowOff>
    </xdr:to>
    <xdr:sp>
      <xdr:nvSpPr>
        <xdr:cNvPr id="12" name=" ">
          <a:hlinkClick xmlns:r="http://schemas.openxmlformats.org/officeDocument/2006/relationships" r:id="rId11"/>
        </xdr:cNvPr>
        <xdr:cNvSpPr txBox="1"/>
      </xdr:nvSpPr>
      <xdr:spPr>
        <a:xfrm rot="592">
          <a:off x="15470505" y="1266825"/>
          <a:ext cx="2202180" cy="54292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نومبر </a:t>
          </a:r>
          <a:endParaRPr lang="en-US" altLang="zh-CN" sz="1100">
            <a:solidFill>
              <a:srgbClr val="FFFFFF"/>
            </a:solidFill>
            <a:latin typeface="Arial" panose="020B0604020202020204" pitchFamily="7" charset="0"/>
            <a:ea typeface="Arial" panose="020B0604020202020204" pitchFamily="7" charset="0"/>
          </a:endParaRPr>
        </a:p>
      </xdr:txBody>
    </xdr:sp>
    <xdr:clientData/>
  </xdr:twoCellAnchor>
  <xdr:twoCellAnchor>
    <xdr:from>
      <xdr:col>11</xdr:col>
      <xdr:colOff>597164</xdr:colOff>
      <xdr:row>6</xdr:row>
      <xdr:rowOff>0</xdr:rowOff>
    </xdr:from>
    <xdr:to>
      <xdr:col>16</xdr:col>
      <xdr:colOff>17991</xdr:colOff>
      <xdr:row>11</xdr:row>
      <xdr:rowOff>0</xdr:rowOff>
    </xdr:to>
    <xdr:sp>
      <xdr:nvSpPr>
        <xdr:cNvPr id="13" name=" ">
          <a:hlinkClick xmlns:r="http://schemas.openxmlformats.org/officeDocument/2006/relationships" r:id="rId12"/>
        </xdr:cNvPr>
        <xdr:cNvSpPr txBox="1"/>
      </xdr:nvSpPr>
      <xdr:spPr>
        <a:xfrm rot="68103">
          <a:off x="11411585" y="1085850"/>
          <a:ext cx="2849880" cy="923925"/>
        </a:xfrm>
        <a:prstGeom prst="rect">
          <a:avLst/>
        </a:prstGeom>
        <a:solidFill>
          <a:srgbClr val="0000FF"/>
        </a:solidFill>
        <a:ln w="25400" cap="flat" cmpd="sng">
          <a:solidFill>
            <a:srgbClr val="000095"/>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0" tIns="0" rIns="0" bIns="0" anchor="t" upright="1"/>
        <a:lstStyle/>
        <a:p>
          <a:pPr algn="l">
            <a:lnSpc>
              <a:spcPts val="1355"/>
            </a:lnSpc>
          </a:pPr>
          <a:r>
            <a:rPr lang="en-US" altLang="zh-CN" sz="1100">
              <a:solidFill>
                <a:srgbClr val="FFFFFF"/>
              </a:solidFill>
              <a:latin typeface="Arial" panose="020B0604020202020204" pitchFamily="7" charset="0"/>
              <a:ea typeface="Arial" panose="020B0604020202020204" pitchFamily="7" charset="0"/>
            </a:rPr>
            <a:t>شهر ديسمبر </a:t>
          </a:r>
          <a:endParaRPr lang="en-US" altLang="zh-CN" sz="1100">
            <a:solidFill>
              <a:srgbClr val="FFFFFF"/>
            </a:solidFill>
            <a:latin typeface="Arial" panose="020B0604020202020204" pitchFamily="7" charset="0"/>
            <a:ea typeface="Arial" panose="020B0604020202020204" pitchFamily="7" charset="0"/>
          </a:endParaRPr>
        </a:p>
        <a:p>
          <a:pPr algn="l">
            <a:lnSpc>
              <a:spcPts val="1355"/>
            </a:lnSpc>
          </a:p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55" zoomScaleNormal="55" topLeftCell="Q1" workbookViewId="0">
      <selection activeCell="AB12" sqref="AB12"/>
    </sheetView>
  </sheetViews>
  <sheetFormatPr defaultColWidth="9" defaultRowHeight="14.25"/>
  <cols>
    <col min="1" max="1" width="14.9416666666667"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5.6166666666667" customWidth="1"/>
    <col min="11" max="11" width="19.9916666666667" customWidth="1"/>
    <col min="12" max="12" width="16.975" customWidth="1"/>
    <col min="13" max="13" width="13.3333333333333"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39" width="14.7916666666667" customWidth="1"/>
    <col min="40" max="40" width="13.375" customWidth="1"/>
    <col min="4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3" width="14.3" customWidth="1"/>
    <col min="74" max="78" width="15.4" customWidth="1"/>
    <col min="79"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 min="92" max="99" width="11.25" customWidth="1"/>
  </cols>
  <sheetData>
    <row r="1" ht="15"/>
    <row r="2" ht="15" spans="85:86">
      <c r="CG2" s="208" t="s">
        <v>0</v>
      </c>
      <c r="CH2" s="202" t="s">
        <v>1</v>
      </c>
    </row>
    <row r="3" ht="15" spans="80:86">
      <c r="CB3" s="200"/>
      <c r="CG3" s="203">
        <f>SUMIF(Y10:CD10,CG2,Y7:CD7)</f>
        <v>0</v>
      </c>
      <c r="CH3" s="204" t="s">
        <v>2</v>
      </c>
    </row>
    <row r="4" ht="15.75" spans="85:86">
      <c r="CG4" s="205" t="str">
        <f>IF(CG3&gt;0,"مدين","دائن")</f>
        <v>دائن</v>
      </c>
      <c r="CH4" s="206" t="s">
        <v>3</v>
      </c>
    </row>
    <row r="5" ht="15"/>
    <row r="7" spans="25:83">
      <c r="Y7" s="198">
        <f>Z9-Y9</f>
        <v>17300</v>
      </c>
      <c r="Z7" s="199"/>
      <c r="AA7" s="198">
        <f>AB9-AA9</f>
        <v>5000</v>
      </c>
      <c r="AB7" s="199"/>
      <c r="AC7" s="198">
        <f>AD9-AC9</f>
        <v>0</v>
      </c>
      <c r="AD7" s="199"/>
      <c r="AE7" s="198">
        <f>AF9-AE9</f>
        <v>0</v>
      </c>
      <c r="AF7" s="199"/>
      <c r="AG7" s="198">
        <f>AH9-AG9</f>
        <v>0</v>
      </c>
      <c r="AH7" s="199"/>
      <c r="AI7" s="198">
        <f>AJ9-AI9</f>
        <v>0</v>
      </c>
      <c r="AJ7" s="199"/>
      <c r="AK7" s="198">
        <f>AL9-AK9</f>
        <v>0</v>
      </c>
      <c r="AL7" s="199"/>
      <c r="AM7" s="198">
        <f>AN9-AM9</f>
        <v>20000</v>
      </c>
      <c r="AN7" s="199"/>
      <c r="AO7" s="198">
        <f>AP9-AO9</f>
        <v>0</v>
      </c>
      <c r="AP7" s="199"/>
      <c r="AQ7" s="198">
        <f>AR9-AQ9</f>
        <v>0</v>
      </c>
      <c r="AR7" s="199"/>
      <c r="AS7" s="198">
        <f>AT9-AS9</f>
        <v>-6900</v>
      </c>
      <c r="AT7" s="199"/>
      <c r="AU7" s="198">
        <f>AV9-AU9</f>
        <v>0</v>
      </c>
      <c r="AV7" s="199"/>
      <c r="AW7" s="198">
        <f>AX9-AW9</f>
        <v>0</v>
      </c>
      <c r="AX7" s="199"/>
      <c r="AY7" s="198">
        <f>AZ9-AY9</f>
        <v>0</v>
      </c>
      <c r="AZ7" s="199"/>
      <c r="BA7" s="198">
        <f>BB9-BA9</f>
        <v>0</v>
      </c>
      <c r="BB7" s="199"/>
      <c r="BC7" s="198">
        <f>BD9-BC9</f>
        <v>0</v>
      </c>
      <c r="BD7" s="199"/>
      <c r="BE7" s="198">
        <f>BF9-BE9</f>
        <v>0</v>
      </c>
      <c r="BF7" s="199"/>
      <c r="BG7" s="198">
        <f>BH9-BG9</f>
        <v>6000</v>
      </c>
      <c r="BH7" s="199"/>
      <c r="BI7" s="198">
        <f>BJ9-BI9</f>
        <v>0</v>
      </c>
      <c r="BJ7" s="199"/>
      <c r="BK7" s="198">
        <f>BL9-BK9</f>
        <v>0</v>
      </c>
      <c r="BL7" s="199"/>
      <c r="BM7" s="198">
        <f>BN9-BM9</f>
        <v>-4000</v>
      </c>
      <c r="BN7" s="199"/>
      <c r="BO7" s="198">
        <f>BP9-BO9</f>
        <v>0</v>
      </c>
      <c r="BP7" s="199"/>
      <c r="BQ7" s="198">
        <f>BR9-BQ9</f>
        <v>2000</v>
      </c>
      <c r="BR7" s="199"/>
      <c r="BS7" s="198">
        <f>BT9-BS9</f>
        <v>0</v>
      </c>
      <c r="BT7" s="199"/>
      <c r="BU7" s="198">
        <f>BV9-BU9</f>
        <v>-40000</v>
      </c>
      <c r="BV7" s="199"/>
      <c r="BW7" s="198">
        <f>BX9-BW9</f>
        <v>0</v>
      </c>
      <c r="BX7" s="199"/>
      <c r="BY7" s="198">
        <f>BZ9-BY9</f>
        <v>0</v>
      </c>
      <c r="BZ7" s="199"/>
      <c r="CA7" s="198">
        <f>CB9-CA9</f>
        <v>0</v>
      </c>
      <c r="CB7" s="199"/>
      <c r="CC7" s="198">
        <f>CD9-CC9</f>
        <v>600</v>
      </c>
      <c r="CD7" s="199"/>
      <c r="CE7" s="116" t="s">
        <v>4</v>
      </c>
    </row>
    <row r="8" spans="25:83">
      <c r="Y8" s="96">
        <f>IF(Y9&gt;Z9,Y9-Z9,0)</f>
        <v>0</v>
      </c>
      <c r="Z8" s="96">
        <f>IF(Z9&gt;Y9,Z9-Y9,0)</f>
        <v>17300</v>
      </c>
      <c r="AA8" s="96">
        <f>IF(AA9&gt;AB9,AA9-AB9,0)</f>
        <v>0</v>
      </c>
      <c r="AB8" s="96">
        <f>IF(AB9&gt;AA9,AB9-AA9,0)</f>
        <v>5000</v>
      </c>
      <c r="AC8" s="96">
        <f>IF(AC9&gt;AD9,AC9-AD9,0)</f>
        <v>0</v>
      </c>
      <c r="AD8" s="96">
        <f>IF(AD9&gt;AC9,AD9-AC9,0)</f>
        <v>0</v>
      </c>
      <c r="AE8" s="96">
        <f>IF(AE9&gt;AF9,AE9-AF9,0)</f>
        <v>0</v>
      </c>
      <c r="AF8" s="96">
        <f>IF(AF9&gt;AE9,AF9-AE9,0)</f>
        <v>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20000</v>
      </c>
      <c r="AO8" s="96">
        <f>IF(AO9&gt;AP9,AO9-AP9,0)</f>
        <v>0</v>
      </c>
      <c r="AP8" s="96">
        <f>IF(AP9&gt;AO9,AP9-AO9,0)</f>
        <v>0</v>
      </c>
      <c r="AQ8" s="96">
        <f>IF(AQ9&gt;AR9,AQ9-AR9,0)</f>
        <v>0</v>
      </c>
      <c r="AR8" s="96">
        <f>IF(AR9&gt;AQ9,AR9-AQ9,0)</f>
        <v>0</v>
      </c>
      <c r="AS8" s="96">
        <f>IF(AS9&gt;AT9,AS9-AT9,0)</f>
        <v>6900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6000</v>
      </c>
      <c r="BI8" s="96">
        <f>IF(BI9&gt;BJ9,BI9-BJ9,0)</f>
        <v>0</v>
      </c>
      <c r="BJ8" s="96">
        <f>IF(BJ9&gt;BI9,BJ9-BI9,0)</f>
        <v>0</v>
      </c>
      <c r="BK8" s="96">
        <f>IF(BK9&gt;BL9,BK9-BL9,0)</f>
        <v>0</v>
      </c>
      <c r="BL8" s="96">
        <f>IF(BL9&gt;BK9,BL9-BK9,0)</f>
        <v>0</v>
      </c>
      <c r="BM8" s="96">
        <f>IF(BM9&gt;BN9,BM9-BN9,0)</f>
        <v>4000</v>
      </c>
      <c r="BN8" s="96">
        <f>IF(BN9&gt;BM9,BN9-BM9,0)</f>
        <v>0</v>
      </c>
      <c r="BO8" s="96">
        <f>IF(BO9&gt;BP9,BO9-BP9,0)</f>
        <v>0</v>
      </c>
      <c r="BP8" s="96">
        <f>IF(BP9&gt;BO9,BP9-BO9,0)</f>
        <v>0</v>
      </c>
      <c r="BQ8" s="96">
        <f>IF(BQ9&gt;BR9,BQ9-BR9,0)</f>
        <v>0</v>
      </c>
      <c r="BR8" s="96">
        <f>IF(BR9&gt;BQ9,BR9-BQ9,0)</f>
        <v>2000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0</v>
      </c>
      <c r="CD8" s="96">
        <f>IF(CD9&gt;CC9,CD9-CC9,0)</f>
        <v>600</v>
      </c>
      <c r="CE8" s="116" t="s">
        <v>5</v>
      </c>
    </row>
    <row r="9" spans="23:83">
      <c r="W9" s="190"/>
      <c r="X9" s="190"/>
      <c r="Y9" s="124">
        <f t="shared" ref="Y9:AD9" si="0">SUM(Y12:Y42)</f>
        <v>2300</v>
      </c>
      <c r="Z9" s="124">
        <f t="shared" si="0"/>
        <v>19600</v>
      </c>
      <c r="AA9" s="124">
        <f t="shared" si="0"/>
        <v>0</v>
      </c>
      <c r="AB9" s="124">
        <f t="shared" si="0"/>
        <v>5000</v>
      </c>
      <c r="AC9" s="124">
        <f t="shared" si="0"/>
        <v>0</v>
      </c>
      <c r="AD9" s="124">
        <f t="shared" si="0"/>
        <v>0</v>
      </c>
      <c r="AE9" s="124">
        <f t="shared" ref="AE9:CD9" si="1">SUM(AE12:AE42)</f>
        <v>0</v>
      </c>
      <c r="AF9" s="124">
        <f t="shared" si="1"/>
        <v>0</v>
      </c>
      <c r="AG9" s="124">
        <f t="shared" si="1"/>
        <v>0</v>
      </c>
      <c r="AH9" s="124">
        <f t="shared" si="1"/>
        <v>0</v>
      </c>
      <c r="AI9" s="124">
        <f t="shared" si="1"/>
        <v>0</v>
      </c>
      <c r="AJ9" s="124">
        <f t="shared" si="1"/>
        <v>0</v>
      </c>
      <c r="AK9" s="124">
        <f t="shared" si="1"/>
        <v>0</v>
      </c>
      <c r="AL9" s="124">
        <f t="shared" si="1"/>
        <v>0</v>
      </c>
      <c r="AM9" s="124">
        <f t="shared" si="1"/>
        <v>0</v>
      </c>
      <c r="AN9" s="124">
        <f t="shared" si="1"/>
        <v>20000</v>
      </c>
      <c r="AO9" s="124">
        <f t="shared" si="1"/>
        <v>0</v>
      </c>
      <c r="AP9" s="124">
        <f t="shared" si="1"/>
        <v>0</v>
      </c>
      <c r="AQ9" s="124">
        <f t="shared" si="1"/>
        <v>0</v>
      </c>
      <c r="AR9" s="124">
        <f t="shared" si="1"/>
        <v>0</v>
      </c>
      <c r="AS9" s="124">
        <f t="shared" si="1"/>
        <v>6900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6000</v>
      </c>
      <c r="BI9" s="124">
        <f t="shared" si="1"/>
        <v>0</v>
      </c>
      <c r="BJ9" s="124">
        <f t="shared" si="1"/>
        <v>0</v>
      </c>
      <c r="BK9" s="124">
        <f t="shared" si="1"/>
        <v>0</v>
      </c>
      <c r="BL9" s="124">
        <f t="shared" si="1"/>
        <v>0</v>
      </c>
      <c r="BM9" s="124">
        <f t="shared" si="1"/>
        <v>4000</v>
      </c>
      <c r="BN9" s="124">
        <f t="shared" si="1"/>
        <v>0</v>
      </c>
      <c r="BO9" s="124">
        <f t="shared" si="1"/>
        <v>0</v>
      </c>
      <c r="BP9" s="124">
        <f t="shared" si="1"/>
        <v>0</v>
      </c>
      <c r="BQ9" s="124">
        <f t="shared" si="1"/>
        <v>0</v>
      </c>
      <c r="BR9" s="124">
        <f t="shared" si="1"/>
        <v>2000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600</v>
      </c>
      <c r="CD9" s="124">
        <f t="shared" si="1"/>
        <v>1200</v>
      </c>
      <c r="CE9" s="116" t="s">
        <v>6</v>
      </c>
    </row>
    <row r="10" ht="30.75" spans="1:83">
      <c r="A10" s="22" t="s">
        <v>7</v>
      </c>
      <c r="B10" s="213" t="s">
        <v>8</v>
      </c>
      <c r="C10" s="168" t="s">
        <v>9</v>
      </c>
      <c r="D10" s="169" t="s">
        <v>10</v>
      </c>
      <c r="E10" s="170" t="s">
        <v>11</v>
      </c>
      <c r="F10" s="170" t="s">
        <v>12</v>
      </c>
      <c r="G10" s="214" t="s">
        <v>13</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215"/>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215"/>
      <c r="C12" s="172"/>
      <c r="D12" s="175" t="s">
        <v>57</v>
      </c>
      <c r="E12" s="176">
        <v>1</v>
      </c>
      <c r="F12" s="177" t="s">
        <v>58</v>
      </c>
      <c r="G12" s="177"/>
      <c r="H12" s="177"/>
      <c r="I12" s="177"/>
      <c r="J12" s="177"/>
      <c r="K12" s="177" t="s">
        <v>40</v>
      </c>
      <c r="L12" s="182">
        <v>40000</v>
      </c>
      <c r="M12" s="177" t="s">
        <v>18</v>
      </c>
      <c r="N12" s="183">
        <v>5000</v>
      </c>
      <c r="O12" s="177" t="s">
        <v>23</v>
      </c>
      <c r="P12" s="184">
        <v>20000</v>
      </c>
      <c r="Q12" s="177" t="s">
        <v>17</v>
      </c>
      <c r="R12" s="184">
        <v>15000</v>
      </c>
      <c r="S12" s="195"/>
      <c r="T12" s="195">
        <f t="shared" ref="T12:T42" si="2">SUM(L12+J12+H12)</f>
        <v>40000</v>
      </c>
      <c r="U12" s="195">
        <f t="shared" ref="U12:U42" si="3">SUM(R12+P12+N12)</f>
        <v>40000</v>
      </c>
      <c r="V12" s="195"/>
      <c r="W12" s="196"/>
      <c r="X12" s="197" t="str">
        <f t="shared" ref="X12:X42" si="4">IF(U12&gt;T12,"المدين أكبر بمبلغ "&amp;(U12-T12),IF(T12&gt;U12,"الدائن أكبر بمبلغ "&amp;(T12-U12),"القيد صحيح"))</f>
        <v>القيد صحيح</v>
      </c>
      <c r="Y12" s="196">
        <f t="shared" ref="Y12:Y42" si="5">IF(Y$10=$K12,$L12,IF(Y$10=$I12,$J12,IF(Y$10=$G12,$H12,0)))</f>
        <v>0</v>
      </c>
      <c r="Z12" s="196">
        <f t="shared" ref="Z12:Z42" si="6">IF(Y$10=$Q12,$R12,IF(Y$10=$O12,$P12,IF(Y$10=$M12,$N12,0)))</f>
        <v>15000</v>
      </c>
      <c r="AA12" s="196">
        <f t="shared" ref="AA12:AA42" si="7">IF(AA$10=$K12,$L12,IF(AA$10=$I12,$J12,IF(AA$10=$G12,$H12,0)))</f>
        <v>0</v>
      </c>
      <c r="AB12" s="196">
        <f t="shared" ref="AB12:AB42" si="8">IF(AA$10=$Q12,$R12,IF(AA$10=$O12,$P12,IF(AA$10=$M12,$N12,0)))</f>
        <v>5000</v>
      </c>
      <c r="AC12" s="196">
        <f t="shared" ref="AC12:AC42" si="9">IF(AC$10=$K12,$L12,IF(AC$10=$I12,$J12,IF(AC$10=$G12,$H12,0)))</f>
        <v>0</v>
      </c>
      <c r="AD12" s="196">
        <f t="shared" ref="AD12:AD42" si="10">IF(AC$10=$Q12,$R12,IF(AC$10=$O12,$P12,IF(AC$10=$M12,$N12,0)))</f>
        <v>0</v>
      </c>
      <c r="AE12" s="196">
        <f>IF(AB$10=$Q12,$R12,IF(AB$10=$O12,$P12,IF(AB$10=$M12,$N12,0)))</f>
        <v>0</v>
      </c>
      <c r="AF12" s="196">
        <f t="shared" ref="AF12:AF42" si="11">IF(AE$10=$Q12,$R12,IF(AE$10=$O12,$P12,IF(AE$10=$M12,$N12,0)))</f>
        <v>0</v>
      </c>
      <c r="AG12" s="196">
        <f>IF(AB$10=$Q12,$R12,IF(AB$10=$O12,$P12,IF(AB$10=$M12,$N12,0)))</f>
        <v>0</v>
      </c>
      <c r="AH12" s="196">
        <f t="shared" ref="AH12:AH42" si="12">IF(AG$10=$Q12,$R12,IF(AG$10=$O12,$P12,IF(AG$10=$M12,$N12,0)))</f>
        <v>0</v>
      </c>
      <c r="AI12" s="196">
        <f>IF(AF$10=$Q12,$R12,IF(AF$10=$O12,$P12,IF(AF$10=$M12,$N12,0)))</f>
        <v>0</v>
      </c>
      <c r="AJ12" s="196">
        <f t="shared" ref="AJ12:AJ42" si="13">IF(AI$10=$Q12,$R12,IF(AI$10=$O12,$P12,IF(AI$10=$M12,$N12,0)))</f>
        <v>0</v>
      </c>
      <c r="AK12" s="196">
        <f>IF(AF$10=$Q12,$R12,IF(AF$10=$O12,$P12,IF(AF$10=$M12,$N12,0)))</f>
        <v>0</v>
      </c>
      <c r="AL12" s="196">
        <f t="shared" ref="AL12:AL42" si="14">IF(AK$10=$Q12,$R12,IF(AK$10=$O12,$P12,IF(AK$10=$M12,$N12,0)))</f>
        <v>0</v>
      </c>
      <c r="AM12" s="196">
        <f t="shared" ref="AM12:AM42" si="15">IF(AM$10=$K12,$L12,IF(AM$10=$I12,$J12,IF(AM$10=$G12,$H12,0)))</f>
        <v>0</v>
      </c>
      <c r="AN12" s="196">
        <f t="shared" ref="AN12:AN42" si="16">IF(AM$10=$Q12,$R12,IF(AM$10=$O12,$P12,IF(AM$10=$M12,$N12,0)))</f>
        <v>20000</v>
      </c>
      <c r="AO12" s="196">
        <f t="shared" ref="AO12:AO42" si="17">IF(AO$10=$K12,$L12,IF(AO$10=$I12,$J12,IF(AO$10=$G12,$H12,0)))</f>
        <v>0</v>
      </c>
      <c r="AP12" s="196">
        <f t="shared" ref="AP12:AP42" si="18">IF(AO$10=$Q12,$R12,IF(AO$10=$O12,$P12,IF(AO$10=$M12,$N12,0)))</f>
        <v>0</v>
      </c>
      <c r="AQ12" s="196">
        <f t="shared" ref="AQ12:AQ42" si="19">IF(AQ$10=$K12,$L12,IF(AQ$10=$I12,$J12,IF(AQ$10=$G12,$H12,0)))</f>
        <v>0</v>
      </c>
      <c r="AR12" s="196">
        <f t="shared" ref="AR12:AR42" si="20">IF(AQ$10=$Q12,$R12,IF(AQ$10=$O12,$P12,IF(AQ$10=$M12,$N12,0)))</f>
        <v>0</v>
      </c>
      <c r="AS12" s="196">
        <f t="shared" ref="AS12:AS42" si="21">IF(AS$10=$K12,$L12,IF(AS$10=$I12,$J12,IF(AS$10=$G12,$H12,0)))</f>
        <v>0</v>
      </c>
      <c r="AT12" s="196">
        <f t="shared" ref="AT12:AT42" si="22">IF(AS$10=$Q12,$R12,IF(AS$10=$O12,$P12,IF(AS$10=$M12,$N12,0)))</f>
        <v>0</v>
      </c>
      <c r="AU12" s="196">
        <f>IF(AT$10=$Q12,$R12,IF(AT$10=$O12,$P12,IF(AT$10=$M12,$N12,0)))</f>
        <v>0</v>
      </c>
      <c r="AV12" s="196">
        <f t="shared" ref="AV12:AV42" si="23">IF(AU$10=$Q12,$R12,IF(AU$10=$O12,$P12,IF(AU$10=$M12,$N12,0)))</f>
        <v>0</v>
      </c>
      <c r="AW12" s="196">
        <f>IF(AV$10=$Q12,$R12,IF(AV$10=$O12,$P12,IF(AV$10=$M12,$N12,0)))</f>
        <v>0</v>
      </c>
      <c r="AX12" s="196">
        <f t="shared" ref="AX12:AX42" si="24">IF(AW$10=$Q12,$R12,IF(AW$10=$O12,$P12,IF(AW$10=$M12,$N12,0)))</f>
        <v>0</v>
      </c>
      <c r="AY12" s="196">
        <f t="shared" ref="AY12:AY42" si="25">IF(AY$10=$K12,$L12,IF(AY$10=$I12,$J12,IF(AY$10=$G12,$H12,0)))</f>
        <v>0</v>
      </c>
      <c r="AZ12" s="196">
        <f t="shared" ref="AZ12:AZ42" si="26">IF(AY$10=$Q12,$R12,IF(AY$10=$O12,$P12,IF(AY$10=$M12,$N12,0)))</f>
        <v>0</v>
      </c>
      <c r="BA12" s="196">
        <f t="shared" ref="BA12:BA42" si="27">IF(BA$10=$K12,$L12,IF(BA$10=$I12,$J12,IF(BA$10=$G12,$H12,0)))</f>
        <v>0</v>
      </c>
      <c r="BB12" s="196">
        <f t="shared" ref="BB12:BB42" si="28">IF(BA$10=$Q12,$R12,IF(BA$10=$O12,$P12,IF(BA$10=$M12,$N12,0)))</f>
        <v>0</v>
      </c>
      <c r="BC12" s="196">
        <f t="shared" ref="BC12:BC42" si="29">IF(BC$10=$K12,$L12,IF(BC$10=$I12,$J12,IF(BC$10=$G12,$H12,0)))</f>
        <v>0</v>
      </c>
      <c r="BD12" s="196">
        <f t="shared" ref="BD12:BD42" si="30">IF(BC$10=$Q12,$R12,IF(BC$10=$O12,$P12,IF(BC$10=$M12,$N12,0)))</f>
        <v>0</v>
      </c>
      <c r="BE12" s="196">
        <f>IF(BD$10=$Q12,$R12,IF(BD$10=$O12,$P12,IF(BD$10=$M12,$N12,0)))</f>
        <v>0</v>
      </c>
      <c r="BF12" s="196">
        <f t="shared" ref="BF12:BF42" si="31">IF(BE$10=$Q12,$R12,IF(BE$10=$O12,$P12,IF(BE$10=$M12,$N12,0)))</f>
        <v>0</v>
      </c>
      <c r="BG12" s="196">
        <f t="shared" ref="BG12:BG42" si="32">IF(BG$10=$K12,$L12,IF(BG$10=$I12,$J12,IF(BG$10=$G12,$H12,0)))</f>
        <v>0</v>
      </c>
      <c r="BH12" s="196">
        <f t="shared" ref="BH12:BH42" si="33">IF(BG$10=$Q12,$R12,IF(BG$10=$O12,$P12,IF(BG$10=$M12,$N12,0)))</f>
        <v>0</v>
      </c>
      <c r="BI12" s="196">
        <f>IF(BH$10=$Q12,$R12,IF(BH$10=$O12,$P12,IF(BH$10=$M12,$N12,0)))</f>
        <v>0</v>
      </c>
      <c r="BJ12" s="196">
        <f t="shared" ref="BJ12:BJ42" si="34">IF(BI$10=$Q12,$R12,IF(BI$10=$O12,$P12,IF(BI$10=$M12,$N12,0)))</f>
        <v>0</v>
      </c>
      <c r="BK12" s="196">
        <f>IF(BJ$10=$Q12,$R12,IF(BJ$10=$O12,$P12,IF(BJ$10=$M12,$N12,0)))</f>
        <v>0</v>
      </c>
      <c r="BL12" s="196">
        <f t="shared" ref="BL12:BL42" si="35">IF(BK$10=$Q12,$R12,IF(BK$10=$O12,$P12,IF(BK$10=$M12,$N12,0)))</f>
        <v>0</v>
      </c>
      <c r="BM12" s="196">
        <f t="shared" ref="BM12:BM42" si="36">IF(BM$10=$K12,$L12,IF(BM$10=$I12,$J12,IF(BM$10=$G12,$H12,0)))</f>
        <v>0</v>
      </c>
      <c r="BN12" s="196">
        <f t="shared" ref="BN12:BN42" si="37">IF(BM$10=$Q12,$R12,IF(BM$10=$O12,$P12,IF(BM$10=$M12,$N12,0)))</f>
        <v>0</v>
      </c>
      <c r="BO12" s="196">
        <f>IF(BN$10=$Q12,$R12,IF(BN$10=$O12,$P12,IF(BN$10=$M12,$N12,0)))</f>
        <v>0</v>
      </c>
      <c r="BP12" s="196">
        <f t="shared" ref="BP12:BP42" si="38">IF(BO$10=$Q12,$R12,IF(BO$10=$O12,$P12,IF(BO$10=$M12,$N12,0)))</f>
        <v>0</v>
      </c>
      <c r="BQ12" s="196">
        <f t="shared" ref="BQ12:BQ42" si="39">IF(BQ$10=$K12,$L12,IF(BQ$10=$I12,$J12,IF(BQ$10=$G12,$H12,0)))</f>
        <v>0</v>
      </c>
      <c r="BR12" s="196">
        <f t="shared" ref="BR12:BR42" si="40">IF(BQ$10=$Q12,$R12,IF(BQ$10=$O12,$P12,IF(BQ$10=$M12,$N12,0)))</f>
        <v>0</v>
      </c>
      <c r="BS12" s="196">
        <f t="shared" ref="BS12:BS42" si="41">IF(BS$10=$K12,$L12,IF(BS$10=$I12,$J12,IF(BS$10=$G12,$H12,0)))</f>
        <v>0</v>
      </c>
      <c r="BT12" s="196">
        <f t="shared" ref="BT12:BT42" si="42">IF(BS$10=$Q12,$R12,IF(BS$10=$O12,$P12,IF(BS$10=$M12,$N12,0)))</f>
        <v>0</v>
      </c>
      <c r="BU12" s="196">
        <f t="shared" ref="BU12:BU42" si="43">IF(BU$10=$K12,$L12,IF(BU$10=$I12,$J12,IF(BU$10=$G12,$H12,0)))</f>
        <v>40000</v>
      </c>
      <c r="BV12" s="196">
        <f t="shared" ref="BV12:BV42" si="44">IF(BU$10=$Q12,$R12,IF(BU$10=$O12,$P12,IF(BU$10=$M12,$N12,0)))</f>
        <v>0</v>
      </c>
      <c r="BW12" s="196">
        <f t="shared" ref="BW12:BW42" si="45">IF(BW$10=$K12,$L12,IF(BW$10=$I12,$J12,IF(BW$10=$G12,$H12,0)))</f>
        <v>0</v>
      </c>
      <c r="BX12" s="196">
        <f t="shared" ref="BX12:BX42" si="46">IF(BW$10=$Q12,$R12,IF(BW$10=$O12,$P12,IF(BW$10=$M12,$N12,0)))</f>
        <v>0</v>
      </c>
      <c r="BY12" s="196">
        <f t="shared" ref="BY12:BY42" si="47">IF(BY$10=$K12,$L12,IF(BY$10=$I12,$J12,IF(BY$10=$G12,$H12,0)))</f>
        <v>0</v>
      </c>
      <c r="BZ12" s="196">
        <f t="shared" ref="BZ12:BZ42" si="48">IF(BY$10=$Q12,$R12,IF(BY$10=$O12,$P12,IF(BY$10=$M12,$N12,0)))</f>
        <v>0</v>
      </c>
      <c r="CA12" s="196">
        <f t="shared" ref="CA12:CA42" si="49">IF(CA$10=$K12,$L12,IF(CA$10=$I12,$J12,IF(CA$10=$G12,$H12,0)))</f>
        <v>0</v>
      </c>
      <c r="CB12" s="196">
        <f t="shared" ref="CB12:CB42" si="50">IF(CA$10=$Q12,$R12,IF(CA$10=$O12,$P12,IF(CA$10=$M12,$N12,0)))</f>
        <v>0</v>
      </c>
      <c r="CC12" s="196">
        <f>IF(CC$10=$K12,$L12,IF(CC$10=$I12,$J12,IF(CD$11=$G12,$H12,0)))</f>
        <v>0</v>
      </c>
      <c r="CD12" s="196">
        <f t="shared" ref="CD12:CD42" si="51">IF(CC$10=$Q12,$R12,IF(CC$10=$O12,$P12,IF(CC$10=$M12,$N12,0)))</f>
        <v>0</v>
      </c>
    </row>
    <row r="13" ht="15.75" spans="1:83">
      <c r="A13" s="5"/>
      <c r="B13" s="215"/>
      <c r="C13" s="172"/>
      <c r="D13" s="175" t="s">
        <v>59</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si="5"/>
        <v>0</v>
      </c>
      <c r="Z13" s="196">
        <f t="shared" si="6"/>
        <v>0</v>
      </c>
      <c r="AA13" s="196">
        <f t="shared" si="7"/>
        <v>0</v>
      </c>
      <c r="AB13" s="196">
        <f t="shared" si="8"/>
        <v>0</v>
      </c>
      <c r="AC13" s="196">
        <f t="shared" si="9"/>
        <v>0</v>
      </c>
      <c r="AD13" s="196">
        <f t="shared" si="10"/>
        <v>0</v>
      </c>
      <c r="AE13" s="196">
        <f t="shared" ref="AE13:AE42" si="52">IF(AE$10=$K13,$L13,IF(AE$10=$I13,$J13,IF(AE$10=$G13,$H13,0)))</f>
        <v>0</v>
      </c>
      <c r="AF13" s="196">
        <f t="shared" si="11"/>
        <v>0</v>
      </c>
      <c r="AG13" s="196">
        <f t="shared" ref="AG13:AG42" si="53">IF(AG$10=$K13,$L13,IF(AG$10=$I13,$J13,IF(AG$10=$G13,$H13,0)))</f>
        <v>0</v>
      </c>
      <c r="AH13" s="196">
        <f t="shared" si="12"/>
        <v>0</v>
      </c>
      <c r="AI13" s="196">
        <f t="shared" ref="AI13:AI42" si="54">IF(AI$10=$K13,$L13,IF(AI$10=$I13,$J13,IF(AI$10=$G13,$H13,0)))</f>
        <v>0</v>
      </c>
      <c r="AJ13" s="196">
        <f t="shared" si="13"/>
        <v>0</v>
      </c>
      <c r="AK13" s="196">
        <f t="shared" ref="AK13:AK42" si="55">IF(AK$10=$K13,$L13,IF(AK$10=$I13,$J13,IF(AK$10=$G13,$H13,0)))</f>
        <v>0</v>
      </c>
      <c r="AL13" s="196">
        <f t="shared" si="14"/>
        <v>0</v>
      </c>
      <c r="AM13" s="196">
        <f t="shared" si="15"/>
        <v>0</v>
      </c>
      <c r="AN13" s="196">
        <f t="shared" si="16"/>
        <v>0</v>
      </c>
      <c r="AO13" s="196">
        <f t="shared" si="17"/>
        <v>0</v>
      </c>
      <c r="AP13" s="196">
        <f t="shared" si="18"/>
        <v>0</v>
      </c>
      <c r="AQ13" s="196">
        <f t="shared" si="19"/>
        <v>0</v>
      </c>
      <c r="AR13" s="196">
        <f t="shared" si="20"/>
        <v>0</v>
      </c>
      <c r="AS13" s="196">
        <f t="shared" si="21"/>
        <v>0</v>
      </c>
      <c r="AT13" s="196">
        <f t="shared" si="22"/>
        <v>0</v>
      </c>
      <c r="AU13" s="196">
        <f t="shared" ref="AU13:AU42" si="56">IF(AU$10=$K13,$L13,IF(AU$10=$I13,$J13,IF(AU$10=$G13,$H13,0)))</f>
        <v>0</v>
      </c>
      <c r="AV13" s="196">
        <f t="shared" si="23"/>
        <v>0</v>
      </c>
      <c r="AW13" s="196">
        <f t="shared" ref="AW13:AW42" si="57">IF(AW$10=$K13,$L13,IF(AW$10=$I13,$J13,IF(AW$10=$G13,$H13,0)))</f>
        <v>0</v>
      </c>
      <c r="AX13" s="196">
        <f t="shared" si="24"/>
        <v>0</v>
      </c>
      <c r="AY13" s="196">
        <f t="shared" si="25"/>
        <v>0</v>
      </c>
      <c r="AZ13" s="196">
        <f t="shared" si="26"/>
        <v>0</v>
      </c>
      <c r="BA13" s="196">
        <f t="shared" si="27"/>
        <v>0</v>
      </c>
      <c r="BB13" s="196">
        <f t="shared" si="28"/>
        <v>0</v>
      </c>
      <c r="BC13" s="196">
        <f t="shared" si="29"/>
        <v>0</v>
      </c>
      <c r="BD13" s="196">
        <f t="shared" si="30"/>
        <v>0</v>
      </c>
      <c r="BE13" s="196">
        <f t="shared" ref="BE13:BE42" si="58">IF(BE$10=$K13,$L13,IF(BE$10=$I13,$J13,IF(BE$10=$G13,$H13,0)))</f>
        <v>0</v>
      </c>
      <c r="BF13" s="196">
        <f t="shared" si="31"/>
        <v>0</v>
      </c>
      <c r="BG13" s="196">
        <f t="shared" si="32"/>
        <v>0</v>
      </c>
      <c r="BH13" s="196">
        <f t="shared" si="33"/>
        <v>0</v>
      </c>
      <c r="BI13" s="196">
        <f t="shared" ref="BI13:BI42" si="59">IF(BI$10=$K13,$L13,IF(BI$10=$I13,$J13,IF(BI$10=$G13,$H13,0)))</f>
        <v>0</v>
      </c>
      <c r="BJ13" s="196">
        <f t="shared" si="34"/>
        <v>0</v>
      </c>
      <c r="BK13" s="196">
        <f t="shared" ref="BK13:BK42" si="60">IF(BK$10=$K13,$L13,IF(BK$10=$I13,$J13,IF(BK$10=$G13,$H13,0)))</f>
        <v>0</v>
      </c>
      <c r="BL13" s="196">
        <f t="shared" si="35"/>
        <v>0</v>
      </c>
      <c r="BM13" s="196">
        <f t="shared" si="36"/>
        <v>0</v>
      </c>
      <c r="BN13" s="196">
        <f t="shared" si="37"/>
        <v>0</v>
      </c>
      <c r="BO13" s="196">
        <f t="shared" ref="BO13:BO42" si="61">IF(BO$10=$K13,$L13,IF(BO$10=$I13,$J13,IF(BO$10=$G13,$H13,0)))</f>
        <v>0</v>
      </c>
      <c r="BP13" s="196">
        <f t="shared" si="38"/>
        <v>0</v>
      </c>
      <c r="BQ13" s="196">
        <f t="shared" si="39"/>
        <v>0</v>
      </c>
      <c r="BR13" s="196">
        <f t="shared" si="40"/>
        <v>0</v>
      </c>
      <c r="BS13" s="196">
        <f t="shared" si="41"/>
        <v>0</v>
      </c>
      <c r="BT13" s="196">
        <f t="shared" si="42"/>
        <v>0</v>
      </c>
      <c r="BU13" s="196">
        <f t="shared" si="43"/>
        <v>0</v>
      </c>
      <c r="BV13" s="196">
        <f t="shared" si="44"/>
        <v>0</v>
      </c>
      <c r="BW13" s="196">
        <f t="shared" si="45"/>
        <v>0</v>
      </c>
      <c r="BX13" s="196">
        <f t="shared" si="46"/>
        <v>0</v>
      </c>
      <c r="BY13" s="196">
        <f t="shared" si="47"/>
        <v>0</v>
      </c>
      <c r="BZ13" s="196">
        <f t="shared" si="48"/>
        <v>0</v>
      </c>
      <c r="CA13" s="196">
        <f t="shared" si="49"/>
        <v>0</v>
      </c>
      <c r="CB13" s="196">
        <f t="shared" si="50"/>
        <v>0</v>
      </c>
      <c r="CC13" s="196">
        <f t="shared" ref="CC13:CC42" si="62">IF(CC$10=$K13,$L13,IF(CC$10=$I13,$J13,IF(CC$10=$G13,$H13,0)))</f>
        <v>0</v>
      </c>
      <c r="CD13" s="196">
        <f t="shared" si="51"/>
        <v>0</v>
      </c>
      <c r="CE13" s="179"/>
    </row>
    <row r="14" ht="15.75" spans="1:83">
      <c r="A14" s="5"/>
      <c r="B14" s="215"/>
      <c r="C14" s="172"/>
      <c r="D14" s="175" t="s">
        <v>60</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si="9"/>
        <v>0</v>
      </c>
      <c r="AD14" s="196">
        <f t="shared" si="10"/>
        <v>0</v>
      </c>
      <c r="AE14" s="196">
        <f t="shared" si="52"/>
        <v>0</v>
      </c>
      <c r="AF14" s="196">
        <f t="shared" si="11"/>
        <v>0</v>
      </c>
      <c r="AG14" s="196">
        <f t="shared" si="53"/>
        <v>0</v>
      </c>
      <c r="AH14" s="196">
        <f t="shared" si="12"/>
        <v>0</v>
      </c>
      <c r="AI14" s="196">
        <f t="shared" si="54"/>
        <v>0</v>
      </c>
      <c r="AJ14" s="196">
        <f t="shared" si="13"/>
        <v>0</v>
      </c>
      <c r="AK14" s="196">
        <f t="shared" si="55"/>
        <v>0</v>
      </c>
      <c r="AL14" s="196">
        <f t="shared" si="14"/>
        <v>0</v>
      </c>
      <c r="AM14" s="196">
        <f t="shared" si="15"/>
        <v>0</v>
      </c>
      <c r="AN14" s="196">
        <f t="shared" si="16"/>
        <v>0</v>
      </c>
      <c r="AO14" s="196">
        <f t="shared" si="17"/>
        <v>0</v>
      </c>
      <c r="AP14" s="196">
        <f t="shared" si="18"/>
        <v>0</v>
      </c>
      <c r="AQ14" s="196">
        <f t="shared" si="19"/>
        <v>0</v>
      </c>
      <c r="AR14" s="196">
        <f t="shared" si="20"/>
        <v>0</v>
      </c>
      <c r="AS14" s="196">
        <f t="shared" si="21"/>
        <v>0</v>
      </c>
      <c r="AT14" s="196">
        <f t="shared" si="22"/>
        <v>0</v>
      </c>
      <c r="AU14" s="196">
        <f t="shared" si="56"/>
        <v>0</v>
      </c>
      <c r="AV14" s="196">
        <f t="shared" si="23"/>
        <v>0</v>
      </c>
      <c r="AW14" s="196">
        <f t="shared" si="57"/>
        <v>0</v>
      </c>
      <c r="AX14" s="196">
        <f t="shared" si="24"/>
        <v>0</v>
      </c>
      <c r="AY14" s="196">
        <f t="shared" si="25"/>
        <v>0</v>
      </c>
      <c r="AZ14" s="196">
        <f t="shared" si="26"/>
        <v>0</v>
      </c>
      <c r="BA14" s="196">
        <f t="shared" si="27"/>
        <v>0</v>
      </c>
      <c r="BB14" s="196">
        <f t="shared" si="28"/>
        <v>0</v>
      </c>
      <c r="BC14" s="196">
        <f t="shared" si="29"/>
        <v>0</v>
      </c>
      <c r="BD14" s="196">
        <f t="shared" si="30"/>
        <v>0</v>
      </c>
      <c r="BE14" s="196">
        <f t="shared" si="58"/>
        <v>0</v>
      </c>
      <c r="BF14" s="196">
        <f t="shared" si="31"/>
        <v>0</v>
      </c>
      <c r="BG14" s="196">
        <f t="shared" si="32"/>
        <v>0</v>
      </c>
      <c r="BH14" s="196">
        <f t="shared" si="33"/>
        <v>0</v>
      </c>
      <c r="BI14" s="196">
        <f t="shared" si="59"/>
        <v>0</v>
      </c>
      <c r="BJ14" s="196">
        <f t="shared" si="34"/>
        <v>0</v>
      </c>
      <c r="BK14" s="196">
        <f t="shared" si="60"/>
        <v>0</v>
      </c>
      <c r="BL14" s="196">
        <f t="shared" si="35"/>
        <v>0</v>
      </c>
      <c r="BM14" s="196">
        <f t="shared" si="36"/>
        <v>0</v>
      </c>
      <c r="BN14" s="196">
        <f t="shared" si="37"/>
        <v>0</v>
      </c>
      <c r="BO14" s="196">
        <f t="shared" si="61"/>
        <v>0</v>
      </c>
      <c r="BP14" s="196">
        <f t="shared" si="38"/>
        <v>0</v>
      </c>
      <c r="BQ14" s="196">
        <f t="shared" si="39"/>
        <v>0</v>
      </c>
      <c r="BR14" s="196">
        <f t="shared" si="40"/>
        <v>0</v>
      </c>
      <c r="BS14" s="196">
        <f t="shared" si="41"/>
        <v>0</v>
      </c>
      <c r="BT14" s="196">
        <f t="shared" si="42"/>
        <v>0</v>
      </c>
      <c r="BU14" s="196">
        <f t="shared" si="43"/>
        <v>0</v>
      </c>
      <c r="BV14" s="196">
        <f t="shared" si="44"/>
        <v>0</v>
      </c>
      <c r="BW14" s="196">
        <f t="shared" si="45"/>
        <v>0</v>
      </c>
      <c r="BX14" s="196">
        <f t="shared" si="46"/>
        <v>0</v>
      </c>
      <c r="BY14" s="196">
        <f t="shared" si="47"/>
        <v>0</v>
      </c>
      <c r="BZ14" s="196">
        <f t="shared" si="48"/>
        <v>0</v>
      </c>
      <c r="CA14" s="196">
        <f t="shared" si="49"/>
        <v>0</v>
      </c>
      <c r="CB14" s="196">
        <f t="shared" si="50"/>
        <v>0</v>
      </c>
      <c r="CC14" s="196">
        <f t="shared" si="62"/>
        <v>0</v>
      </c>
      <c r="CD14" s="196">
        <f t="shared" si="51"/>
        <v>0</v>
      </c>
      <c r="CE14" s="179"/>
    </row>
    <row r="15" ht="15.75" spans="1:83">
      <c r="A15" s="5"/>
      <c r="B15" s="215"/>
      <c r="C15" s="172"/>
      <c r="D15" s="175" t="s">
        <v>61</v>
      </c>
      <c r="E15" s="176">
        <v>4</v>
      </c>
      <c r="F15" s="177" t="s">
        <v>62</v>
      </c>
      <c r="G15" s="177"/>
      <c r="H15" s="177"/>
      <c r="I15" s="177"/>
      <c r="J15" s="177"/>
      <c r="K15" s="177" t="s">
        <v>26</v>
      </c>
      <c r="L15" s="182">
        <v>6900</v>
      </c>
      <c r="M15" s="177"/>
      <c r="N15" s="183"/>
      <c r="O15" s="177" t="s">
        <v>44</v>
      </c>
      <c r="P15" s="184">
        <v>900</v>
      </c>
      <c r="Q15" s="177" t="s">
        <v>33</v>
      </c>
      <c r="R15" s="184">
        <v>6000</v>
      </c>
      <c r="S15" s="164"/>
      <c r="T15" s="195">
        <f t="shared" si="2"/>
        <v>6900</v>
      </c>
      <c r="U15" s="195">
        <f t="shared" si="3"/>
        <v>6900</v>
      </c>
      <c r="V15" s="164"/>
      <c r="W15" s="164"/>
      <c r="X15" s="197" t="str">
        <f t="shared" si="4"/>
        <v>القيد صحيح</v>
      </c>
      <c r="Y15" s="196">
        <f t="shared" si="5"/>
        <v>0</v>
      </c>
      <c r="Z15" s="196">
        <f t="shared" si="6"/>
        <v>0</v>
      </c>
      <c r="AA15" s="196">
        <f t="shared" si="7"/>
        <v>0</v>
      </c>
      <c r="AB15" s="196">
        <f t="shared" si="8"/>
        <v>0</v>
      </c>
      <c r="AC15" s="196">
        <f t="shared" si="9"/>
        <v>0</v>
      </c>
      <c r="AD15" s="196">
        <f t="shared" si="10"/>
        <v>0</v>
      </c>
      <c r="AE15" s="196">
        <f t="shared" si="52"/>
        <v>0</v>
      </c>
      <c r="AF15" s="196">
        <f t="shared" si="11"/>
        <v>0</v>
      </c>
      <c r="AG15" s="196">
        <f t="shared" si="53"/>
        <v>0</v>
      </c>
      <c r="AH15" s="196">
        <f t="shared" si="12"/>
        <v>0</v>
      </c>
      <c r="AI15" s="196">
        <f t="shared" si="54"/>
        <v>0</v>
      </c>
      <c r="AJ15" s="196">
        <f t="shared" si="13"/>
        <v>0</v>
      </c>
      <c r="AK15" s="196">
        <f t="shared" si="55"/>
        <v>0</v>
      </c>
      <c r="AL15" s="196">
        <f t="shared" si="14"/>
        <v>0</v>
      </c>
      <c r="AM15" s="196">
        <f t="shared" si="15"/>
        <v>0</v>
      </c>
      <c r="AN15" s="196">
        <f t="shared" si="16"/>
        <v>0</v>
      </c>
      <c r="AO15" s="196">
        <f t="shared" si="17"/>
        <v>0</v>
      </c>
      <c r="AP15" s="196">
        <f t="shared" si="18"/>
        <v>0</v>
      </c>
      <c r="AQ15" s="196">
        <f t="shared" si="19"/>
        <v>0</v>
      </c>
      <c r="AR15" s="196">
        <f t="shared" si="20"/>
        <v>0</v>
      </c>
      <c r="AS15" s="196">
        <f t="shared" si="21"/>
        <v>6900</v>
      </c>
      <c r="AT15" s="196">
        <f t="shared" si="22"/>
        <v>0</v>
      </c>
      <c r="AU15" s="196">
        <f t="shared" si="56"/>
        <v>0</v>
      </c>
      <c r="AV15" s="196">
        <f t="shared" si="23"/>
        <v>0</v>
      </c>
      <c r="AW15" s="196">
        <f t="shared" si="57"/>
        <v>0</v>
      </c>
      <c r="AX15" s="196">
        <f t="shared" si="24"/>
        <v>0</v>
      </c>
      <c r="AY15" s="196">
        <f t="shared" si="25"/>
        <v>0</v>
      </c>
      <c r="AZ15" s="196">
        <f t="shared" si="26"/>
        <v>0</v>
      </c>
      <c r="BA15" s="196">
        <f t="shared" si="27"/>
        <v>0</v>
      </c>
      <c r="BB15" s="196">
        <f t="shared" si="28"/>
        <v>0</v>
      </c>
      <c r="BC15" s="196">
        <f t="shared" si="29"/>
        <v>0</v>
      </c>
      <c r="BD15" s="196">
        <f t="shared" si="30"/>
        <v>0</v>
      </c>
      <c r="BE15" s="196">
        <f t="shared" si="58"/>
        <v>0</v>
      </c>
      <c r="BF15" s="196">
        <f t="shared" si="31"/>
        <v>0</v>
      </c>
      <c r="BG15" s="196">
        <f t="shared" si="32"/>
        <v>0</v>
      </c>
      <c r="BH15" s="196">
        <f t="shared" si="33"/>
        <v>6000</v>
      </c>
      <c r="BI15" s="196">
        <f t="shared" si="59"/>
        <v>0</v>
      </c>
      <c r="BJ15" s="196">
        <f t="shared" si="34"/>
        <v>0</v>
      </c>
      <c r="BK15" s="196">
        <f t="shared" si="60"/>
        <v>0</v>
      </c>
      <c r="BL15" s="196">
        <f t="shared" si="35"/>
        <v>0</v>
      </c>
      <c r="BM15" s="196">
        <f t="shared" si="36"/>
        <v>0</v>
      </c>
      <c r="BN15" s="196">
        <f t="shared" si="37"/>
        <v>0</v>
      </c>
      <c r="BO15" s="196">
        <f t="shared" si="61"/>
        <v>0</v>
      </c>
      <c r="BP15" s="196">
        <f t="shared" si="38"/>
        <v>0</v>
      </c>
      <c r="BQ15" s="196">
        <f t="shared" si="39"/>
        <v>0</v>
      </c>
      <c r="BR15" s="196">
        <f t="shared" si="40"/>
        <v>0</v>
      </c>
      <c r="BS15" s="196">
        <f t="shared" si="41"/>
        <v>0</v>
      </c>
      <c r="BT15" s="196">
        <f t="shared" si="42"/>
        <v>0</v>
      </c>
      <c r="BU15" s="196">
        <f t="shared" si="43"/>
        <v>0</v>
      </c>
      <c r="BV15" s="196">
        <f t="shared" si="44"/>
        <v>0</v>
      </c>
      <c r="BW15" s="196">
        <f t="shared" si="45"/>
        <v>0</v>
      </c>
      <c r="BX15" s="196">
        <f t="shared" si="46"/>
        <v>0</v>
      </c>
      <c r="BY15" s="196">
        <f t="shared" si="47"/>
        <v>0</v>
      </c>
      <c r="BZ15" s="196">
        <f t="shared" si="48"/>
        <v>0</v>
      </c>
      <c r="CA15" s="196">
        <f t="shared" si="49"/>
        <v>0</v>
      </c>
      <c r="CB15" s="196">
        <f t="shared" si="50"/>
        <v>0</v>
      </c>
      <c r="CC15" s="196">
        <f t="shared" si="62"/>
        <v>0</v>
      </c>
      <c r="CD15" s="196">
        <f t="shared" si="51"/>
        <v>900</v>
      </c>
      <c r="CE15" s="179"/>
    </row>
    <row r="16" ht="15.75" spans="1:83">
      <c r="A16" s="5"/>
      <c r="B16" s="215"/>
      <c r="C16" s="172"/>
      <c r="D16" s="175" t="s">
        <v>63</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9"/>
        <v>0</v>
      </c>
      <c r="AD16" s="196">
        <f t="shared" si="10"/>
        <v>0</v>
      </c>
      <c r="AE16" s="196">
        <f t="shared" si="52"/>
        <v>0</v>
      </c>
      <c r="AF16" s="196">
        <f t="shared" si="11"/>
        <v>0</v>
      </c>
      <c r="AG16" s="196">
        <f t="shared" si="53"/>
        <v>0</v>
      </c>
      <c r="AH16" s="196">
        <f t="shared" si="12"/>
        <v>0</v>
      </c>
      <c r="AI16" s="196">
        <f t="shared" si="54"/>
        <v>0</v>
      </c>
      <c r="AJ16" s="196">
        <f t="shared" si="13"/>
        <v>0</v>
      </c>
      <c r="AK16" s="196">
        <f t="shared" si="55"/>
        <v>0</v>
      </c>
      <c r="AL16" s="196">
        <f t="shared" si="14"/>
        <v>0</v>
      </c>
      <c r="AM16" s="196">
        <f t="shared" si="15"/>
        <v>0</v>
      </c>
      <c r="AN16" s="196">
        <f t="shared" si="16"/>
        <v>0</v>
      </c>
      <c r="AO16" s="196">
        <f t="shared" si="17"/>
        <v>0</v>
      </c>
      <c r="AP16" s="196">
        <f t="shared" si="18"/>
        <v>0</v>
      </c>
      <c r="AQ16" s="196">
        <f t="shared" si="19"/>
        <v>0</v>
      </c>
      <c r="AR16" s="196">
        <f t="shared" si="20"/>
        <v>0</v>
      </c>
      <c r="AS16" s="196">
        <f t="shared" si="21"/>
        <v>0</v>
      </c>
      <c r="AT16" s="196">
        <f t="shared" si="22"/>
        <v>0</v>
      </c>
      <c r="AU16" s="196">
        <f t="shared" si="56"/>
        <v>0</v>
      </c>
      <c r="AV16" s="196">
        <f t="shared" si="23"/>
        <v>0</v>
      </c>
      <c r="AW16" s="196">
        <f t="shared" si="57"/>
        <v>0</v>
      </c>
      <c r="AX16" s="196">
        <f t="shared" si="24"/>
        <v>0</v>
      </c>
      <c r="AY16" s="196">
        <f t="shared" si="25"/>
        <v>0</v>
      </c>
      <c r="AZ16" s="196">
        <f t="shared" si="26"/>
        <v>0</v>
      </c>
      <c r="BA16" s="196">
        <f t="shared" si="27"/>
        <v>0</v>
      </c>
      <c r="BB16" s="196">
        <f t="shared" si="28"/>
        <v>0</v>
      </c>
      <c r="BC16" s="196">
        <f t="shared" si="29"/>
        <v>0</v>
      </c>
      <c r="BD16" s="196">
        <f t="shared" si="30"/>
        <v>0</v>
      </c>
      <c r="BE16" s="196">
        <f t="shared" si="58"/>
        <v>0</v>
      </c>
      <c r="BF16" s="196">
        <f t="shared" si="31"/>
        <v>0</v>
      </c>
      <c r="BG16" s="196">
        <f t="shared" si="32"/>
        <v>0</v>
      </c>
      <c r="BH16" s="196">
        <f t="shared" si="33"/>
        <v>0</v>
      </c>
      <c r="BI16" s="196">
        <f t="shared" si="59"/>
        <v>0</v>
      </c>
      <c r="BJ16" s="196">
        <f t="shared" si="34"/>
        <v>0</v>
      </c>
      <c r="BK16" s="196">
        <f t="shared" si="60"/>
        <v>0</v>
      </c>
      <c r="BL16" s="196">
        <f t="shared" si="35"/>
        <v>0</v>
      </c>
      <c r="BM16" s="196">
        <f t="shared" si="36"/>
        <v>0</v>
      </c>
      <c r="BN16" s="196">
        <f t="shared" si="37"/>
        <v>0</v>
      </c>
      <c r="BO16" s="196">
        <f t="shared" si="61"/>
        <v>0</v>
      </c>
      <c r="BP16" s="196">
        <f t="shared" si="38"/>
        <v>0</v>
      </c>
      <c r="BQ16" s="196">
        <f t="shared" si="39"/>
        <v>0</v>
      </c>
      <c r="BR16" s="196">
        <f t="shared" si="40"/>
        <v>0</v>
      </c>
      <c r="BS16" s="196">
        <f t="shared" si="41"/>
        <v>0</v>
      </c>
      <c r="BT16" s="196">
        <f t="shared" si="42"/>
        <v>0</v>
      </c>
      <c r="BU16" s="196">
        <f t="shared" si="43"/>
        <v>0</v>
      </c>
      <c r="BV16" s="196">
        <f t="shared" si="44"/>
        <v>0</v>
      </c>
      <c r="BW16" s="196">
        <f t="shared" si="45"/>
        <v>0</v>
      </c>
      <c r="BX16" s="196">
        <f t="shared" si="46"/>
        <v>0</v>
      </c>
      <c r="BY16" s="196">
        <f t="shared" si="47"/>
        <v>0</v>
      </c>
      <c r="BZ16" s="196">
        <f t="shared" si="48"/>
        <v>0</v>
      </c>
      <c r="CA16" s="196">
        <f t="shared" si="49"/>
        <v>0</v>
      </c>
      <c r="CB16" s="196">
        <f t="shared" si="50"/>
        <v>0</v>
      </c>
      <c r="CC16" s="196">
        <f t="shared" si="62"/>
        <v>0</v>
      </c>
      <c r="CD16" s="196">
        <f t="shared" si="51"/>
        <v>0</v>
      </c>
      <c r="CE16" s="179"/>
    </row>
    <row r="17" ht="15.75" spans="1:83">
      <c r="A17" s="5"/>
      <c r="B17" s="215"/>
      <c r="C17" s="172"/>
      <c r="D17" s="175" t="s">
        <v>64</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9"/>
        <v>0</v>
      </c>
      <c r="AD17" s="196">
        <f t="shared" si="10"/>
        <v>0</v>
      </c>
      <c r="AE17" s="196">
        <f t="shared" si="52"/>
        <v>0</v>
      </c>
      <c r="AF17" s="196">
        <f t="shared" si="11"/>
        <v>0</v>
      </c>
      <c r="AG17" s="196">
        <f t="shared" si="53"/>
        <v>0</v>
      </c>
      <c r="AH17" s="196">
        <f t="shared" si="12"/>
        <v>0</v>
      </c>
      <c r="AI17" s="196">
        <f t="shared" si="54"/>
        <v>0</v>
      </c>
      <c r="AJ17" s="196">
        <f t="shared" si="13"/>
        <v>0</v>
      </c>
      <c r="AK17" s="196">
        <f t="shared" si="55"/>
        <v>0</v>
      </c>
      <c r="AL17" s="196">
        <f t="shared" si="14"/>
        <v>0</v>
      </c>
      <c r="AM17" s="196">
        <f t="shared" si="15"/>
        <v>0</v>
      </c>
      <c r="AN17" s="196">
        <f t="shared" si="16"/>
        <v>0</v>
      </c>
      <c r="AO17" s="196">
        <f t="shared" si="17"/>
        <v>0</v>
      </c>
      <c r="AP17" s="196">
        <f t="shared" si="18"/>
        <v>0</v>
      </c>
      <c r="AQ17" s="196">
        <f t="shared" si="19"/>
        <v>0</v>
      </c>
      <c r="AR17" s="196">
        <f t="shared" si="20"/>
        <v>0</v>
      </c>
      <c r="AS17" s="196">
        <f t="shared" si="21"/>
        <v>0</v>
      </c>
      <c r="AT17" s="196">
        <f t="shared" si="22"/>
        <v>0</v>
      </c>
      <c r="AU17" s="196">
        <f t="shared" si="56"/>
        <v>0</v>
      </c>
      <c r="AV17" s="196">
        <f t="shared" si="23"/>
        <v>0</v>
      </c>
      <c r="AW17" s="196">
        <f t="shared" si="57"/>
        <v>0</v>
      </c>
      <c r="AX17" s="196">
        <f t="shared" si="24"/>
        <v>0</v>
      </c>
      <c r="AY17" s="196">
        <f t="shared" si="25"/>
        <v>0</v>
      </c>
      <c r="AZ17" s="196">
        <f t="shared" si="26"/>
        <v>0</v>
      </c>
      <c r="BA17" s="196">
        <f t="shared" si="27"/>
        <v>0</v>
      </c>
      <c r="BB17" s="196">
        <f t="shared" si="28"/>
        <v>0</v>
      </c>
      <c r="BC17" s="196">
        <f t="shared" si="29"/>
        <v>0</v>
      </c>
      <c r="BD17" s="196">
        <f t="shared" si="30"/>
        <v>0</v>
      </c>
      <c r="BE17" s="196">
        <f t="shared" si="58"/>
        <v>0</v>
      </c>
      <c r="BF17" s="196">
        <f t="shared" si="31"/>
        <v>0</v>
      </c>
      <c r="BG17" s="196">
        <f t="shared" si="32"/>
        <v>0</v>
      </c>
      <c r="BH17" s="196">
        <f t="shared" si="33"/>
        <v>0</v>
      </c>
      <c r="BI17" s="196">
        <f t="shared" si="59"/>
        <v>0</v>
      </c>
      <c r="BJ17" s="196">
        <f t="shared" si="34"/>
        <v>0</v>
      </c>
      <c r="BK17" s="196">
        <f t="shared" si="60"/>
        <v>0</v>
      </c>
      <c r="BL17" s="196">
        <f t="shared" si="35"/>
        <v>0</v>
      </c>
      <c r="BM17" s="196">
        <f t="shared" si="36"/>
        <v>0</v>
      </c>
      <c r="BN17" s="196">
        <f t="shared" si="37"/>
        <v>0</v>
      </c>
      <c r="BO17" s="196">
        <f t="shared" si="61"/>
        <v>0</v>
      </c>
      <c r="BP17" s="196">
        <f t="shared" si="38"/>
        <v>0</v>
      </c>
      <c r="BQ17" s="196">
        <f t="shared" si="39"/>
        <v>0</v>
      </c>
      <c r="BR17" s="196">
        <f t="shared" si="40"/>
        <v>0</v>
      </c>
      <c r="BS17" s="196">
        <f t="shared" si="41"/>
        <v>0</v>
      </c>
      <c r="BT17" s="196">
        <f t="shared" si="42"/>
        <v>0</v>
      </c>
      <c r="BU17" s="196">
        <f t="shared" si="43"/>
        <v>0</v>
      </c>
      <c r="BV17" s="196">
        <f t="shared" si="44"/>
        <v>0</v>
      </c>
      <c r="BW17" s="196">
        <f t="shared" si="45"/>
        <v>0</v>
      </c>
      <c r="BX17" s="196">
        <f t="shared" si="46"/>
        <v>0</v>
      </c>
      <c r="BY17" s="196">
        <f t="shared" si="47"/>
        <v>0</v>
      </c>
      <c r="BZ17" s="196">
        <f t="shared" si="48"/>
        <v>0</v>
      </c>
      <c r="CA17" s="196">
        <f t="shared" si="49"/>
        <v>0</v>
      </c>
      <c r="CB17" s="196">
        <f t="shared" si="50"/>
        <v>0</v>
      </c>
      <c r="CC17" s="196">
        <f t="shared" si="62"/>
        <v>0</v>
      </c>
      <c r="CD17" s="196">
        <f t="shared" si="51"/>
        <v>0</v>
      </c>
      <c r="CE17" s="179"/>
    </row>
    <row r="18" ht="15.75" spans="1:83">
      <c r="A18" s="5"/>
      <c r="B18" s="215"/>
      <c r="C18" s="172"/>
      <c r="D18" s="175" t="s">
        <v>65</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9"/>
        <v>0</v>
      </c>
      <c r="AD18" s="196">
        <f t="shared" si="10"/>
        <v>0</v>
      </c>
      <c r="AE18" s="196">
        <f t="shared" si="52"/>
        <v>0</v>
      </c>
      <c r="AF18" s="196">
        <f t="shared" si="11"/>
        <v>0</v>
      </c>
      <c r="AG18" s="196">
        <f t="shared" si="53"/>
        <v>0</v>
      </c>
      <c r="AH18" s="196">
        <f t="shared" si="12"/>
        <v>0</v>
      </c>
      <c r="AI18" s="196">
        <f t="shared" si="54"/>
        <v>0</v>
      </c>
      <c r="AJ18" s="196">
        <f t="shared" si="13"/>
        <v>0</v>
      </c>
      <c r="AK18" s="196">
        <f t="shared" si="55"/>
        <v>0</v>
      </c>
      <c r="AL18" s="196">
        <f t="shared" si="14"/>
        <v>0</v>
      </c>
      <c r="AM18" s="196">
        <f t="shared" si="15"/>
        <v>0</v>
      </c>
      <c r="AN18" s="196">
        <f t="shared" si="16"/>
        <v>0</v>
      </c>
      <c r="AO18" s="196">
        <f t="shared" si="17"/>
        <v>0</v>
      </c>
      <c r="AP18" s="196">
        <f t="shared" si="18"/>
        <v>0</v>
      </c>
      <c r="AQ18" s="196">
        <f t="shared" si="19"/>
        <v>0</v>
      </c>
      <c r="AR18" s="196">
        <f t="shared" si="20"/>
        <v>0</v>
      </c>
      <c r="AS18" s="196">
        <f t="shared" si="21"/>
        <v>0</v>
      </c>
      <c r="AT18" s="196">
        <f t="shared" si="22"/>
        <v>0</v>
      </c>
      <c r="AU18" s="196">
        <f t="shared" si="56"/>
        <v>0</v>
      </c>
      <c r="AV18" s="196">
        <f t="shared" si="23"/>
        <v>0</v>
      </c>
      <c r="AW18" s="196">
        <f t="shared" si="57"/>
        <v>0</v>
      </c>
      <c r="AX18" s="196">
        <f t="shared" si="24"/>
        <v>0</v>
      </c>
      <c r="AY18" s="196">
        <f t="shared" si="25"/>
        <v>0</v>
      </c>
      <c r="AZ18" s="196">
        <f t="shared" si="26"/>
        <v>0</v>
      </c>
      <c r="BA18" s="196">
        <f t="shared" si="27"/>
        <v>0</v>
      </c>
      <c r="BB18" s="196">
        <f t="shared" si="28"/>
        <v>0</v>
      </c>
      <c r="BC18" s="196">
        <f t="shared" si="29"/>
        <v>0</v>
      </c>
      <c r="BD18" s="196">
        <f t="shared" si="30"/>
        <v>0</v>
      </c>
      <c r="BE18" s="196">
        <f t="shared" si="58"/>
        <v>0</v>
      </c>
      <c r="BF18" s="196">
        <f t="shared" si="31"/>
        <v>0</v>
      </c>
      <c r="BG18" s="196">
        <f t="shared" si="32"/>
        <v>0</v>
      </c>
      <c r="BH18" s="196">
        <f t="shared" si="33"/>
        <v>0</v>
      </c>
      <c r="BI18" s="196">
        <f t="shared" si="59"/>
        <v>0</v>
      </c>
      <c r="BJ18" s="196">
        <f t="shared" si="34"/>
        <v>0</v>
      </c>
      <c r="BK18" s="196">
        <f t="shared" si="60"/>
        <v>0</v>
      </c>
      <c r="BL18" s="196">
        <f t="shared" si="35"/>
        <v>0</v>
      </c>
      <c r="BM18" s="196">
        <f t="shared" si="36"/>
        <v>0</v>
      </c>
      <c r="BN18" s="196">
        <f t="shared" si="37"/>
        <v>0</v>
      </c>
      <c r="BO18" s="196">
        <f t="shared" si="61"/>
        <v>0</v>
      </c>
      <c r="BP18" s="196">
        <f t="shared" si="38"/>
        <v>0</v>
      </c>
      <c r="BQ18" s="196">
        <f t="shared" si="39"/>
        <v>0</v>
      </c>
      <c r="BR18" s="196">
        <f t="shared" si="40"/>
        <v>0</v>
      </c>
      <c r="BS18" s="196">
        <f t="shared" si="41"/>
        <v>0</v>
      </c>
      <c r="BT18" s="196">
        <f t="shared" si="42"/>
        <v>0</v>
      </c>
      <c r="BU18" s="196">
        <f t="shared" si="43"/>
        <v>0</v>
      </c>
      <c r="BV18" s="196">
        <f t="shared" si="44"/>
        <v>0</v>
      </c>
      <c r="BW18" s="196">
        <f t="shared" si="45"/>
        <v>0</v>
      </c>
      <c r="BX18" s="196">
        <f t="shared" si="46"/>
        <v>0</v>
      </c>
      <c r="BY18" s="196">
        <f t="shared" si="47"/>
        <v>0</v>
      </c>
      <c r="BZ18" s="196">
        <f t="shared" si="48"/>
        <v>0</v>
      </c>
      <c r="CA18" s="196">
        <f t="shared" si="49"/>
        <v>0</v>
      </c>
      <c r="CB18" s="196">
        <f t="shared" si="50"/>
        <v>0</v>
      </c>
      <c r="CC18" s="196">
        <f t="shared" si="62"/>
        <v>0</v>
      </c>
      <c r="CD18" s="196">
        <f t="shared" si="51"/>
        <v>0</v>
      </c>
      <c r="CE18" s="179"/>
    </row>
    <row r="19" ht="15.75" spans="1:82">
      <c r="A19" s="5"/>
      <c r="B19" s="215"/>
      <c r="C19" s="172"/>
      <c r="D19" s="175" t="s">
        <v>66</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9"/>
        <v>0</v>
      </c>
      <c r="AD19" s="196">
        <f t="shared" si="10"/>
        <v>0</v>
      </c>
      <c r="AE19" s="196">
        <f t="shared" si="52"/>
        <v>0</v>
      </c>
      <c r="AF19" s="196">
        <f t="shared" si="11"/>
        <v>0</v>
      </c>
      <c r="AG19" s="196">
        <f t="shared" si="53"/>
        <v>0</v>
      </c>
      <c r="AH19" s="196">
        <f t="shared" si="12"/>
        <v>0</v>
      </c>
      <c r="AI19" s="196">
        <f t="shared" si="54"/>
        <v>0</v>
      </c>
      <c r="AJ19" s="196">
        <f t="shared" si="13"/>
        <v>0</v>
      </c>
      <c r="AK19" s="196">
        <f t="shared" si="55"/>
        <v>0</v>
      </c>
      <c r="AL19" s="196">
        <f t="shared" si="14"/>
        <v>0</v>
      </c>
      <c r="AM19" s="196">
        <f t="shared" si="15"/>
        <v>0</v>
      </c>
      <c r="AN19" s="196">
        <f t="shared" si="16"/>
        <v>0</v>
      </c>
      <c r="AO19" s="196">
        <f t="shared" si="17"/>
        <v>0</v>
      </c>
      <c r="AP19" s="196">
        <f t="shared" si="18"/>
        <v>0</v>
      </c>
      <c r="AQ19" s="196">
        <f t="shared" si="19"/>
        <v>0</v>
      </c>
      <c r="AR19" s="196">
        <f t="shared" si="20"/>
        <v>0</v>
      </c>
      <c r="AS19" s="196">
        <f t="shared" si="21"/>
        <v>0</v>
      </c>
      <c r="AT19" s="196">
        <f t="shared" si="22"/>
        <v>0</v>
      </c>
      <c r="AU19" s="196">
        <f t="shared" si="56"/>
        <v>0</v>
      </c>
      <c r="AV19" s="196">
        <f t="shared" si="23"/>
        <v>0</v>
      </c>
      <c r="AW19" s="196">
        <f t="shared" si="57"/>
        <v>0</v>
      </c>
      <c r="AX19" s="196">
        <f t="shared" si="24"/>
        <v>0</v>
      </c>
      <c r="AY19" s="196">
        <f t="shared" si="25"/>
        <v>0</v>
      </c>
      <c r="AZ19" s="196">
        <f t="shared" si="26"/>
        <v>0</v>
      </c>
      <c r="BA19" s="196">
        <f t="shared" si="27"/>
        <v>0</v>
      </c>
      <c r="BB19" s="196">
        <f t="shared" si="28"/>
        <v>0</v>
      </c>
      <c r="BC19" s="196">
        <f t="shared" si="29"/>
        <v>0</v>
      </c>
      <c r="BD19" s="196">
        <f t="shared" si="30"/>
        <v>0</v>
      </c>
      <c r="BE19" s="196">
        <f t="shared" si="58"/>
        <v>0</v>
      </c>
      <c r="BF19" s="196">
        <f t="shared" si="31"/>
        <v>0</v>
      </c>
      <c r="BG19" s="196">
        <f t="shared" si="32"/>
        <v>0</v>
      </c>
      <c r="BH19" s="196">
        <f t="shared" si="33"/>
        <v>0</v>
      </c>
      <c r="BI19" s="196">
        <f t="shared" si="59"/>
        <v>0</v>
      </c>
      <c r="BJ19" s="196">
        <f t="shared" si="34"/>
        <v>0</v>
      </c>
      <c r="BK19" s="196">
        <f t="shared" si="60"/>
        <v>0</v>
      </c>
      <c r="BL19" s="196">
        <f t="shared" si="35"/>
        <v>0</v>
      </c>
      <c r="BM19" s="196">
        <f t="shared" si="36"/>
        <v>0</v>
      </c>
      <c r="BN19" s="196">
        <f t="shared" si="37"/>
        <v>0</v>
      </c>
      <c r="BO19" s="196">
        <f t="shared" si="61"/>
        <v>0</v>
      </c>
      <c r="BP19" s="196">
        <f t="shared" si="38"/>
        <v>0</v>
      </c>
      <c r="BQ19" s="196">
        <f t="shared" si="39"/>
        <v>0</v>
      </c>
      <c r="BR19" s="196">
        <f t="shared" si="40"/>
        <v>0</v>
      </c>
      <c r="BS19" s="196">
        <f t="shared" si="41"/>
        <v>0</v>
      </c>
      <c r="BT19" s="196">
        <f t="shared" si="42"/>
        <v>0</v>
      </c>
      <c r="BU19" s="196">
        <f t="shared" si="43"/>
        <v>0</v>
      </c>
      <c r="BV19" s="196">
        <f t="shared" si="44"/>
        <v>0</v>
      </c>
      <c r="BW19" s="196">
        <f t="shared" si="45"/>
        <v>0</v>
      </c>
      <c r="BX19" s="196">
        <f t="shared" si="46"/>
        <v>0</v>
      </c>
      <c r="BY19" s="196">
        <f t="shared" si="47"/>
        <v>0</v>
      </c>
      <c r="BZ19" s="196">
        <f t="shared" si="48"/>
        <v>0</v>
      </c>
      <c r="CA19" s="196">
        <f t="shared" si="49"/>
        <v>0</v>
      </c>
      <c r="CB19" s="196">
        <f t="shared" si="50"/>
        <v>0</v>
      </c>
      <c r="CC19" s="196">
        <f t="shared" si="62"/>
        <v>0</v>
      </c>
      <c r="CD19" s="196">
        <f t="shared" si="51"/>
        <v>0</v>
      </c>
    </row>
    <row r="20" ht="15.75" spans="1:83">
      <c r="A20" s="5"/>
      <c r="B20" s="215"/>
      <c r="C20" s="172"/>
      <c r="D20" s="175" t="s">
        <v>67</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9"/>
        <v>0</v>
      </c>
      <c r="AD20" s="196">
        <f t="shared" si="10"/>
        <v>0</v>
      </c>
      <c r="AE20" s="196">
        <f t="shared" si="52"/>
        <v>0</v>
      </c>
      <c r="AF20" s="196">
        <f t="shared" si="11"/>
        <v>0</v>
      </c>
      <c r="AG20" s="196">
        <f t="shared" si="53"/>
        <v>0</v>
      </c>
      <c r="AH20" s="196">
        <f t="shared" si="12"/>
        <v>0</v>
      </c>
      <c r="AI20" s="196">
        <f t="shared" si="54"/>
        <v>0</v>
      </c>
      <c r="AJ20" s="196">
        <f t="shared" si="13"/>
        <v>0</v>
      </c>
      <c r="AK20" s="196">
        <f t="shared" si="55"/>
        <v>0</v>
      </c>
      <c r="AL20" s="196">
        <f t="shared" si="14"/>
        <v>0</v>
      </c>
      <c r="AM20" s="196">
        <f t="shared" si="15"/>
        <v>0</v>
      </c>
      <c r="AN20" s="196">
        <f t="shared" si="16"/>
        <v>0</v>
      </c>
      <c r="AO20" s="196">
        <f t="shared" si="17"/>
        <v>0</v>
      </c>
      <c r="AP20" s="196">
        <f t="shared" si="18"/>
        <v>0</v>
      </c>
      <c r="AQ20" s="196">
        <f t="shared" si="19"/>
        <v>0</v>
      </c>
      <c r="AR20" s="196">
        <f t="shared" si="20"/>
        <v>0</v>
      </c>
      <c r="AS20" s="196">
        <f t="shared" si="21"/>
        <v>0</v>
      </c>
      <c r="AT20" s="196">
        <f t="shared" si="22"/>
        <v>0</v>
      </c>
      <c r="AU20" s="196">
        <f t="shared" si="56"/>
        <v>0</v>
      </c>
      <c r="AV20" s="196">
        <f t="shared" si="23"/>
        <v>0</v>
      </c>
      <c r="AW20" s="196">
        <f t="shared" si="57"/>
        <v>0</v>
      </c>
      <c r="AX20" s="196">
        <f t="shared" si="24"/>
        <v>0</v>
      </c>
      <c r="AY20" s="196">
        <f t="shared" si="25"/>
        <v>0</v>
      </c>
      <c r="AZ20" s="196">
        <f t="shared" si="26"/>
        <v>0</v>
      </c>
      <c r="BA20" s="196">
        <f t="shared" si="27"/>
        <v>0</v>
      </c>
      <c r="BB20" s="196">
        <f t="shared" si="28"/>
        <v>0</v>
      </c>
      <c r="BC20" s="196">
        <f t="shared" si="29"/>
        <v>0</v>
      </c>
      <c r="BD20" s="196">
        <f t="shared" si="30"/>
        <v>0</v>
      </c>
      <c r="BE20" s="196">
        <f t="shared" si="58"/>
        <v>0</v>
      </c>
      <c r="BF20" s="196">
        <f t="shared" si="31"/>
        <v>0</v>
      </c>
      <c r="BG20" s="196">
        <f t="shared" si="32"/>
        <v>0</v>
      </c>
      <c r="BH20" s="196">
        <f t="shared" si="33"/>
        <v>0</v>
      </c>
      <c r="BI20" s="196">
        <f t="shared" si="59"/>
        <v>0</v>
      </c>
      <c r="BJ20" s="196">
        <f t="shared" si="34"/>
        <v>0</v>
      </c>
      <c r="BK20" s="196">
        <f t="shared" si="60"/>
        <v>0</v>
      </c>
      <c r="BL20" s="196">
        <f t="shared" si="35"/>
        <v>0</v>
      </c>
      <c r="BM20" s="196">
        <f t="shared" si="36"/>
        <v>0</v>
      </c>
      <c r="BN20" s="196">
        <f t="shared" si="37"/>
        <v>0</v>
      </c>
      <c r="BO20" s="196">
        <f t="shared" si="61"/>
        <v>0</v>
      </c>
      <c r="BP20" s="196">
        <f t="shared" si="38"/>
        <v>0</v>
      </c>
      <c r="BQ20" s="196">
        <f t="shared" si="39"/>
        <v>0</v>
      </c>
      <c r="BR20" s="196">
        <f t="shared" si="40"/>
        <v>0</v>
      </c>
      <c r="BS20" s="196">
        <f t="shared" si="41"/>
        <v>0</v>
      </c>
      <c r="BT20" s="196">
        <f t="shared" si="42"/>
        <v>0</v>
      </c>
      <c r="BU20" s="196">
        <f t="shared" si="43"/>
        <v>0</v>
      </c>
      <c r="BV20" s="196">
        <f t="shared" si="44"/>
        <v>0</v>
      </c>
      <c r="BW20" s="196">
        <f t="shared" si="45"/>
        <v>0</v>
      </c>
      <c r="BX20" s="196">
        <f t="shared" si="46"/>
        <v>0</v>
      </c>
      <c r="BY20" s="196">
        <f t="shared" si="47"/>
        <v>0</v>
      </c>
      <c r="BZ20" s="196">
        <f t="shared" si="48"/>
        <v>0</v>
      </c>
      <c r="CA20" s="196">
        <f t="shared" si="49"/>
        <v>0</v>
      </c>
      <c r="CB20" s="196">
        <f t="shared" si="50"/>
        <v>0</v>
      </c>
      <c r="CC20" s="196">
        <f t="shared" si="62"/>
        <v>0</v>
      </c>
      <c r="CD20" s="196">
        <f t="shared" si="51"/>
        <v>0</v>
      </c>
      <c r="CE20" s="179"/>
    </row>
    <row r="21" ht="31.3" customHeight="1" spans="1:83">
      <c r="A21" s="5"/>
      <c r="B21" s="215"/>
      <c r="C21" s="172"/>
      <c r="D21" s="175" t="s">
        <v>68</v>
      </c>
      <c r="E21" s="176">
        <v>10</v>
      </c>
      <c r="F21" s="124" t="s">
        <v>69</v>
      </c>
      <c r="G21" s="177"/>
      <c r="H21" s="124"/>
      <c r="I21" s="177" t="s">
        <v>44</v>
      </c>
      <c r="J21" s="124">
        <v>600</v>
      </c>
      <c r="K21" s="177" t="s">
        <v>36</v>
      </c>
      <c r="L21" s="187">
        <v>4000</v>
      </c>
      <c r="M21" s="177"/>
      <c r="N21" s="187"/>
      <c r="O21" s="177"/>
      <c r="P21" s="188"/>
      <c r="Q21" s="177" t="s">
        <v>17</v>
      </c>
      <c r="R21" s="188">
        <v>4600</v>
      </c>
      <c r="S21" s="164"/>
      <c r="T21" s="195">
        <f t="shared" si="2"/>
        <v>4600</v>
      </c>
      <c r="U21" s="195">
        <f t="shared" si="3"/>
        <v>4600</v>
      </c>
      <c r="V21" s="164"/>
      <c r="W21" s="164"/>
      <c r="X21" s="197" t="str">
        <f t="shared" si="4"/>
        <v>القيد صحيح</v>
      </c>
      <c r="Y21" s="196">
        <f t="shared" si="5"/>
        <v>0</v>
      </c>
      <c r="Z21" s="196">
        <f t="shared" si="6"/>
        <v>4600</v>
      </c>
      <c r="AA21" s="196">
        <f t="shared" si="7"/>
        <v>0</v>
      </c>
      <c r="AB21" s="196">
        <f t="shared" si="8"/>
        <v>0</v>
      </c>
      <c r="AC21" s="196">
        <f t="shared" si="9"/>
        <v>0</v>
      </c>
      <c r="AD21" s="196">
        <f t="shared" si="10"/>
        <v>0</v>
      </c>
      <c r="AE21" s="196">
        <f t="shared" si="52"/>
        <v>0</v>
      </c>
      <c r="AF21" s="196">
        <f t="shared" si="11"/>
        <v>0</v>
      </c>
      <c r="AG21" s="196">
        <f t="shared" si="53"/>
        <v>0</v>
      </c>
      <c r="AH21" s="196">
        <f t="shared" si="12"/>
        <v>0</v>
      </c>
      <c r="AI21" s="196">
        <f t="shared" si="54"/>
        <v>0</v>
      </c>
      <c r="AJ21" s="196">
        <f t="shared" si="13"/>
        <v>0</v>
      </c>
      <c r="AK21" s="196">
        <f t="shared" si="55"/>
        <v>0</v>
      </c>
      <c r="AL21" s="196">
        <f t="shared" si="14"/>
        <v>0</v>
      </c>
      <c r="AM21" s="196">
        <f t="shared" si="15"/>
        <v>0</v>
      </c>
      <c r="AN21" s="196">
        <f t="shared" si="16"/>
        <v>0</v>
      </c>
      <c r="AO21" s="196">
        <f t="shared" si="17"/>
        <v>0</v>
      </c>
      <c r="AP21" s="196">
        <f t="shared" si="18"/>
        <v>0</v>
      </c>
      <c r="AQ21" s="196">
        <f t="shared" si="19"/>
        <v>0</v>
      </c>
      <c r="AR21" s="196">
        <f t="shared" si="20"/>
        <v>0</v>
      </c>
      <c r="AS21" s="196">
        <f t="shared" si="21"/>
        <v>0</v>
      </c>
      <c r="AT21" s="196">
        <f t="shared" si="22"/>
        <v>0</v>
      </c>
      <c r="AU21" s="196">
        <f t="shared" si="56"/>
        <v>0</v>
      </c>
      <c r="AV21" s="196">
        <f t="shared" si="23"/>
        <v>0</v>
      </c>
      <c r="AW21" s="196">
        <f t="shared" si="57"/>
        <v>0</v>
      </c>
      <c r="AX21" s="196">
        <f t="shared" si="24"/>
        <v>0</v>
      </c>
      <c r="AY21" s="196">
        <f t="shared" si="25"/>
        <v>0</v>
      </c>
      <c r="AZ21" s="196">
        <f t="shared" si="26"/>
        <v>0</v>
      </c>
      <c r="BA21" s="196">
        <f t="shared" si="27"/>
        <v>0</v>
      </c>
      <c r="BB21" s="196">
        <f t="shared" si="28"/>
        <v>0</v>
      </c>
      <c r="BC21" s="196">
        <f t="shared" si="29"/>
        <v>0</v>
      </c>
      <c r="BD21" s="196">
        <f t="shared" si="30"/>
        <v>0</v>
      </c>
      <c r="BE21" s="196">
        <f t="shared" si="58"/>
        <v>0</v>
      </c>
      <c r="BF21" s="196">
        <f t="shared" si="31"/>
        <v>0</v>
      </c>
      <c r="BG21" s="196">
        <f t="shared" si="32"/>
        <v>0</v>
      </c>
      <c r="BH21" s="196">
        <f t="shared" si="33"/>
        <v>0</v>
      </c>
      <c r="BI21" s="196">
        <f t="shared" si="59"/>
        <v>0</v>
      </c>
      <c r="BJ21" s="196">
        <f t="shared" si="34"/>
        <v>0</v>
      </c>
      <c r="BK21" s="196">
        <f t="shared" si="60"/>
        <v>0</v>
      </c>
      <c r="BL21" s="196">
        <f t="shared" si="35"/>
        <v>0</v>
      </c>
      <c r="BM21" s="196">
        <f t="shared" si="36"/>
        <v>4000</v>
      </c>
      <c r="BN21" s="196">
        <f t="shared" si="37"/>
        <v>0</v>
      </c>
      <c r="BO21" s="196">
        <f t="shared" si="61"/>
        <v>0</v>
      </c>
      <c r="BP21" s="196">
        <f t="shared" si="38"/>
        <v>0</v>
      </c>
      <c r="BQ21" s="196">
        <f t="shared" si="39"/>
        <v>0</v>
      </c>
      <c r="BR21" s="196">
        <f t="shared" si="40"/>
        <v>0</v>
      </c>
      <c r="BS21" s="196">
        <f t="shared" si="41"/>
        <v>0</v>
      </c>
      <c r="BT21" s="196">
        <f t="shared" si="42"/>
        <v>0</v>
      </c>
      <c r="BU21" s="196">
        <f t="shared" si="43"/>
        <v>0</v>
      </c>
      <c r="BV21" s="196">
        <f t="shared" si="44"/>
        <v>0</v>
      </c>
      <c r="BW21" s="196">
        <f t="shared" si="45"/>
        <v>0</v>
      </c>
      <c r="BX21" s="196">
        <f t="shared" si="46"/>
        <v>0</v>
      </c>
      <c r="BY21" s="196">
        <f t="shared" si="47"/>
        <v>0</v>
      </c>
      <c r="BZ21" s="196">
        <f t="shared" si="48"/>
        <v>0</v>
      </c>
      <c r="CA21" s="196">
        <f t="shared" si="49"/>
        <v>0</v>
      </c>
      <c r="CB21" s="196">
        <f t="shared" si="50"/>
        <v>0</v>
      </c>
      <c r="CC21" s="196">
        <f t="shared" si="62"/>
        <v>600</v>
      </c>
      <c r="CD21" s="196">
        <f t="shared" si="51"/>
        <v>0</v>
      </c>
      <c r="CE21" s="179"/>
    </row>
    <row r="22" ht="15.75" spans="1:83">
      <c r="A22" s="5"/>
      <c r="B22" s="215"/>
      <c r="C22" s="172"/>
      <c r="D22" s="175" t="s">
        <v>70</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9"/>
        <v>0</v>
      </c>
      <c r="AD22" s="196">
        <f t="shared" si="10"/>
        <v>0</v>
      </c>
      <c r="AE22" s="196">
        <f t="shared" si="52"/>
        <v>0</v>
      </c>
      <c r="AF22" s="196">
        <f t="shared" si="11"/>
        <v>0</v>
      </c>
      <c r="AG22" s="196">
        <f t="shared" si="53"/>
        <v>0</v>
      </c>
      <c r="AH22" s="196">
        <f t="shared" si="12"/>
        <v>0</v>
      </c>
      <c r="AI22" s="196">
        <f t="shared" si="54"/>
        <v>0</v>
      </c>
      <c r="AJ22" s="196">
        <f t="shared" si="13"/>
        <v>0</v>
      </c>
      <c r="AK22" s="196">
        <f t="shared" si="55"/>
        <v>0</v>
      </c>
      <c r="AL22" s="196">
        <f t="shared" si="14"/>
        <v>0</v>
      </c>
      <c r="AM22" s="196">
        <f t="shared" si="15"/>
        <v>0</v>
      </c>
      <c r="AN22" s="196">
        <f t="shared" si="16"/>
        <v>0</v>
      </c>
      <c r="AO22" s="196">
        <f t="shared" si="17"/>
        <v>0</v>
      </c>
      <c r="AP22" s="196">
        <f t="shared" si="18"/>
        <v>0</v>
      </c>
      <c r="AQ22" s="196">
        <f t="shared" si="19"/>
        <v>0</v>
      </c>
      <c r="AR22" s="196">
        <f t="shared" si="20"/>
        <v>0</v>
      </c>
      <c r="AS22" s="196">
        <f t="shared" si="21"/>
        <v>0</v>
      </c>
      <c r="AT22" s="196">
        <f t="shared" si="22"/>
        <v>0</v>
      </c>
      <c r="AU22" s="196">
        <f t="shared" si="56"/>
        <v>0</v>
      </c>
      <c r="AV22" s="196">
        <f t="shared" si="23"/>
        <v>0</v>
      </c>
      <c r="AW22" s="196">
        <f t="shared" si="57"/>
        <v>0</v>
      </c>
      <c r="AX22" s="196">
        <f t="shared" si="24"/>
        <v>0</v>
      </c>
      <c r="AY22" s="196">
        <f t="shared" si="25"/>
        <v>0</v>
      </c>
      <c r="AZ22" s="196">
        <f t="shared" si="26"/>
        <v>0</v>
      </c>
      <c r="BA22" s="196">
        <f t="shared" si="27"/>
        <v>0</v>
      </c>
      <c r="BB22" s="196">
        <f t="shared" si="28"/>
        <v>0</v>
      </c>
      <c r="BC22" s="196">
        <f t="shared" si="29"/>
        <v>0</v>
      </c>
      <c r="BD22" s="196">
        <f t="shared" si="30"/>
        <v>0</v>
      </c>
      <c r="BE22" s="196">
        <f t="shared" si="58"/>
        <v>0</v>
      </c>
      <c r="BF22" s="196">
        <f t="shared" si="31"/>
        <v>0</v>
      </c>
      <c r="BG22" s="196">
        <f t="shared" si="32"/>
        <v>0</v>
      </c>
      <c r="BH22" s="196">
        <f t="shared" si="33"/>
        <v>0</v>
      </c>
      <c r="BI22" s="196">
        <f t="shared" si="59"/>
        <v>0</v>
      </c>
      <c r="BJ22" s="196">
        <f t="shared" si="34"/>
        <v>0</v>
      </c>
      <c r="BK22" s="196">
        <f t="shared" si="60"/>
        <v>0</v>
      </c>
      <c r="BL22" s="196">
        <f t="shared" si="35"/>
        <v>0</v>
      </c>
      <c r="BM22" s="196">
        <f t="shared" si="36"/>
        <v>0</v>
      </c>
      <c r="BN22" s="196">
        <f t="shared" si="37"/>
        <v>0</v>
      </c>
      <c r="BO22" s="196">
        <f t="shared" si="61"/>
        <v>0</v>
      </c>
      <c r="BP22" s="196">
        <f t="shared" si="38"/>
        <v>0</v>
      </c>
      <c r="BQ22" s="196">
        <f t="shared" si="39"/>
        <v>0</v>
      </c>
      <c r="BR22" s="196">
        <f t="shared" si="40"/>
        <v>0</v>
      </c>
      <c r="BS22" s="196">
        <f t="shared" si="41"/>
        <v>0</v>
      </c>
      <c r="BT22" s="196">
        <f t="shared" si="42"/>
        <v>0</v>
      </c>
      <c r="BU22" s="196">
        <f t="shared" si="43"/>
        <v>0</v>
      </c>
      <c r="BV22" s="196">
        <f t="shared" si="44"/>
        <v>0</v>
      </c>
      <c r="BW22" s="196">
        <f t="shared" si="45"/>
        <v>0</v>
      </c>
      <c r="BX22" s="196">
        <f t="shared" si="46"/>
        <v>0</v>
      </c>
      <c r="BY22" s="196">
        <f t="shared" si="47"/>
        <v>0</v>
      </c>
      <c r="BZ22" s="196">
        <f t="shared" si="48"/>
        <v>0</v>
      </c>
      <c r="CA22" s="196">
        <f t="shared" si="49"/>
        <v>0</v>
      </c>
      <c r="CB22" s="196">
        <f t="shared" si="50"/>
        <v>0</v>
      </c>
      <c r="CC22" s="196">
        <f t="shared" si="62"/>
        <v>0</v>
      </c>
      <c r="CD22" s="196">
        <f t="shared" si="51"/>
        <v>0</v>
      </c>
      <c r="CE22" s="179"/>
    </row>
    <row r="23" ht="15.75" spans="1:83">
      <c r="A23" s="5"/>
      <c r="B23" s="215"/>
      <c r="C23" s="172"/>
      <c r="D23" s="175" t="s">
        <v>71</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9"/>
        <v>0</v>
      </c>
      <c r="AD23" s="196">
        <f t="shared" si="10"/>
        <v>0</v>
      </c>
      <c r="AE23" s="196">
        <f t="shared" si="52"/>
        <v>0</v>
      </c>
      <c r="AF23" s="196">
        <f t="shared" si="11"/>
        <v>0</v>
      </c>
      <c r="AG23" s="196">
        <f t="shared" si="53"/>
        <v>0</v>
      </c>
      <c r="AH23" s="196">
        <f t="shared" si="12"/>
        <v>0</v>
      </c>
      <c r="AI23" s="196">
        <f t="shared" si="54"/>
        <v>0</v>
      </c>
      <c r="AJ23" s="196">
        <f t="shared" si="13"/>
        <v>0</v>
      </c>
      <c r="AK23" s="196">
        <f t="shared" si="55"/>
        <v>0</v>
      </c>
      <c r="AL23" s="196">
        <f t="shared" si="14"/>
        <v>0</v>
      </c>
      <c r="AM23" s="196">
        <f t="shared" si="15"/>
        <v>0</v>
      </c>
      <c r="AN23" s="196">
        <f t="shared" si="16"/>
        <v>0</v>
      </c>
      <c r="AO23" s="196">
        <f t="shared" si="17"/>
        <v>0</v>
      </c>
      <c r="AP23" s="196">
        <f t="shared" si="18"/>
        <v>0</v>
      </c>
      <c r="AQ23" s="196">
        <f t="shared" si="19"/>
        <v>0</v>
      </c>
      <c r="AR23" s="196">
        <f t="shared" si="20"/>
        <v>0</v>
      </c>
      <c r="AS23" s="196">
        <f t="shared" si="21"/>
        <v>0</v>
      </c>
      <c r="AT23" s="196">
        <f t="shared" si="22"/>
        <v>0</v>
      </c>
      <c r="AU23" s="196">
        <f t="shared" si="56"/>
        <v>0</v>
      </c>
      <c r="AV23" s="196">
        <f t="shared" si="23"/>
        <v>0</v>
      </c>
      <c r="AW23" s="196">
        <f t="shared" si="57"/>
        <v>0</v>
      </c>
      <c r="AX23" s="196">
        <f t="shared" si="24"/>
        <v>0</v>
      </c>
      <c r="AY23" s="196">
        <f t="shared" si="25"/>
        <v>0</v>
      </c>
      <c r="AZ23" s="196">
        <f t="shared" si="26"/>
        <v>0</v>
      </c>
      <c r="BA23" s="196">
        <f t="shared" si="27"/>
        <v>0</v>
      </c>
      <c r="BB23" s="196">
        <f t="shared" si="28"/>
        <v>0</v>
      </c>
      <c r="BC23" s="196">
        <f t="shared" si="29"/>
        <v>0</v>
      </c>
      <c r="BD23" s="196">
        <f t="shared" si="30"/>
        <v>0</v>
      </c>
      <c r="BE23" s="196">
        <f t="shared" si="58"/>
        <v>0</v>
      </c>
      <c r="BF23" s="196">
        <f t="shared" si="31"/>
        <v>0</v>
      </c>
      <c r="BG23" s="196">
        <f t="shared" si="32"/>
        <v>0</v>
      </c>
      <c r="BH23" s="196">
        <f t="shared" si="33"/>
        <v>0</v>
      </c>
      <c r="BI23" s="196">
        <f t="shared" si="59"/>
        <v>0</v>
      </c>
      <c r="BJ23" s="196">
        <f t="shared" si="34"/>
        <v>0</v>
      </c>
      <c r="BK23" s="196">
        <f t="shared" si="60"/>
        <v>0</v>
      </c>
      <c r="BL23" s="196">
        <f t="shared" si="35"/>
        <v>0</v>
      </c>
      <c r="BM23" s="196">
        <f t="shared" si="36"/>
        <v>0</v>
      </c>
      <c r="BN23" s="196">
        <f t="shared" si="37"/>
        <v>0</v>
      </c>
      <c r="BO23" s="196">
        <f t="shared" si="61"/>
        <v>0</v>
      </c>
      <c r="BP23" s="196">
        <f t="shared" si="38"/>
        <v>0</v>
      </c>
      <c r="BQ23" s="196">
        <f t="shared" si="39"/>
        <v>0</v>
      </c>
      <c r="BR23" s="196">
        <f t="shared" si="40"/>
        <v>0</v>
      </c>
      <c r="BS23" s="196">
        <f t="shared" si="41"/>
        <v>0</v>
      </c>
      <c r="BT23" s="196">
        <f t="shared" si="42"/>
        <v>0</v>
      </c>
      <c r="BU23" s="196">
        <f t="shared" si="43"/>
        <v>0</v>
      </c>
      <c r="BV23" s="196">
        <f t="shared" si="44"/>
        <v>0</v>
      </c>
      <c r="BW23" s="196">
        <f t="shared" si="45"/>
        <v>0</v>
      </c>
      <c r="BX23" s="196">
        <f t="shared" si="46"/>
        <v>0</v>
      </c>
      <c r="BY23" s="196">
        <f t="shared" si="47"/>
        <v>0</v>
      </c>
      <c r="BZ23" s="196">
        <f t="shared" si="48"/>
        <v>0</v>
      </c>
      <c r="CA23" s="196">
        <f t="shared" si="49"/>
        <v>0</v>
      </c>
      <c r="CB23" s="196">
        <f t="shared" si="50"/>
        <v>0</v>
      </c>
      <c r="CC23" s="196">
        <f t="shared" si="62"/>
        <v>0</v>
      </c>
      <c r="CD23" s="196">
        <f t="shared" si="51"/>
        <v>0</v>
      </c>
      <c r="CE23" s="179"/>
    </row>
    <row r="24" ht="15.75" spans="1:83">
      <c r="A24" s="5"/>
      <c r="B24" s="215"/>
      <c r="C24" s="172"/>
      <c r="D24" s="175" t="s">
        <v>72</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9"/>
        <v>0</v>
      </c>
      <c r="AD24" s="196">
        <f t="shared" si="10"/>
        <v>0</v>
      </c>
      <c r="AE24" s="196">
        <f t="shared" si="52"/>
        <v>0</v>
      </c>
      <c r="AF24" s="196">
        <f t="shared" si="11"/>
        <v>0</v>
      </c>
      <c r="AG24" s="196">
        <f t="shared" si="53"/>
        <v>0</v>
      </c>
      <c r="AH24" s="196">
        <f t="shared" si="12"/>
        <v>0</v>
      </c>
      <c r="AI24" s="196">
        <f t="shared" si="54"/>
        <v>0</v>
      </c>
      <c r="AJ24" s="196">
        <f t="shared" si="13"/>
        <v>0</v>
      </c>
      <c r="AK24" s="196">
        <f t="shared" si="55"/>
        <v>0</v>
      </c>
      <c r="AL24" s="196">
        <f t="shared" si="14"/>
        <v>0</v>
      </c>
      <c r="AM24" s="196">
        <f t="shared" si="15"/>
        <v>0</v>
      </c>
      <c r="AN24" s="196">
        <f t="shared" si="16"/>
        <v>0</v>
      </c>
      <c r="AO24" s="196">
        <f t="shared" si="17"/>
        <v>0</v>
      </c>
      <c r="AP24" s="196">
        <f t="shared" si="18"/>
        <v>0</v>
      </c>
      <c r="AQ24" s="196">
        <f t="shared" si="19"/>
        <v>0</v>
      </c>
      <c r="AR24" s="196">
        <f t="shared" si="20"/>
        <v>0</v>
      </c>
      <c r="AS24" s="196">
        <f t="shared" si="21"/>
        <v>0</v>
      </c>
      <c r="AT24" s="196">
        <f t="shared" si="22"/>
        <v>0</v>
      </c>
      <c r="AU24" s="196">
        <f t="shared" si="56"/>
        <v>0</v>
      </c>
      <c r="AV24" s="196">
        <f t="shared" si="23"/>
        <v>0</v>
      </c>
      <c r="AW24" s="196">
        <f t="shared" si="57"/>
        <v>0</v>
      </c>
      <c r="AX24" s="196">
        <f t="shared" si="24"/>
        <v>0</v>
      </c>
      <c r="AY24" s="196">
        <f t="shared" si="25"/>
        <v>0</v>
      </c>
      <c r="AZ24" s="196">
        <f t="shared" si="26"/>
        <v>0</v>
      </c>
      <c r="BA24" s="196">
        <f t="shared" si="27"/>
        <v>0</v>
      </c>
      <c r="BB24" s="196">
        <f t="shared" si="28"/>
        <v>0</v>
      </c>
      <c r="BC24" s="196">
        <f t="shared" si="29"/>
        <v>0</v>
      </c>
      <c r="BD24" s="196">
        <f t="shared" si="30"/>
        <v>0</v>
      </c>
      <c r="BE24" s="196">
        <f t="shared" si="58"/>
        <v>0</v>
      </c>
      <c r="BF24" s="196">
        <f t="shared" si="31"/>
        <v>0</v>
      </c>
      <c r="BG24" s="196">
        <f t="shared" si="32"/>
        <v>0</v>
      </c>
      <c r="BH24" s="196">
        <f t="shared" si="33"/>
        <v>0</v>
      </c>
      <c r="BI24" s="196">
        <f t="shared" si="59"/>
        <v>0</v>
      </c>
      <c r="BJ24" s="196">
        <f t="shared" si="34"/>
        <v>0</v>
      </c>
      <c r="BK24" s="196">
        <f t="shared" si="60"/>
        <v>0</v>
      </c>
      <c r="BL24" s="196">
        <f t="shared" si="35"/>
        <v>0</v>
      </c>
      <c r="BM24" s="196">
        <f t="shared" si="36"/>
        <v>0</v>
      </c>
      <c r="BN24" s="196">
        <f t="shared" si="37"/>
        <v>0</v>
      </c>
      <c r="BO24" s="196">
        <f t="shared" si="61"/>
        <v>0</v>
      </c>
      <c r="BP24" s="196">
        <f t="shared" si="38"/>
        <v>0</v>
      </c>
      <c r="BQ24" s="196">
        <f t="shared" si="39"/>
        <v>0</v>
      </c>
      <c r="BR24" s="196">
        <f t="shared" si="40"/>
        <v>0</v>
      </c>
      <c r="BS24" s="196">
        <f t="shared" si="41"/>
        <v>0</v>
      </c>
      <c r="BT24" s="196">
        <f t="shared" si="42"/>
        <v>0</v>
      </c>
      <c r="BU24" s="196">
        <f t="shared" si="43"/>
        <v>0</v>
      </c>
      <c r="BV24" s="196">
        <f t="shared" si="44"/>
        <v>0</v>
      </c>
      <c r="BW24" s="196">
        <f t="shared" si="45"/>
        <v>0</v>
      </c>
      <c r="BX24" s="196">
        <f t="shared" si="46"/>
        <v>0</v>
      </c>
      <c r="BY24" s="196">
        <f t="shared" si="47"/>
        <v>0</v>
      </c>
      <c r="BZ24" s="196">
        <f t="shared" si="48"/>
        <v>0</v>
      </c>
      <c r="CA24" s="196">
        <f t="shared" si="49"/>
        <v>0</v>
      </c>
      <c r="CB24" s="196">
        <f t="shared" si="50"/>
        <v>0</v>
      </c>
      <c r="CC24" s="196">
        <f t="shared" si="62"/>
        <v>0</v>
      </c>
      <c r="CD24" s="196">
        <f t="shared" si="51"/>
        <v>0</v>
      </c>
      <c r="CE24" s="179"/>
    </row>
    <row r="25" ht="15.75" spans="1:83">
      <c r="A25" s="5"/>
      <c r="B25" s="215"/>
      <c r="C25" s="172"/>
      <c r="D25" s="175" t="s">
        <v>73</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9"/>
        <v>0</v>
      </c>
      <c r="AD25" s="196">
        <f t="shared" si="10"/>
        <v>0</v>
      </c>
      <c r="AE25" s="196">
        <f t="shared" si="52"/>
        <v>0</v>
      </c>
      <c r="AF25" s="196">
        <f t="shared" si="11"/>
        <v>0</v>
      </c>
      <c r="AG25" s="196">
        <f t="shared" si="53"/>
        <v>0</v>
      </c>
      <c r="AH25" s="196">
        <f t="shared" si="12"/>
        <v>0</v>
      </c>
      <c r="AI25" s="196">
        <f t="shared" si="54"/>
        <v>0</v>
      </c>
      <c r="AJ25" s="196">
        <f t="shared" si="13"/>
        <v>0</v>
      </c>
      <c r="AK25" s="196">
        <f t="shared" si="55"/>
        <v>0</v>
      </c>
      <c r="AL25" s="196">
        <f t="shared" si="14"/>
        <v>0</v>
      </c>
      <c r="AM25" s="196">
        <f t="shared" si="15"/>
        <v>0</v>
      </c>
      <c r="AN25" s="196">
        <f t="shared" si="16"/>
        <v>0</v>
      </c>
      <c r="AO25" s="196">
        <f t="shared" si="17"/>
        <v>0</v>
      </c>
      <c r="AP25" s="196">
        <f t="shared" si="18"/>
        <v>0</v>
      </c>
      <c r="AQ25" s="196">
        <f t="shared" si="19"/>
        <v>0</v>
      </c>
      <c r="AR25" s="196">
        <f t="shared" si="20"/>
        <v>0</v>
      </c>
      <c r="AS25" s="196">
        <f t="shared" si="21"/>
        <v>0</v>
      </c>
      <c r="AT25" s="196">
        <f t="shared" si="22"/>
        <v>0</v>
      </c>
      <c r="AU25" s="196">
        <f t="shared" si="56"/>
        <v>0</v>
      </c>
      <c r="AV25" s="196">
        <f t="shared" si="23"/>
        <v>0</v>
      </c>
      <c r="AW25" s="196">
        <f t="shared" si="57"/>
        <v>0</v>
      </c>
      <c r="AX25" s="196">
        <f t="shared" si="24"/>
        <v>0</v>
      </c>
      <c r="AY25" s="196">
        <f t="shared" si="25"/>
        <v>0</v>
      </c>
      <c r="AZ25" s="196">
        <f t="shared" si="26"/>
        <v>0</v>
      </c>
      <c r="BA25" s="196">
        <f t="shared" si="27"/>
        <v>0</v>
      </c>
      <c r="BB25" s="196">
        <f t="shared" si="28"/>
        <v>0</v>
      </c>
      <c r="BC25" s="196">
        <f t="shared" si="29"/>
        <v>0</v>
      </c>
      <c r="BD25" s="196">
        <f t="shared" si="30"/>
        <v>0</v>
      </c>
      <c r="BE25" s="196">
        <f t="shared" si="58"/>
        <v>0</v>
      </c>
      <c r="BF25" s="196">
        <f t="shared" si="31"/>
        <v>0</v>
      </c>
      <c r="BG25" s="196">
        <f t="shared" si="32"/>
        <v>0</v>
      </c>
      <c r="BH25" s="196">
        <f t="shared" si="33"/>
        <v>0</v>
      </c>
      <c r="BI25" s="196">
        <f t="shared" si="59"/>
        <v>0</v>
      </c>
      <c r="BJ25" s="196">
        <f t="shared" si="34"/>
        <v>0</v>
      </c>
      <c r="BK25" s="196">
        <f t="shared" si="60"/>
        <v>0</v>
      </c>
      <c r="BL25" s="196">
        <f t="shared" si="35"/>
        <v>0</v>
      </c>
      <c r="BM25" s="196">
        <f t="shared" si="36"/>
        <v>0</v>
      </c>
      <c r="BN25" s="196">
        <f t="shared" si="37"/>
        <v>0</v>
      </c>
      <c r="BO25" s="196">
        <f t="shared" si="61"/>
        <v>0</v>
      </c>
      <c r="BP25" s="196">
        <f t="shared" si="38"/>
        <v>0</v>
      </c>
      <c r="BQ25" s="196">
        <f t="shared" si="39"/>
        <v>0</v>
      </c>
      <c r="BR25" s="196">
        <f t="shared" si="40"/>
        <v>0</v>
      </c>
      <c r="BS25" s="196">
        <f t="shared" si="41"/>
        <v>0</v>
      </c>
      <c r="BT25" s="196">
        <f t="shared" si="42"/>
        <v>0</v>
      </c>
      <c r="BU25" s="196">
        <f t="shared" si="43"/>
        <v>0</v>
      </c>
      <c r="BV25" s="196">
        <f t="shared" si="44"/>
        <v>0</v>
      </c>
      <c r="BW25" s="196">
        <f t="shared" si="45"/>
        <v>0</v>
      </c>
      <c r="BX25" s="196">
        <f t="shared" si="46"/>
        <v>0</v>
      </c>
      <c r="BY25" s="196">
        <f t="shared" si="47"/>
        <v>0</v>
      </c>
      <c r="BZ25" s="196">
        <f t="shared" si="48"/>
        <v>0</v>
      </c>
      <c r="CA25" s="196">
        <f t="shared" si="49"/>
        <v>0</v>
      </c>
      <c r="CB25" s="196">
        <f t="shared" si="50"/>
        <v>0</v>
      </c>
      <c r="CC25" s="196">
        <f t="shared" si="62"/>
        <v>0</v>
      </c>
      <c r="CD25" s="196">
        <f t="shared" si="51"/>
        <v>0</v>
      </c>
      <c r="CE25" s="179"/>
    </row>
    <row r="26" ht="15.75" spans="1:82">
      <c r="A26" s="5"/>
      <c r="B26" s="215"/>
      <c r="C26" s="172"/>
      <c r="D26" s="175" t="s">
        <v>74</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9"/>
        <v>0</v>
      </c>
      <c r="AD26" s="196">
        <f t="shared" si="10"/>
        <v>0</v>
      </c>
      <c r="AE26" s="196">
        <f t="shared" si="52"/>
        <v>0</v>
      </c>
      <c r="AF26" s="196">
        <f t="shared" si="11"/>
        <v>0</v>
      </c>
      <c r="AG26" s="196">
        <f t="shared" si="53"/>
        <v>0</v>
      </c>
      <c r="AH26" s="196">
        <f t="shared" si="12"/>
        <v>0</v>
      </c>
      <c r="AI26" s="196">
        <f t="shared" si="54"/>
        <v>0</v>
      </c>
      <c r="AJ26" s="196">
        <f t="shared" si="13"/>
        <v>0</v>
      </c>
      <c r="AK26" s="196">
        <f t="shared" si="55"/>
        <v>0</v>
      </c>
      <c r="AL26" s="196">
        <f t="shared" si="14"/>
        <v>0</v>
      </c>
      <c r="AM26" s="196">
        <f t="shared" si="15"/>
        <v>0</v>
      </c>
      <c r="AN26" s="196">
        <f t="shared" si="16"/>
        <v>0</v>
      </c>
      <c r="AO26" s="196">
        <f t="shared" si="17"/>
        <v>0</v>
      </c>
      <c r="AP26" s="196">
        <f t="shared" si="18"/>
        <v>0</v>
      </c>
      <c r="AQ26" s="196">
        <f t="shared" si="19"/>
        <v>0</v>
      </c>
      <c r="AR26" s="196">
        <f t="shared" si="20"/>
        <v>0</v>
      </c>
      <c r="AS26" s="196">
        <f t="shared" si="21"/>
        <v>0</v>
      </c>
      <c r="AT26" s="196">
        <f t="shared" si="22"/>
        <v>0</v>
      </c>
      <c r="AU26" s="196">
        <f t="shared" si="56"/>
        <v>0</v>
      </c>
      <c r="AV26" s="196">
        <f t="shared" si="23"/>
        <v>0</v>
      </c>
      <c r="AW26" s="196">
        <f t="shared" si="57"/>
        <v>0</v>
      </c>
      <c r="AX26" s="196">
        <f t="shared" si="24"/>
        <v>0</v>
      </c>
      <c r="AY26" s="196">
        <f t="shared" si="25"/>
        <v>0</v>
      </c>
      <c r="AZ26" s="196">
        <f t="shared" si="26"/>
        <v>0</v>
      </c>
      <c r="BA26" s="196">
        <f t="shared" si="27"/>
        <v>0</v>
      </c>
      <c r="BB26" s="196">
        <f t="shared" si="28"/>
        <v>0</v>
      </c>
      <c r="BC26" s="196">
        <f t="shared" si="29"/>
        <v>0</v>
      </c>
      <c r="BD26" s="196">
        <f t="shared" si="30"/>
        <v>0</v>
      </c>
      <c r="BE26" s="196">
        <f t="shared" si="58"/>
        <v>0</v>
      </c>
      <c r="BF26" s="196">
        <f t="shared" si="31"/>
        <v>0</v>
      </c>
      <c r="BG26" s="196">
        <f t="shared" si="32"/>
        <v>0</v>
      </c>
      <c r="BH26" s="196">
        <f t="shared" si="33"/>
        <v>0</v>
      </c>
      <c r="BI26" s="196">
        <f t="shared" si="59"/>
        <v>0</v>
      </c>
      <c r="BJ26" s="196">
        <f t="shared" si="34"/>
        <v>0</v>
      </c>
      <c r="BK26" s="196">
        <f t="shared" si="60"/>
        <v>0</v>
      </c>
      <c r="BL26" s="196">
        <f t="shared" si="35"/>
        <v>0</v>
      </c>
      <c r="BM26" s="196">
        <f t="shared" si="36"/>
        <v>0</v>
      </c>
      <c r="BN26" s="196">
        <f t="shared" si="37"/>
        <v>0</v>
      </c>
      <c r="BO26" s="196">
        <f t="shared" si="61"/>
        <v>0</v>
      </c>
      <c r="BP26" s="196">
        <f t="shared" si="38"/>
        <v>0</v>
      </c>
      <c r="BQ26" s="196">
        <f t="shared" si="39"/>
        <v>0</v>
      </c>
      <c r="BR26" s="196">
        <f t="shared" si="40"/>
        <v>0</v>
      </c>
      <c r="BS26" s="196">
        <f t="shared" si="41"/>
        <v>0</v>
      </c>
      <c r="BT26" s="196">
        <f t="shared" si="42"/>
        <v>0</v>
      </c>
      <c r="BU26" s="196">
        <f t="shared" si="43"/>
        <v>0</v>
      </c>
      <c r="BV26" s="196">
        <f t="shared" si="44"/>
        <v>0</v>
      </c>
      <c r="BW26" s="196">
        <f t="shared" si="45"/>
        <v>0</v>
      </c>
      <c r="BX26" s="196">
        <f t="shared" si="46"/>
        <v>0</v>
      </c>
      <c r="BY26" s="196">
        <f t="shared" si="47"/>
        <v>0</v>
      </c>
      <c r="BZ26" s="196">
        <f t="shared" si="48"/>
        <v>0</v>
      </c>
      <c r="CA26" s="196">
        <f t="shared" si="49"/>
        <v>0</v>
      </c>
      <c r="CB26" s="196">
        <f t="shared" si="50"/>
        <v>0</v>
      </c>
      <c r="CC26" s="196">
        <f t="shared" si="62"/>
        <v>0</v>
      </c>
      <c r="CD26" s="196">
        <f t="shared" si="51"/>
        <v>0</v>
      </c>
    </row>
    <row r="27" ht="34" customHeight="1" spans="1:82">
      <c r="A27" s="5"/>
      <c r="B27" s="215"/>
      <c r="C27" s="172"/>
      <c r="D27" s="175" t="s">
        <v>75</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9"/>
        <v>0</v>
      </c>
      <c r="AD27" s="196">
        <f t="shared" si="10"/>
        <v>0</v>
      </c>
      <c r="AE27" s="196">
        <f t="shared" si="52"/>
        <v>0</v>
      </c>
      <c r="AF27" s="196">
        <f t="shared" si="11"/>
        <v>0</v>
      </c>
      <c r="AG27" s="196">
        <f t="shared" si="53"/>
        <v>0</v>
      </c>
      <c r="AH27" s="196">
        <f t="shared" si="12"/>
        <v>0</v>
      </c>
      <c r="AI27" s="196">
        <f t="shared" si="54"/>
        <v>0</v>
      </c>
      <c r="AJ27" s="196">
        <f t="shared" si="13"/>
        <v>0</v>
      </c>
      <c r="AK27" s="196">
        <f t="shared" si="55"/>
        <v>0</v>
      </c>
      <c r="AL27" s="196">
        <f t="shared" si="14"/>
        <v>0</v>
      </c>
      <c r="AM27" s="196">
        <f t="shared" si="15"/>
        <v>0</v>
      </c>
      <c r="AN27" s="196">
        <f t="shared" si="16"/>
        <v>0</v>
      </c>
      <c r="AO27" s="196">
        <f t="shared" si="17"/>
        <v>0</v>
      </c>
      <c r="AP27" s="196">
        <f t="shared" si="18"/>
        <v>0</v>
      </c>
      <c r="AQ27" s="196">
        <f t="shared" si="19"/>
        <v>0</v>
      </c>
      <c r="AR27" s="196">
        <f t="shared" si="20"/>
        <v>0</v>
      </c>
      <c r="AS27" s="196">
        <f t="shared" si="21"/>
        <v>0</v>
      </c>
      <c r="AT27" s="196">
        <f t="shared" si="22"/>
        <v>0</v>
      </c>
      <c r="AU27" s="196">
        <f t="shared" si="56"/>
        <v>0</v>
      </c>
      <c r="AV27" s="196">
        <f t="shared" si="23"/>
        <v>0</v>
      </c>
      <c r="AW27" s="196">
        <f t="shared" si="57"/>
        <v>0</v>
      </c>
      <c r="AX27" s="196">
        <f t="shared" si="24"/>
        <v>0</v>
      </c>
      <c r="AY27" s="196">
        <f t="shared" si="25"/>
        <v>0</v>
      </c>
      <c r="AZ27" s="196">
        <f t="shared" si="26"/>
        <v>0</v>
      </c>
      <c r="BA27" s="196">
        <f t="shared" si="27"/>
        <v>0</v>
      </c>
      <c r="BB27" s="196">
        <f t="shared" si="28"/>
        <v>0</v>
      </c>
      <c r="BC27" s="196">
        <f t="shared" si="29"/>
        <v>0</v>
      </c>
      <c r="BD27" s="196">
        <f t="shared" si="30"/>
        <v>0</v>
      </c>
      <c r="BE27" s="196">
        <f t="shared" si="58"/>
        <v>0</v>
      </c>
      <c r="BF27" s="196">
        <f t="shared" si="31"/>
        <v>0</v>
      </c>
      <c r="BG27" s="196">
        <f t="shared" si="32"/>
        <v>0</v>
      </c>
      <c r="BH27" s="196">
        <f t="shared" si="33"/>
        <v>0</v>
      </c>
      <c r="BI27" s="196">
        <f t="shared" si="59"/>
        <v>0</v>
      </c>
      <c r="BJ27" s="196">
        <f t="shared" si="34"/>
        <v>0</v>
      </c>
      <c r="BK27" s="196">
        <f t="shared" si="60"/>
        <v>0</v>
      </c>
      <c r="BL27" s="196">
        <f t="shared" si="35"/>
        <v>0</v>
      </c>
      <c r="BM27" s="196">
        <f t="shared" si="36"/>
        <v>0</v>
      </c>
      <c r="BN27" s="196">
        <f t="shared" si="37"/>
        <v>0</v>
      </c>
      <c r="BO27" s="196">
        <f t="shared" si="61"/>
        <v>0</v>
      </c>
      <c r="BP27" s="196">
        <f t="shared" si="38"/>
        <v>0</v>
      </c>
      <c r="BQ27" s="196">
        <f t="shared" si="39"/>
        <v>0</v>
      </c>
      <c r="BR27" s="196">
        <f t="shared" si="40"/>
        <v>0</v>
      </c>
      <c r="BS27" s="196">
        <f t="shared" si="41"/>
        <v>0</v>
      </c>
      <c r="BT27" s="196">
        <f t="shared" si="42"/>
        <v>0</v>
      </c>
      <c r="BU27" s="196">
        <f t="shared" si="43"/>
        <v>0</v>
      </c>
      <c r="BV27" s="196">
        <f t="shared" si="44"/>
        <v>0</v>
      </c>
      <c r="BW27" s="196">
        <f t="shared" si="45"/>
        <v>0</v>
      </c>
      <c r="BX27" s="196">
        <f t="shared" si="46"/>
        <v>0</v>
      </c>
      <c r="BY27" s="196">
        <f t="shared" si="47"/>
        <v>0</v>
      </c>
      <c r="BZ27" s="196">
        <f t="shared" si="48"/>
        <v>0</v>
      </c>
      <c r="CA27" s="196">
        <f t="shared" si="49"/>
        <v>0</v>
      </c>
      <c r="CB27" s="196">
        <f t="shared" si="50"/>
        <v>0</v>
      </c>
      <c r="CC27" s="196">
        <f t="shared" si="62"/>
        <v>0</v>
      </c>
      <c r="CD27" s="196">
        <f t="shared" si="51"/>
        <v>0</v>
      </c>
    </row>
    <row r="28" ht="15.75" spans="1:82">
      <c r="A28" s="5"/>
      <c r="B28" s="215"/>
      <c r="C28" s="172"/>
      <c r="D28" s="175" t="s">
        <v>76</v>
      </c>
      <c r="E28" s="176">
        <v>17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9"/>
        <v>0</v>
      </c>
      <c r="AD28" s="196">
        <f t="shared" si="10"/>
        <v>0</v>
      </c>
      <c r="AE28" s="196">
        <f t="shared" si="52"/>
        <v>0</v>
      </c>
      <c r="AF28" s="196">
        <f t="shared" si="11"/>
        <v>0</v>
      </c>
      <c r="AG28" s="196">
        <f t="shared" si="53"/>
        <v>0</v>
      </c>
      <c r="AH28" s="196">
        <f t="shared" si="12"/>
        <v>0</v>
      </c>
      <c r="AI28" s="196">
        <f t="shared" si="54"/>
        <v>0</v>
      </c>
      <c r="AJ28" s="196">
        <f t="shared" si="13"/>
        <v>0</v>
      </c>
      <c r="AK28" s="196">
        <f t="shared" si="55"/>
        <v>0</v>
      </c>
      <c r="AL28" s="196">
        <f t="shared" si="14"/>
        <v>0</v>
      </c>
      <c r="AM28" s="196">
        <f t="shared" si="15"/>
        <v>0</v>
      </c>
      <c r="AN28" s="196">
        <f t="shared" si="16"/>
        <v>0</v>
      </c>
      <c r="AO28" s="196">
        <f t="shared" si="17"/>
        <v>0</v>
      </c>
      <c r="AP28" s="196">
        <f t="shared" si="18"/>
        <v>0</v>
      </c>
      <c r="AQ28" s="196">
        <f t="shared" si="19"/>
        <v>0</v>
      </c>
      <c r="AR28" s="196">
        <f t="shared" si="20"/>
        <v>0</v>
      </c>
      <c r="AS28" s="196">
        <f t="shared" si="21"/>
        <v>0</v>
      </c>
      <c r="AT28" s="196">
        <f t="shared" si="22"/>
        <v>0</v>
      </c>
      <c r="AU28" s="196">
        <f t="shared" si="56"/>
        <v>0</v>
      </c>
      <c r="AV28" s="196">
        <f t="shared" si="23"/>
        <v>0</v>
      </c>
      <c r="AW28" s="196">
        <f t="shared" si="57"/>
        <v>0</v>
      </c>
      <c r="AX28" s="196">
        <f t="shared" si="24"/>
        <v>0</v>
      </c>
      <c r="AY28" s="196">
        <f t="shared" si="25"/>
        <v>0</v>
      </c>
      <c r="AZ28" s="196">
        <f t="shared" si="26"/>
        <v>0</v>
      </c>
      <c r="BA28" s="196">
        <f t="shared" si="27"/>
        <v>0</v>
      </c>
      <c r="BB28" s="196">
        <f t="shared" si="28"/>
        <v>0</v>
      </c>
      <c r="BC28" s="196">
        <f t="shared" si="29"/>
        <v>0</v>
      </c>
      <c r="BD28" s="196">
        <f t="shared" si="30"/>
        <v>0</v>
      </c>
      <c r="BE28" s="196">
        <f t="shared" si="58"/>
        <v>0</v>
      </c>
      <c r="BF28" s="196">
        <f t="shared" si="31"/>
        <v>0</v>
      </c>
      <c r="BG28" s="196">
        <f t="shared" si="32"/>
        <v>0</v>
      </c>
      <c r="BH28" s="196">
        <f t="shared" si="33"/>
        <v>0</v>
      </c>
      <c r="BI28" s="196">
        <f t="shared" si="59"/>
        <v>0</v>
      </c>
      <c r="BJ28" s="196">
        <f t="shared" si="34"/>
        <v>0</v>
      </c>
      <c r="BK28" s="196">
        <f t="shared" si="60"/>
        <v>0</v>
      </c>
      <c r="BL28" s="196">
        <f t="shared" si="35"/>
        <v>0</v>
      </c>
      <c r="BM28" s="196">
        <f t="shared" si="36"/>
        <v>0</v>
      </c>
      <c r="BN28" s="196">
        <f t="shared" si="37"/>
        <v>0</v>
      </c>
      <c r="BO28" s="196">
        <f t="shared" si="61"/>
        <v>0</v>
      </c>
      <c r="BP28" s="196">
        <f t="shared" si="38"/>
        <v>0</v>
      </c>
      <c r="BQ28" s="196">
        <f t="shared" si="39"/>
        <v>0</v>
      </c>
      <c r="BR28" s="196">
        <f t="shared" si="40"/>
        <v>0</v>
      </c>
      <c r="BS28" s="196">
        <f t="shared" si="41"/>
        <v>0</v>
      </c>
      <c r="BT28" s="196">
        <f t="shared" si="42"/>
        <v>0</v>
      </c>
      <c r="BU28" s="196">
        <f t="shared" si="43"/>
        <v>0</v>
      </c>
      <c r="BV28" s="196">
        <f t="shared" si="44"/>
        <v>0</v>
      </c>
      <c r="BW28" s="196">
        <f t="shared" si="45"/>
        <v>0</v>
      </c>
      <c r="BX28" s="196">
        <f t="shared" si="46"/>
        <v>0</v>
      </c>
      <c r="BY28" s="196">
        <f t="shared" si="47"/>
        <v>0</v>
      </c>
      <c r="BZ28" s="196">
        <f t="shared" si="48"/>
        <v>0</v>
      </c>
      <c r="CA28" s="196">
        <f t="shared" si="49"/>
        <v>0</v>
      </c>
      <c r="CB28" s="196">
        <f t="shared" si="50"/>
        <v>0</v>
      </c>
      <c r="CC28" s="196">
        <f t="shared" si="62"/>
        <v>0</v>
      </c>
      <c r="CD28" s="196">
        <f t="shared" si="51"/>
        <v>0</v>
      </c>
    </row>
    <row r="29" ht="15.75" spans="1:82">
      <c r="A29" s="5"/>
      <c r="B29" s="215" t="s">
        <v>77</v>
      </c>
      <c r="C29" s="172"/>
      <c r="D29" s="175" t="s">
        <v>78</v>
      </c>
      <c r="E29" s="176">
        <v>18</v>
      </c>
      <c r="F29" s="124" t="s">
        <v>79</v>
      </c>
      <c r="G29" s="177"/>
      <c r="H29" s="124"/>
      <c r="I29" s="177"/>
      <c r="J29" s="124"/>
      <c r="K29" s="177" t="s">
        <v>17</v>
      </c>
      <c r="L29" s="187">
        <v>2300</v>
      </c>
      <c r="M29" s="177"/>
      <c r="N29" s="187"/>
      <c r="O29" s="177" t="s">
        <v>44</v>
      </c>
      <c r="P29" s="188">
        <v>300</v>
      </c>
      <c r="Q29" s="177" t="s">
        <v>38</v>
      </c>
      <c r="R29" s="188">
        <v>2000</v>
      </c>
      <c r="S29" s="164"/>
      <c r="T29" s="195">
        <f t="shared" si="2"/>
        <v>2300</v>
      </c>
      <c r="U29" s="195">
        <f t="shared" si="3"/>
        <v>2300</v>
      </c>
      <c r="V29" s="164"/>
      <c r="W29" s="164"/>
      <c r="X29" s="197" t="str">
        <f t="shared" si="4"/>
        <v>القيد صحيح</v>
      </c>
      <c r="Y29" s="196">
        <f t="shared" si="5"/>
        <v>2300</v>
      </c>
      <c r="Z29" s="196">
        <f t="shared" si="6"/>
        <v>0</v>
      </c>
      <c r="AA29" s="196">
        <f t="shared" si="7"/>
        <v>0</v>
      </c>
      <c r="AB29" s="196">
        <f t="shared" si="8"/>
        <v>0</v>
      </c>
      <c r="AC29" s="196">
        <f t="shared" si="9"/>
        <v>0</v>
      </c>
      <c r="AD29" s="196">
        <f t="shared" si="10"/>
        <v>0</v>
      </c>
      <c r="AE29" s="196">
        <f t="shared" si="52"/>
        <v>0</v>
      </c>
      <c r="AF29" s="196">
        <f t="shared" si="11"/>
        <v>0</v>
      </c>
      <c r="AG29" s="196">
        <f t="shared" si="53"/>
        <v>0</v>
      </c>
      <c r="AH29" s="196">
        <f t="shared" si="12"/>
        <v>0</v>
      </c>
      <c r="AI29" s="196">
        <f t="shared" si="54"/>
        <v>0</v>
      </c>
      <c r="AJ29" s="196">
        <f t="shared" si="13"/>
        <v>0</v>
      </c>
      <c r="AK29" s="196">
        <f t="shared" si="55"/>
        <v>0</v>
      </c>
      <c r="AL29" s="196">
        <f t="shared" si="14"/>
        <v>0</v>
      </c>
      <c r="AM29" s="196">
        <f t="shared" si="15"/>
        <v>0</v>
      </c>
      <c r="AN29" s="196">
        <f t="shared" si="16"/>
        <v>0</v>
      </c>
      <c r="AO29" s="196">
        <f t="shared" si="17"/>
        <v>0</v>
      </c>
      <c r="AP29" s="196">
        <f t="shared" si="18"/>
        <v>0</v>
      </c>
      <c r="AQ29" s="196">
        <f t="shared" si="19"/>
        <v>0</v>
      </c>
      <c r="AR29" s="196">
        <f t="shared" si="20"/>
        <v>0</v>
      </c>
      <c r="AS29" s="196">
        <f t="shared" si="21"/>
        <v>0</v>
      </c>
      <c r="AT29" s="196">
        <f t="shared" si="22"/>
        <v>0</v>
      </c>
      <c r="AU29" s="196">
        <f t="shared" si="56"/>
        <v>0</v>
      </c>
      <c r="AV29" s="196">
        <f t="shared" si="23"/>
        <v>0</v>
      </c>
      <c r="AW29" s="196">
        <f t="shared" si="57"/>
        <v>0</v>
      </c>
      <c r="AX29" s="196">
        <f t="shared" si="24"/>
        <v>0</v>
      </c>
      <c r="AY29" s="196">
        <f t="shared" si="25"/>
        <v>0</v>
      </c>
      <c r="AZ29" s="196">
        <f t="shared" si="26"/>
        <v>0</v>
      </c>
      <c r="BA29" s="196">
        <f t="shared" si="27"/>
        <v>0</v>
      </c>
      <c r="BB29" s="196">
        <f t="shared" si="28"/>
        <v>0</v>
      </c>
      <c r="BC29" s="196">
        <f t="shared" si="29"/>
        <v>0</v>
      </c>
      <c r="BD29" s="196">
        <f t="shared" si="30"/>
        <v>0</v>
      </c>
      <c r="BE29" s="196">
        <f t="shared" si="58"/>
        <v>0</v>
      </c>
      <c r="BF29" s="196">
        <f t="shared" si="31"/>
        <v>0</v>
      </c>
      <c r="BG29" s="196">
        <f t="shared" si="32"/>
        <v>0</v>
      </c>
      <c r="BH29" s="196">
        <f t="shared" si="33"/>
        <v>0</v>
      </c>
      <c r="BI29" s="196">
        <f t="shared" si="59"/>
        <v>0</v>
      </c>
      <c r="BJ29" s="196">
        <f t="shared" si="34"/>
        <v>0</v>
      </c>
      <c r="BK29" s="196">
        <f t="shared" si="60"/>
        <v>0</v>
      </c>
      <c r="BL29" s="196">
        <f t="shared" si="35"/>
        <v>0</v>
      </c>
      <c r="BM29" s="196">
        <f t="shared" si="36"/>
        <v>0</v>
      </c>
      <c r="BN29" s="196">
        <f t="shared" si="37"/>
        <v>0</v>
      </c>
      <c r="BO29" s="196">
        <f t="shared" si="61"/>
        <v>0</v>
      </c>
      <c r="BP29" s="196">
        <f t="shared" si="38"/>
        <v>0</v>
      </c>
      <c r="BQ29" s="196">
        <f t="shared" si="39"/>
        <v>0</v>
      </c>
      <c r="BR29" s="196">
        <f t="shared" si="40"/>
        <v>2000</v>
      </c>
      <c r="BS29" s="196">
        <f t="shared" si="41"/>
        <v>0</v>
      </c>
      <c r="BT29" s="196">
        <f t="shared" si="42"/>
        <v>0</v>
      </c>
      <c r="BU29" s="196">
        <f t="shared" si="43"/>
        <v>0</v>
      </c>
      <c r="BV29" s="196">
        <f t="shared" si="44"/>
        <v>0</v>
      </c>
      <c r="BW29" s="196">
        <f t="shared" si="45"/>
        <v>0</v>
      </c>
      <c r="BX29" s="196">
        <f t="shared" si="46"/>
        <v>0</v>
      </c>
      <c r="BY29" s="196">
        <f t="shared" si="47"/>
        <v>0</v>
      </c>
      <c r="BZ29" s="196">
        <f t="shared" si="48"/>
        <v>0</v>
      </c>
      <c r="CA29" s="196">
        <f t="shared" si="49"/>
        <v>0</v>
      </c>
      <c r="CB29" s="196">
        <f t="shared" si="50"/>
        <v>0</v>
      </c>
      <c r="CC29" s="196">
        <f t="shared" si="62"/>
        <v>0</v>
      </c>
      <c r="CD29" s="196">
        <f t="shared" si="51"/>
        <v>300</v>
      </c>
    </row>
    <row r="30" ht="15.75" spans="1:83">
      <c r="A30" s="5"/>
      <c r="B30" s="215"/>
      <c r="C30" s="172"/>
      <c r="D30" s="175" t="s">
        <v>80</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9"/>
        <v>0</v>
      </c>
      <c r="AD30" s="196">
        <f t="shared" si="10"/>
        <v>0</v>
      </c>
      <c r="AE30" s="196">
        <f t="shared" si="52"/>
        <v>0</v>
      </c>
      <c r="AF30" s="196">
        <f t="shared" si="11"/>
        <v>0</v>
      </c>
      <c r="AG30" s="196">
        <f t="shared" si="53"/>
        <v>0</v>
      </c>
      <c r="AH30" s="196">
        <f t="shared" si="12"/>
        <v>0</v>
      </c>
      <c r="AI30" s="196">
        <f t="shared" si="54"/>
        <v>0</v>
      </c>
      <c r="AJ30" s="196">
        <f t="shared" si="13"/>
        <v>0</v>
      </c>
      <c r="AK30" s="196">
        <f t="shared" si="55"/>
        <v>0</v>
      </c>
      <c r="AL30" s="196">
        <f t="shared" si="14"/>
        <v>0</v>
      </c>
      <c r="AM30" s="196">
        <f t="shared" si="15"/>
        <v>0</v>
      </c>
      <c r="AN30" s="196">
        <f t="shared" si="16"/>
        <v>0</v>
      </c>
      <c r="AO30" s="196">
        <f t="shared" si="17"/>
        <v>0</v>
      </c>
      <c r="AP30" s="196">
        <f t="shared" si="18"/>
        <v>0</v>
      </c>
      <c r="AQ30" s="196">
        <f t="shared" si="19"/>
        <v>0</v>
      </c>
      <c r="AR30" s="196">
        <f t="shared" si="20"/>
        <v>0</v>
      </c>
      <c r="AS30" s="196">
        <f t="shared" si="21"/>
        <v>0</v>
      </c>
      <c r="AT30" s="196">
        <f t="shared" si="22"/>
        <v>0</v>
      </c>
      <c r="AU30" s="196">
        <f t="shared" si="56"/>
        <v>0</v>
      </c>
      <c r="AV30" s="196">
        <f t="shared" si="23"/>
        <v>0</v>
      </c>
      <c r="AW30" s="196">
        <f t="shared" si="57"/>
        <v>0</v>
      </c>
      <c r="AX30" s="196">
        <f t="shared" si="24"/>
        <v>0</v>
      </c>
      <c r="AY30" s="196">
        <f t="shared" si="25"/>
        <v>0</v>
      </c>
      <c r="AZ30" s="196">
        <f t="shared" si="26"/>
        <v>0</v>
      </c>
      <c r="BA30" s="196">
        <f t="shared" si="27"/>
        <v>0</v>
      </c>
      <c r="BB30" s="196">
        <f t="shared" si="28"/>
        <v>0</v>
      </c>
      <c r="BC30" s="196">
        <f t="shared" si="29"/>
        <v>0</v>
      </c>
      <c r="BD30" s="196">
        <f t="shared" si="30"/>
        <v>0</v>
      </c>
      <c r="BE30" s="196">
        <f t="shared" si="58"/>
        <v>0</v>
      </c>
      <c r="BF30" s="196">
        <f t="shared" si="31"/>
        <v>0</v>
      </c>
      <c r="BG30" s="196">
        <f t="shared" si="32"/>
        <v>0</v>
      </c>
      <c r="BH30" s="196">
        <f t="shared" si="33"/>
        <v>0</v>
      </c>
      <c r="BI30" s="196">
        <f t="shared" si="59"/>
        <v>0</v>
      </c>
      <c r="BJ30" s="196">
        <f t="shared" si="34"/>
        <v>0</v>
      </c>
      <c r="BK30" s="196">
        <f t="shared" si="60"/>
        <v>0</v>
      </c>
      <c r="BL30" s="196">
        <f t="shared" si="35"/>
        <v>0</v>
      </c>
      <c r="BM30" s="196">
        <f t="shared" si="36"/>
        <v>0</v>
      </c>
      <c r="BN30" s="196">
        <f t="shared" si="37"/>
        <v>0</v>
      </c>
      <c r="BO30" s="196">
        <f t="shared" si="61"/>
        <v>0</v>
      </c>
      <c r="BP30" s="196">
        <f t="shared" si="38"/>
        <v>0</v>
      </c>
      <c r="BQ30" s="196">
        <f t="shared" si="39"/>
        <v>0</v>
      </c>
      <c r="BR30" s="196">
        <f t="shared" si="40"/>
        <v>0</v>
      </c>
      <c r="BS30" s="196">
        <f t="shared" si="41"/>
        <v>0</v>
      </c>
      <c r="BT30" s="196">
        <f t="shared" si="42"/>
        <v>0</v>
      </c>
      <c r="BU30" s="196">
        <f t="shared" si="43"/>
        <v>0</v>
      </c>
      <c r="BV30" s="196">
        <f t="shared" si="44"/>
        <v>0</v>
      </c>
      <c r="BW30" s="196">
        <f t="shared" si="45"/>
        <v>0</v>
      </c>
      <c r="BX30" s="196">
        <f t="shared" si="46"/>
        <v>0</v>
      </c>
      <c r="BY30" s="196">
        <f t="shared" si="47"/>
        <v>0</v>
      </c>
      <c r="BZ30" s="196">
        <f t="shared" si="48"/>
        <v>0</v>
      </c>
      <c r="CA30" s="196">
        <f t="shared" si="49"/>
        <v>0</v>
      </c>
      <c r="CB30" s="196">
        <f t="shared" si="50"/>
        <v>0</v>
      </c>
      <c r="CC30" s="196">
        <f t="shared" si="62"/>
        <v>0</v>
      </c>
      <c r="CD30" s="196">
        <f t="shared" si="51"/>
        <v>0</v>
      </c>
      <c r="CE30" s="179"/>
    </row>
    <row r="31" ht="15.75" spans="1:83">
      <c r="A31" s="5"/>
      <c r="B31" s="215"/>
      <c r="C31" s="172"/>
      <c r="D31" s="175" t="s">
        <v>81</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9"/>
        <v>0</v>
      </c>
      <c r="AD31" s="196">
        <f t="shared" si="10"/>
        <v>0</v>
      </c>
      <c r="AE31" s="196">
        <f t="shared" si="52"/>
        <v>0</v>
      </c>
      <c r="AF31" s="196">
        <f t="shared" si="11"/>
        <v>0</v>
      </c>
      <c r="AG31" s="196">
        <f t="shared" si="53"/>
        <v>0</v>
      </c>
      <c r="AH31" s="196">
        <f t="shared" si="12"/>
        <v>0</v>
      </c>
      <c r="AI31" s="196">
        <f t="shared" si="54"/>
        <v>0</v>
      </c>
      <c r="AJ31" s="196">
        <f t="shared" si="13"/>
        <v>0</v>
      </c>
      <c r="AK31" s="196">
        <f t="shared" si="55"/>
        <v>0</v>
      </c>
      <c r="AL31" s="196">
        <f t="shared" si="14"/>
        <v>0</v>
      </c>
      <c r="AM31" s="196">
        <f t="shared" si="15"/>
        <v>0</v>
      </c>
      <c r="AN31" s="196">
        <f t="shared" si="16"/>
        <v>0</v>
      </c>
      <c r="AO31" s="196">
        <f t="shared" si="17"/>
        <v>0</v>
      </c>
      <c r="AP31" s="196">
        <f t="shared" si="18"/>
        <v>0</v>
      </c>
      <c r="AQ31" s="196">
        <f t="shared" si="19"/>
        <v>0</v>
      </c>
      <c r="AR31" s="196">
        <f t="shared" si="20"/>
        <v>0</v>
      </c>
      <c r="AS31" s="196">
        <f t="shared" si="21"/>
        <v>0</v>
      </c>
      <c r="AT31" s="196">
        <f t="shared" si="22"/>
        <v>0</v>
      </c>
      <c r="AU31" s="196">
        <f t="shared" si="56"/>
        <v>0</v>
      </c>
      <c r="AV31" s="196">
        <f t="shared" si="23"/>
        <v>0</v>
      </c>
      <c r="AW31" s="196">
        <f t="shared" si="57"/>
        <v>0</v>
      </c>
      <c r="AX31" s="196">
        <f t="shared" si="24"/>
        <v>0</v>
      </c>
      <c r="AY31" s="196">
        <f t="shared" si="25"/>
        <v>0</v>
      </c>
      <c r="AZ31" s="196">
        <f t="shared" si="26"/>
        <v>0</v>
      </c>
      <c r="BA31" s="196">
        <f t="shared" si="27"/>
        <v>0</v>
      </c>
      <c r="BB31" s="196">
        <f t="shared" si="28"/>
        <v>0</v>
      </c>
      <c r="BC31" s="196">
        <f t="shared" si="29"/>
        <v>0</v>
      </c>
      <c r="BD31" s="196">
        <f t="shared" si="30"/>
        <v>0</v>
      </c>
      <c r="BE31" s="196">
        <f t="shared" si="58"/>
        <v>0</v>
      </c>
      <c r="BF31" s="196">
        <f t="shared" si="31"/>
        <v>0</v>
      </c>
      <c r="BG31" s="196">
        <f t="shared" si="32"/>
        <v>0</v>
      </c>
      <c r="BH31" s="196">
        <f t="shared" si="33"/>
        <v>0</v>
      </c>
      <c r="BI31" s="196">
        <f t="shared" si="59"/>
        <v>0</v>
      </c>
      <c r="BJ31" s="196">
        <f t="shared" si="34"/>
        <v>0</v>
      </c>
      <c r="BK31" s="196">
        <f t="shared" si="60"/>
        <v>0</v>
      </c>
      <c r="BL31" s="196">
        <f t="shared" si="35"/>
        <v>0</v>
      </c>
      <c r="BM31" s="196">
        <f t="shared" si="36"/>
        <v>0</v>
      </c>
      <c r="BN31" s="196">
        <f t="shared" si="37"/>
        <v>0</v>
      </c>
      <c r="BO31" s="196">
        <f t="shared" si="61"/>
        <v>0</v>
      </c>
      <c r="BP31" s="196">
        <f t="shared" si="38"/>
        <v>0</v>
      </c>
      <c r="BQ31" s="196">
        <f t="shared" si="39"/>
        <v>0</v>
      </c>
      <c r="BR31" s="196">
        <f t="shared" si="40"/>
        <v>0</v>
      </c>
      <c r="BS31" s="196">
        <f t="shared" si="41"/>
        <v>0</v>
      </c>
      <c r="BT31" s="196">
        <f t="shared" si="42"/>
        <v>0</v>
      </c>
      <c r="BU31" s="196">
        <f t="shared" si="43"/>
        <v>0</v>
      </c>
      <c r="BV31" s="196">
        <f t="shared" si="44"/>
        <v>0</v>
      </c>
      <c r="BW31" s="196">
        <f t="shared" si="45"/>
        <v>0</v>
      </c>
      <c r="BX31" s="196">
        <f t="shared" si="46"/>
        <v>0</v>
      </c>
      <c r="BY31" s="196">
        <f t="shared" si="47"/>
        <v>0</v>
      </c>
      <c r="BZ31" s="196">
        <f t="shared" si="48"/>
        <v>0</v>
      </c>
      <c r="CA31" s="196">
        <f t="shared" si="49"/>
        <v>0</v>
      </c>
      <c r="CB31" s="196">
        <f t="shared" si="50"/>
        <v>0</v>
      </c>
      <c r="CC31" s="196">
        <f t="shared" si="62"/>
        <v>0</v>
      </c>
      <c r="CD31" s="196">
        <f t="shared" si="51"/>
        <v>0</v>
      </c>
      <c r="CE31" s="179"/>
    </row>
    <row r="32" ht="15.75" spans="1:83">
      <c r="A32" s="5"/>
      <c r="B32" s="215"/>
      <c r="C32" s="172"/>
      <c r="D32" s="175" t="s">
        <v>82</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9"/>
        <v>0</v>
      </c>
      <c r="AD32" s="196">
        <f t="shared" si="10"/>
        <v>0</v>
      </c>
      <c r="AE32" s="196">
        <f t="shared" si="52"/>
        <v>0</v>
      </c>
      <c r="AF32" s="196">
        <f t="shared" si="11"/>
        <v>0</v>
      </c>
      <c r="AG32" s="196">
        <f t="shared" si="53"/>
        <v>0</v>
      </c>
      <c r="AH32" s="196">
        <f t="shared" si="12"/>
        <v>0</v>
      </c>
      <c r="AI32" s="196">
        <f t="shared" si="54"/>
        <v>0</v>
      </c>
      <c r="AJ32" s="196">
        <f t="shared" si="13"/>
        <v>0</v>
      </c>
      <c r="AK32" s="196">
        <f t="shared" si="55"/>
        <v>0</v>
      </c>
      <c r="AL32" s="196">
        <f t="shared" si="14"/>
        <v>0</v>
      </c>
      <c r="AM32" s="196">
        <f t="shared" si="15"/>
        <v>0</v>
      </c>
      <c r="AN32" s="196">
        <f t="shared" si="16"/>
        <v>0</v>
      </c>
      <c r="AO32" s="196">
        <f t="shared" si="17"/>
        <v>0</v>
      </c>
      <c r="AP32" s="196">
        <f t="shared" si="18"/>
        <v>0</v>
      </c>
      <c r="AQ32" s="196">
        <f t="shared" si="19"/>
        <v>0</v>
      </c>
      <c r="AR32" s="196">
        <f t="shared" si="20"/>
        <v>0</v>
      </c>
      <c r="AS32" s="196">
        <f t="shared" si="21"/>
        <v>0</v>
      </c>
      <c r="AT32" s="196">
        <f t="shared" si="22"/>
        <v>0</v>
      </c>
      <c r="AU32" s="196">
        <f t="shared" si="56"/>
        <v>0</v>
      </c>
      <c r="AV32" s="196">
        <f t="shared" si="23"/>
        <v>0</v>
      </c>
      <c r="AW32" s="196">
        <f t="shared" si="57"/>
        <v>0</v>
      </c>
      <c r="AX32" s="196">
        <f t="shared" si="24"/>
        <v>0</v>
      </c>
      <c r="AY32" s="196">
        <f t="shared" si="25"/>
        <v>0</v>
      </c>
      <c r="AZ32" s="196">
        <f t="shared" si="26"/>
        <v>0</v>
      </c>
      <c r="BA32" s="196">
        <f t="shared" si="27"/>
        <v>0</v>
      </c>
      <c r="BB32" s="196">
        <f t="shared" si="28"/>
        <v>0</v>
      </c>
      <c r="BC32" s="196">
        <f t="shared" si="29"/>
        <v>0</v>
      </c>
      <c r="BD32" s="196">
        <f t="shared" si="30"/>
        <v>0</v>
      </c>
      <c r="BE32" s="196">
        <f t="shared" si="58"/>
        <v>0</v>
      </c>
      <c r="BF32" s="196">
        <f t="shared" si="31"/>
        <v>0</v>
      </c>
      <c r="BG32" s="196">
        <f t="shared" si="32"/>
        <v>0</v>
      </c>
      <c r="BH32" s="196">
        <f t="shared" si="33"/>
        <v>0</v>
      </c>
      <c r="BI32" s="196">
        <f t="shared" si="59"/>
        <v>0</v>
      </c>
      <c r="BJ32" s="196">
        <f t="shared" si="34"/>
        <v>0</v>
      </c>
      <c r="BK32" s="196">
        <f t="shared" si="60"/>
        <v>0</v>
      </c>
      <c r="BL32" s="196">
        <f t="shared" si="35"/>
        <v>0</v>
      </c>
      <c r="BM32" s="196">
        <f t="shared" si="36"/>
        <v>0</v>
      </c>
      <c r="BN32" s="196">
        <f t="shared" si="37"/>
        <v>0</v>
      </c>
      <c r="BO32" s="196">
        <f t="shared" si="61"/>
        <v>0</v>
      </c>
      <c r="BP32" s="196">
        <f t="shared" si="38"/>
        <v>0</v>
      </c>
      <c r="BQ32" s="196">
        <f t="shared" si="39"/>
        <v>0</v>
      </c>
      <c r="BR32" s="196">
        <f t="shared" si="40"/>
        <v>0</v>
      </c>
      <c r="BS32" s="196">
        <f t="shared" si="41"/>
        <v>0</v>
      </c>
      <c r="BT32" s="196">
        <f t="shared" si="42"/>
        <v>0</v>
      </c>
      <c r="BU32" s="196">
        <f t="shared" si="43"/>
        <v>0</v>
      </c>
      <c r="BV32" s="196">
        <f t="shared" si="44"/>
        <v>0</v>
      </c>
      <c r="BW32" s="196">
        <f t="shared" si="45"/>
        <v>0</v>
      </c>
      <c r="BX32" s="196">
        <f t="shared" si="46"/>
        <v>0</v>
      </c>
      <c r="BY32" s="196">
        <f t="shared" si="47"/>
        <v>0</v>
      </c>
      <c r="BZ32" s="196">
        <f t="shared" si="48"/>
        <v>0</v>
      </c>
      <c r="CA32" s="196">
        <f t="shared" si="49"/>
        <v>0</v>
      </c>
      <c r="CB32" s="196">
        <f t="shared" si="50"/>
        <v>0</v>
      </c>
      <c r="CC32" s="196">
        <f t="shared" si="62"/>
        <v>0</v>
      </c>
      <c r="CD32" s="196">
        <f t="shared" si="51"/>
        <v>0</v>
      </c>
      <c r="CE32" s="179"/>
    </row>
    <row r="33" ht="15.75" spans="1:83">
      <c r="A33" s="5"/>
      <c r="B33" s="215"/>
      <c r="C33" s="172"/>
      <c r="D33" s="175" t="s">
        <v>83</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9"/>
        <v>0</v>
      </c>
      <c r="AD33" s="196">
        <f t="shared" si="10"/>
        <v>0</v>
      </c>
      <c r="AE33" s="196">
        <f t="shared" si="52"/>
        <v>0</v>
      </c>
      <c r="AF33" s="196">
        <f t="shared" si="11"/>
        <v>0</v>
      </c>
      <c r="AG33" s="196">
        <f t="shared" si="53"/>
        <v>0</v>
      </c>
      <c r="AH33" s="196">
        <f t="shared" si="12"/>
        <v>0</v>
      </c>
      <c r="AI33" s="196">
        <f t="shared" si="54"/>
        <v>0</v>
      </c>
      <c r="AJ33" s="196">
        <f t="shared" si="13"/>
        <v>0</v>
      </c>
      <c r="AK33" s="196">
        <f t="shared" si="55"/>
        <v>0</v>
      </c>
      <c r="AL33" s="196">
        <f t="shared" si="14"/>
        <v>0</v>
      </c>
      <c r="AM33" s="196">
        <f t="shared" si="15"/>
        <v>0</v>
      </c>
      <c r="AN33" s="196">
        <f t="shared" si="16"/>
        <v>0</v>
      </c>
      <c r="AO33" s="196">
        <f t="shared" si="17"/>
        <v>0</v>
      </c>
      <c r="AP33" s="196">
        <f t="shared" si="18"/>
        <v>0</v>
      </c>
      <c r="AQ33" s="196">
        <f t="shared" si="19"/>
        <v>0</v>
      </c>
      <c r="AR33" s="196">
        <f t="shared" si="20"/>
        <v>0</v>
      </c>
      <c r="AS33" s="196">
        <f t="shared" si="21"/>
        <v>0</v>
      </c>
      <c r="AT33" s="196">
        <f t="shared" si="22"/>
        <v>0</v>
      </c>
      <c r="AU33" s="196">
        <f t="shared" si="56"/>
        <v>0</v>
      </c>
      <c r="AV33" s="196">
        <f t="shared" si="23"/>
        <v>0</v>
      </c>
      <c r="AW33" s="196">
        <f t="shared" si="57"/>
        <v>0</v>
      </c>
      <c r="AX33" s="196">
        <f t="shared" si="24"/>
        <v>0</v>
      </c>
      <c r="AY33" s="196">
        <f t="shared" si="25"/>
        <v>0</v>
      </c>
      <c r="AZ33" s="196">
        <f t="shared" si="26"/>
        <v>0</v>
      </c>
      <c r="BA33" s="196">
        <f t="shared" si="27"/>
        <v>0</v>
      </c>
      <c r="BB33" s="196">
        <f t="shared" si="28"/>
        <v>0</v>
      </c>
      <c r="BC33" s="196">
        <f t="shared" si="29"/>
        <v>0</v>
      </c>
      <c r="BD33" s="196">
        <f t="shared" si="30"/>
        <v>0</v>
      </c>
      <c r="BE33" s="196">
        <f t="shared" si="58"/>
        <v>0</v>
      </c>
      <c r="BF33" s="196">
        <f t="shared" si="31"/>
        <v>0</v>
      </c>
      <c r="BG33" s="196">
        <f t="shared" si="32"/>
        <v>0</v>
      </c>
      <c r="BH33" s="196">
        <f t="shared" si="33"/>
        <v>0</v>
      </c>
      <c r="BI33" s="196">
        <f t="shared" si="59"/>
        <v>0</v>
      </c>
      <c r="BJ33" s="196">
        <f t="shared" si="34"/>
        <v>0</v>
      </c>
      <c r="BK33" s="196">
        <f t="shared" si="60"/>
        <v>0</v>
      </c>
      <c r="BL33" s="196">
        <f t="shared" si="35"/>
        <v>0</v>
      </c>
      <c r="BM33" s="196">
        <f t="shared" si="36"/>
        <v>0</v>
      </c>
      <c r="BN33" s="196">
        <f t="shared" si="37"/>
        <v>0</v>
      </c>
      <c r="BO33" s="196">
        <f t="shared" si="61"/>
        <v>0</v>
      </c>
      <c r="BP33" s="196">
        <f t="shared" si="38"/>
        <v>0</v>
      </c>
      <c r="BQ33" s="196">
        <f t="shared" si="39"/>
        <v>0</v>
      </c>
      <c r="BR33" s="196">
        <f t="shared" si="40"/>
        <v>0</v>
      </c>
      <c r="BS33" s="196">
        <f t="shared" si="41"/>
        <v>0</v>
      </c>
      <c r="BT33" s="196">
        <f t="shared" si="42"/>
        <v>0</v>
      </c>
      <c r="BU33" s="196">
        <f t="shared" si="43"/>
        <v>0</v>
      </c>
      <c r="BV33" s="196">
        <f t="shared" si="44"/>
        <v>0</v>
      </c>
      <c r="BW33" s="196">
        <f t="shared" si="45"/>
        <v>0</v>
      </c>
      <c r="BX33" s="196">
        <f t="shared" si="46"/>
        <v>0</v>
      </c>
      <c r="BY33" s="196">
        <f t="shared" si="47"/>
        <v>0</v>
      </c>
      <c r="BZ33" s="196">
        <f t="shared" si="48"/>
        <v>0</v>
      </c>
      <c r="CA33" s="196">
        <f t="shared" si="49"/>
        <v>0</v>
      </c>
      <c r="CB33" s="196">
        <f t="shared" si="50"/>
        <v>0</v>
      </c>
      <c r="CC33" s="196">
        <f t="shared" si="62"/>
        <v>0</v>
      </c>
      <c r="CD33" s="196">
        <f t="shared" si="51"/>
        <v>0</v>
      </c>
      <c r="CE33" s="179"/>
    </row>
    <row r="34" ht="15.75" spans="1:83">
      <c r="A34" s="5"/>
      <c r="B34" s="215"/>
      <c r="C34" s="172"/>
      <c r="D34" s="175" t="s">
        <v>84</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9"/>
        <v>0</v>
      </c>
      <c r="AD34" s="196">
        <f t="shared" si="10"/>
        <v>0</v>
      </c>
      <c r="AE34" s="196">
        <f t="shared" si="52"/>
        <v>0</v>
      </c>
      <c r="AF34" s="196">
        <f t="shared" si="11"/>
        <v>0</v>
      </c>
      <c r="AG34" s="196">
        <f t="shared" si="53"/>
        <v>0</v>
      </c>
      <c r="AH34" s="196">
        <f t="shared" si="12"/>
        <v>0</v>
      </c>
      <c r="AI34" s="196">
        <f t="shared" si="54"/>
        <v>0</v>
      </c>
      <c r="AJ34" s="196">
        <f t="shared" si="13"/>
        <v>0</v>
      </c>
      <c r="AK34" s="196">
        <f t="shared" si="55"/>
        <v>0</v>
      </c>
      <c r="AL34" s="196">
        <f t="shared" si="14"/>
        <v>0</v>
      </c>
      <c r="AM34" s="196">
        <f t="shared" si="15"/>
        <v>0</v>
      </c>
      <c r="AN34" s="196">
        <f t="shared" si="16"/>
        <v>0</v>
      </c>
      <c r="AO34" s="196">
        <f t="shared" si="17"/>
        <v>0</v>
      </c>
      <c r="AP34" s="196">
        <f t="shared" si="18"/>
        <v>0</v>
      </c>
      <c r="AQ34" s="196">
        <f t="shared" si="19"/>
        <v>0</v>
      </c>
      <c r="AR34" s="196">
        <f t="shared" si="20"/>
        <v>0</v>
      </c>
      <c r="AS34" s="196">
        <f t="shared" si="21"/>
        <v>0</v>
      </c>
      <c r="AT34" s="196">
        <f t="shared" si="22"/>
        <v>0</v>
      </c>
      <c r="AU34" s="196">
        <f t="shared" si="56"/>
        <v>0</v>
      </c>
      <c r="AV34" s="196">
        <f t="shared" si="23"/>
        <v>0</v>
      </c>
      <c r="AW34" s="196">
        <f t="shared" si="57"/>
        <v>0</v>
      </c>
      <c r="AX34" s="196">
        <f t="shared" si="24"/>
        <v>0</v>
      </c>
      <c r="AY34" s="196">
        <f t="shared" si="25"/>
        <v>0</v>
      </c>
      <c r="AZ34" s="196">
        <f t="shared" si="26"/>
        <v>0</v>
      </c>
      <c r="BA34" s="196">
        <f t="shared" si="27"/>
        <v>0</v>
      </c>
      <c r="BB34" s="196">
        <f t="shared" si="28"/>
        <v>0</v>
      </c>
      <c r="BC34" s="196">
        <f t="shared" si="29"/>
        <v>0</v>
      </c>
      <c r="BD34" s="196">
        <f t="shared" si="30"/>
        <v>0</v>
      </c>
      <c r="BE34" s="196">
        <f t="shared" si="58"/>
        <v>0</v>
      </c>
      <c r="BF34" s="196">
        <f t="shared" si="31"/>
        <v>0</v>
      </c>
      <c r="BG34" s="196">
        <f t="shared" si="32"/>
        <v>0</v>
      </c>
      <c r="BH34" s="196">
        <f t="shared" si="33"/>
        <v>0</v>
      </c>
      <c r="BI34" s="196">
        <f t="shared" si="59"/>
        <v>0</v>
      </c>
      <c r="BJ34" s="196">
        <f t="shared" si="34"/>
        <v>0</v>
      </c>
      <c r="BK34" s="196">
        <f t="shared" si="60"/>
        <v>0</v>
      </c>
      <c r="BL34" s="196">
        <f t="shared" si="35"/>
        <v>0</v>
      </c>
      <c r="BM34" s="196">
        <f t="shared" si="36"/>
        <v>0</v>
      </c>
      <c r="BN34" s="196">
        <f t="shared" si="37"/>
        <v>0</v>
      </c>
      <c r="BO34" s="196">
        <f t="shared" si="61"/>
        <v>0</v>
      </c>
      <c r="BP34" s="196">
        <f t="shared" si="38"/>
        <v>0</v>
      </c>
      <c r="BQ34" s="196">
        <f t="shared" si="39"/>
        <v>0</v>
      </c>
      <c r="BR34" s="196">
        <f t="shared" si="40"/>
        <v>0</v>
      </c>
      <c r="BS34" s="196">
        <f t="shared" si="41"/>
        <v>0</v>
      </c>
      <c r="BT34" s="196">
        <f t="shared" si="42"/>
        <v>0</v>
      </c>
      <c r="BU34" s="196">
        <f t="shared" si="43"/>
        <v>0</v>
      </c>
      <c r="BV34" s="196">
        <f t="shared" si="44"/>
        <v>0</v>
      </c>
      <c r="BW34" s="196">
        <f t="shared" si="45"/>
        <v>0</v>
      </c>
      <c r="BX34" s="196">
        <f t="shared" si="46"/>
        <v>0</v>
      </c>
      <c r="BY34" s="196">
        <f t="shared" si="47"/>
        <v>0</v>
      </c>
      <c r="BZ34" s="196">
        <f t="shared" si="48"/>
        <v>0</v>
      </c>
      <c r="CA34" s="196">
        <f t="shared" si="49"/>
        <v>0</v>
      </c>
      <c r="CB34" s="196">
        <f t="shared" si="50"/>
        <v>0</v>
      </c>
      <c r="CC34" s="196">
        <f t="shared" si="62"/>
        <v>0</v>
      </c>
      <c r="CD34" s="196">
        <f t="shared" si="51"/>
        <v>0</v>
      </c>
      <c r="CE34" s="179"/>
    </row>
    <row r="35" ht="15.75" spans="1:83">
      <c r="A35" s="5"/>
      <c r="B35" s="215"/>
      <c r="C35" s="172"/>
      <c r="D35" s="175" t="s">
        <v>85</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9"/>
        <v>0</v>
      </c>
      <c r="AD35" s="196">
        <f t="shared" si="10"/>
        <v>0</v>
      </c>
      <c r="AE35" s="196">
        <f t="shared" si="52"/>
        <v>0</v>
      </c>
      <c r="AF35" s="196">
        <f t="shared" si="11"/>
        <v>0</v>
      </c>
      <c r="AG35" s="196">
        <f t="shared" si="53"/>
        <v>0</v>
      </c>
      <c r="AH35" s="196">
        <f t="shared" si="12"/>
        <v>0</v>
      </c>
      <c r="AI35" s="196">
        <f t="shared" si="54"/>
        <v>0</v>
      </c>
      <c r="AJ35" s="196">
        <f t="shared" si="13"/>
        <v>0</v>
      </c>
      <c r="AK35" s="196">
        <f t="shared" si="55"/>
        <v>0</v>
      </c>
      <c r="AL35" s="196">
        <f t="shared" si="14"/>
        <v>0</v>
      </c>
      <c r="AM35" s="196">
        <f t="shared" si="15"/>
        <v>0</v>
      </c>
      <c r="AN35" s="196">
        <f t="shared" si="16"/>
        <v>0</v>
      </c>
      <c r="AO35" s="196">
        <f t="shared" si="17"/>
        <v>0</v>
      </c>
      <c r="AP35" s="196">
        <f t="shared" si="18"/>
        <v>0</v>
      </c>
      <c r="AQ35" s="196">
        <f t="shared" si="19"/>
        <v>0</v>
      </c>
      <c r="AR35" s="196">
        <f t="shared" si="20"/>
        <v>0</v>
      </c>
      <c r="AS35" s="196">
        <f t="shared" si="21"/>
        <v>0</v>
      </c>
      <c r="AT35" s="196">
        <f t="shared" si="22"/>
        <v>0</v>
      </c>
      <c r="AU35" s="196">
        <f t="shared" si="56"/>
        <v>0</v>
      </c>
      <c r="AV35" s="196">
        <f t="shared" si="23"/>
        <v>0</v>
      </c>
      <c r="AW35" s="196">
        <f t="shared" si="57"/>
        <v>0</v>
      </c>
      <c r="AX35" s="196">
        <f t="shared" si="24"/>
        <v>0</v>
      </c>
      <c r="AY35" s="196">
        <f t="shared" si="25"/>
        <v>0</v>
      </c>
      <c r="AZ35" s="196">
        <f t="shared" si="26"/>
        <v>0</v>
      </c>
      <c r="BA35" s="196">
        <f t="shared" si="27"/>
        <v>0</v>
      </c>
      <c r="BB35" s="196">
        <f t="shared" si="28"/>
        <v>0</v>
      </c>
      <c r="BC35" s="196">
        <f t="shared" si="29"/>
        <v>0</v>
      </c>
      <c r="BD35" s="196">
        <f t="shared" si="30"/>
        <v>0</v>
      </c>
      <c r="BE35" s="196">
        <f t="shared" si="58"/>
        <v>0</v>
      </c>
      <c r="BF35" s="196">
        <f t="shared" si="31"/>
        <v>0</v>
      </c>
      <c r="BG35" s="196">
        <f t="shared" si="32"/>
        <v>0</v>
      </c>
      <c r="BH35" s="196">
        <f t="shared" si="33"/>
        <v>0</v>
      </c>
      <c r="BI35" s="196">
        <f t="shared" si="59"/>
        <v>0</v>
      </c>
      <c r="BJ35" s="196">
        <f t="shared" si="34"/>
        <v>0</v>
      </c>
      <c r="BK35" s="196">
        <f t="shared" si="60"/>
        <v>0</v>
      </c>
      <c r="BL35" s="196">
        <f t="shared" si="35"/>
        <v>0</v>
      </c>
      <c r="BM35" s="196">
        <f t="shared" si="36"/>
        <v>0</v>
      </c>
      <c r="BN35" s="196">
        <f t="shared" si="37"/>
        <v>0</v>
      </c>
      <c r="BO35" s="196">
        <f t="shared" si="61"/>
        <v>0</v>
      </c>
      <c r="BP35" s="196">
        <f t="shared" si="38"/>
        <v>0</v>
      </c>
      <c r="BQ35" s="196">
        <f t="shared" si="39"/>
        <v>0</v>
      </c>
      <c r="BR35" s="196">
        <f t="shared" si="40"/>
        <v>0</v>
      </c>
      <c r="BS35" s="196">
        <f t="shared" si="41"/>
        <v>0</v>
      </c>
      <c r="BT35" s="196">
        <f t="shared" si="42"/>
        <v>0</v>
      </c>
      <c r="BU35" s="196">
        <f t="shared" si="43"/>
        <v>0</v>
      </c>
      <c r="BV35" s="196">
        <f t="shared" si="44"/>
        <v>0</v>
      </c>
      <c r="BW35" s="196">
        <f t="shared" si="45"/>
        <v>0</v>
      </c>
      <c r="BX35" s="196">
        <f t="shared" si="46"/>
        <v>0</v>
      </c>
      <c r="BY35" s="196">
        <f t="shared" si="47"/>
        <v>0</v>
      </c>
      <c r="BZ35" s="196">
        <f t="shared" si="48"/>
        <v>0</v>
      </c>
      <c r="CA35" s="196">
        <f t="shared" si="49"/>
        <v>0</v>
      </c>
      <c r="CB35" s="196">
        <f t="shared" si="50"/>
        <v>0</v>
      </c>
      <c r="CC35" s="196">
        <f t="shared" si="62"/>
        <v>0</v>
      </c>
      <c r="CD35" s="196">
        <f t="shared" si="51"/>
        <v>0</v>
      </c>
      <c r="CE35" s="179"/>
    </row>
    <row r="36" ht="15.75" spans="1:83">
      <c r="A36" s="5"/>
      <c r="B36" s="215"/>
      <c r="C36" s="172"/>
      <c r="D36" s="175" t="s">
        <v>86</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9"/>
        <v>0</v>
      </c>
      <c r="AD36" s="196">
        <f t="shared" si="10"/>
        <v>0</v>
      </c>
      <c r="AE36" s="196">
        <f t="shared" si="52"/>
        <v>0</v>
      </c>
      <c r="AF36" s="196">
        <f t="shared" si="11"/>
        <v>0</v>
      </c>
      <c r="AG36" s="196">
        <f t="shared" si="53"/>
        <v>0</v>
      </c>
      <c r="AH36" s="196">
        <f t="shared" si="12"/>
        <v>0</v>
      </c>
      <c r="AI36" s="196">
        <f t="shared" si="54"/>
        <v>0</v>
      </c>
      <c r="AJ36" s="196">
        <f t="shared" si="13"/>
        <v>0</v>
      </c>
      <c r="AK36" s="196">
        <f t="shared" si="55"/>
        <v>0</v>
      </c>
      <c r="AL36" s="196">
        <f t="shared" si="14"/>
        <v>0</v>
      </c>
      <c r="AM36" s="196">
        <f t="shared" si="15"/>
        <v>0</v>
      </c>
      <c r="AN36" s="196">
        <f t="shared" si="16"/>
        <v>0</v>
      </c>
      <c r="AO36" s="196">
        <f t="shared" si="17"/>
        <v>0</v>
      </c>
      <c r="AP36" s="196">
        <f t="shared" si="18"/>
        <v>0</v>
      </c>
      <c r="AQ36" s="196">
        <f t="shared" si="19"/>
        <v>0</v>
      </c>
      <c r="AR36" s="196">
        <f t="shared" si="20"/>
        <v>0</v>
      </c>
      <c r="AS36" s="196">
        <f t="shared" si="21"/>
        <v>0</v>
      </c>
      <c r="AT36" s="196">
        <f t="shared" si="22"/>
        <v>0</v>
      </c>
      <c r="AU36" s="196">
        <f t="shared" si="56"/>
        <v>0</v>
      </c>
      <c r="AV36" s="196">
        <f t="shared" si="23"/>
        <v>0</v>
      </c>
      <c r="AW36" s="196">
        <f t="shared" si="57"/>
        <v>0</v>
      </c>
      <c r="AX36" s="196">
        <f t="shared" si="24"/>
        <v>0</v>
      </c>
      <c r="AY36" s="196">
        <f t="shared" si="25"/>
        <v>0</v>
      </c>
      <c r="AZ36" s="196">
        <f t="shared" si="26"/>
        <v>0</v>
      </c>
      <c r="BA36" s="196">
        <f t="shared" si="27"/>
        <v>0</v>
      </c>
      <c r="BB36" s="196">
        <f t="shared" si="28"/>
        <v>0</v>
      </c>
      <c r="BC36" s="196">
        <f t="shared" si="29"/>
        <v>0</v>
      </c>
      <c r="BD36" s="196">
        <f t="shared" si="30"/>
        <v>0</v>
      </c>
      <c r="BE36" s="196">
        <f t="shared" si="58"/>
        <v>0</v>
      </c>
      <c r="BF36" s="196">
        <f t="shared" si="31"/>
        <v>0</v>
      </c>
      <c r="BG36" s="196">
        <f t="shared" si="32"/>
        <v>0</v>
      </c>
      <c r="BH36" s="196">
        <f t="shared" si="33"/>
        <v>0</v>
      </c>
      <c r="BI36" s="196">
        <f t="shared" si="59"/>
        <v>0</v>
      </c>
      <c r="BJ36" s="196">
        <f t="shared" si="34"/>
        <v>0</v>
      </c>
      <c r="BK36" s="196">
        <f t="shared" si="60"/>
        <v>0</v>
      </c>
      <c r="BL36" s="196">
        <f t="shared" si="35"/>
        <v>0</v>
      </c>
      <c r="BM36" s="196">
        <f t="shared" si="36"/>
        <v>0</v>
      </c>
      <c r="BN36" s="196">
        <f t="shared" si="37"/>
        <v>0</v>
      </c>
      <c r="BO36" s="196">
        <f t="shared" si="61"/>
        <v>0</v>
      </c>
      <c r="BP36" s="196">
        <f t="shared" si="38"/>
        <v>0</v>
      </c>
      <c r="BQ36" s="196">
        <f t="shared" si="39"/>
        <v>0</v>
      </c>
      <c r="BR36" s="196">
        <f t="shared" si="40"/>
        <v>0</v>
      </c>
      <c r="BS36" s="196">
        <f t="shared" si="41"/>
        <v>0</v>
      </c>
      <c r="BT36" s="196">
        <f t="shared" si="42"/>
        <v>0</v>
      </c>
      <c r="BU36" s="196">
        <f t="shared" si="43"/>
        <v>0</v>
      </c>
      <c r="BV36" s="196">
        <f t="shared" si="44"/>
        <v>0</v>
      </c>
      <c r="BW36" s="196">
        <f t="shared" si="45"/>
        <v>0</v>
      </c>
      <c r="BX36" s="196">
        <f t="shared" si="46"/>
        <v>0</v>
      </c>
      <c r="BY36" s="196">
        <f t="shared" si="47"/>
        <v>0</v>
      </c>
      <c r="BZ36" s="196">
        <f t="shared" si="48"/>
        <v>0</v>
      </c>
      <c r="CA36" s="196">
        <f t="shared" si="49"/>
        <v>0</v>
      </c>
      <c r="CB36" s="196">
        <f t="shared" si="50"/>
        <v>0</v>
      </c>
      <c r="CC36" s="196">
        <f t="shared" si="62"/>
        <v>0</v>
      </c>
      <c r="CD36" s="196">
        <f t="shared" si="51"/>
        <v>0</v>
      </c>
      <c r="CE36" s="179"/>
    </row>
    <row r="37" ht="15.6" customHeight="1" spans="1:83">
      <c r="A37" s="5"/>
      <c r="B37" s="215"/>
      <c r="C37" s="172"/>
      <c r="D37" s="175" t="s">
        <v>87</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9"/>
        <v>0</v>
      </c>
      <c r="AD37" s="196">
        <f t="shared" si="10"/>
        <v>0</v>
      </c>
      <c r="AE37" s="196">
        <f t="shared" si="52"/>
        <v>0</v>
      </c>
      <c r="AF37" s="196">
        <f t="shared" si="11"/>
        <v>0</v>
      </c>
      <c r="AG37" s="196">
        <f t="shared" si="53"/>
        <v>0</v>
      </c>
      <c r="AH37" s="196">
        <f t="shared" si="12"/>
        <v>0</v>
      </c>
      <c r="AI37" s="196">
        <f t="shared" si="54"/>
        <v>0</v>
      </c>
      <c r="AJ37" s="196">
        <f t="shared" si="13"/>
        <v>0</v>
      </c>
      <c r="AK37" s="196">
        <f t="shared" si="55"/>
        <v>0</v>
      </c>
      <c r="AL37" s="196">
        <f t="shared" si="14"/>
        <v>0</v>
      </c>
      <c r="AM37" s="196">
        <f t="shared" si="15"/>
        <v>0</v>
      </c>
      <c r="AN37" s="196">
        <f t="shared" si="16"/>
        <v>0</v>
      </c>
      <c r="AO37" s="196">
        <f t="shared" si="17"/>
        <v>0</v>
      </c>
      <c r="AP37" s="196">
        <f t="shared" si="18"/>
        <v>0</v>
      </c>
      <c r="AQ37" s="196">
        <f t="shared" si="19"/>
        <v>0</v>
      </c>
      <c r="AR37" s="196">
        <f t="shared" si="20"/>
        <v>0</v>
      </c>
      <c r="AS37" s="196">
        <f t="shared" si="21"/>
        <v>0</v>
      </c>
      <c r="AT37" s="196">
        <f t="shared" si="22"/>
        <v>0</v>
      </c>
      <c r="AU37" s="196">
        <f t="shared" si="56"/>
        <v>0</v>
      </c>
      <c r="AV37" s="196">
        <f t="shared" si="23"/>
        <v>0</v>
      </c>
      <c r="AW37" s="196">
        <f t="shared" si="57"/>
        <v>0</v>
      </c>
      <c r="AX37" s="196">
        <f t="shared" si="24"/>
        <v>0</v>
      </c>
      <c r="AY37" s="196">
        <f t="shared" si="25"/>
        <v>0</v>
      </c>
      <c r="AZ37" s="196">
        <f t="shared" si="26"/>
        <v>0</v>
      </c>
      <c r="BA37" s="196">
        <f t="shared" si="27"/>
        <v>0</v>
      </c>
      <c r="BB37" s="196">
        <f t="shared" si="28"/>
        <v>0</v>
      </c>
      <c r="BC37" s="196">
        <f t="shared" si="29"/>
        <v>0</v>
      </c>
      <c r="BD37" s="196">
        <f t="shared" si="30"/>
        <v>0</v>
      </c>
      <c r="BE37" s="196">
        <f t="shared" si="58"/>
        <v>0</v>
      </c>
      <c r="BF37" s="196">
        <f t="shared" si="31"/>
        <v>0</v>
      </c>
      <c r="BG37" s="196">
        <f t="shared" si="32"/>
        <v>0</v>
      </c>
      <c r="BH37" s="196">
        <f t="shared" si="33"/>
        <v>0</v>
      </c>
      <c r="BI37" s="196">
        <f t="shared" si="59"/>
        <v>0</v>
      </c>
      <c r="BJ37" s="196">
        <f t="shared" si="34"/>
        <v>0</v>
      </c>
      <c r="BK37" s="196">
        <f t="shared" si="60"/>
        <v>0</v>
      </c>
      <c r="BL37" s="196">
        <f t="shared" si="35"/>
        <v>0</v>
      </c>
      <c r="BM37" s="196">
        <f t="shared" si="36"/>
        <v>0</v>
      </c>
      <c r="BN37" s="196">
        <f t="shared" si="37"/>
        <v>0</v>
      </c>
      <c r="BO37" s="196">
        <f t="shared" si="61"/>
        <v>0</v>
      </c>
      <c r="BP37" s="196">
        <f t="shared" si="38"/>
        <v>0</v>
      </c>
      <c r="BQ37" s="196">
        <f t="shared" si="39"/>
        <v>0</v>
      </c>
      <c r="BR37" s="196">
        <f t="shared" si="40"/>
        <v>0</v>
      </c>
      <c r="BS37" s="196">
        <f t="shared" si="41"/>
        <v>0</v>
      </c>
      <c r="BT37" s="196">
        <f t="shared" si="42"/>
        <v>0</v>
      </c>
      <c r="BU37" s="196">
        <f t="shared" si="43"/>
        <v>0</v>
      </c>
      <c r="BV37" s="196">
        <f t="shared" si="44"/>
        <v>0</v>
      </c>
      <c r="BW37" s="196">
        <f t="shared" si="45"/>
        <v>0</v>
      </c>
      <c r="BX37" s="196">
        <f t="shared" si="46"/>
        <v>0</v>
      </c>
      <c r="BY37" s="196">
        <f t="shared" si="47"/>
        <v>0</v>
      </c>
      <c r="BZ37" s="196">
        <f t="shared" si="48"/>
        <v>0</v>
      </c>
      <c r="CA37" s="196">
        <f t="shared" si="49"/>
        <v>0</v>
      </c>
      <c r="CB37" s="196">
        <f t="shared" si="50"/>
        <v>0</v>
      </c>
      <c r="CC37" s="196">
        <f t="shared" si="62"/>
        <v>0</v>
      </c>
      <c r="CD37" s="196">
        <f t="shared" si="51"/>
        <v>0</v>
      </c>
      <c r="CE37" s="179"/>
    </row>
    <row r="38" ht="19.6" customHeight="1" spans="1:83">
      <c r="A38" s="5"/>
      <c r="B38" s="215"/>
      <c r="C38" s="172"/>
      <c r="D38" s="175" t="s">
        <v>88</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9"/>
        <v>0</v>
      </c>
      <c r="AD38" s="196">
        <f t="shared" si="10"/>
        <v>0</v>
      </c>
      <c r="AE38" s="196">
        <f t="shared" si="52"/>
        <v>0</v>
      </c>
      <c r="AF38" s="196">
        <f t="shared" si="11"/>
        <v>0</v>
      </c>
      <c r="AG38" s="196">
        <f t="shared" si="53"/>
        <v>0</v>
      </c>
      <c r="AH38" s="196">
        <f t="shared" si="12"/>
        <v>0</v>
      </c>
      <c r="AI38" s="196">
        <f t="shared" si="54"/>
        <v>0</v>
      </c>
      <c r="AJ38" s="196">
        <f t="shared" si="13"/>
        <v>0</v>
      </c>
      <c r="AK38" s="196">
        <f t="shared" si="55"/>
        <v>0</v>
      </c>
      <c r="AL38" s="196">
        <f t="shared" si="14"/>
        <v>0</v>
      </c>
      <c r="AM38" s="196">
        <f t="shared" si="15"/>
        <v>0</v>
      </c>
      <c r="AN38" s="196">
        <f t="shared" si="16"/>
        <v>0</v>
      </c>
      <c r="AO38" s="196">
        <f t="shared" si="17"/>
        <v>0</v>
      </c>
      <c r="AP38" s="196">
        <f t="shared" si="18"/>
        <v>0</v>
      </c>
      <c r="AQ38" s="196">
        <f t="shared" si="19"/>
        <v>0</v>
      </c>
      <c r="AR38" s="196">
        <f t="shared" si="20"/>
        <v>0</v>
      </c>
      <c r="AS38" s="196">
        <f t="shared" si="21"/>
        <v>0</v>
      </c>
      <c r="AT38" s="196">
        <f t="shared" si="22"/>
        <v>0</v>
      </c>
      <c r="AU38" s="196">
        <f t="shared" si="56"/>
        <v>0</v>
      </c>
      <c r="AV38" s="196">
        <f t="shared" si="23"/>
        <v>0</v>
      </c>
      <c r="AW38" s="196">
        <f t="shared" si="57"/>
        <v>0</v>
      </c>
      <c r="AX38" s="196">
        <f t="shared" si="24"/>
        <v>0</v>
      </c>
      <c r="AY38" s="196">
        <f t="shared" si="25"/>
        <v>0</v>
      </c>
      <c r="AZ38" s="196">
        <f t="shared" si="26"/>
        <v>0</v>
      </c>
      <c r="BA38" s="196">
        <f t="shared" si="27"/>
        <v>0</v>
      </c>
      <c r="BB38" s="196">
        <f t="shared" si="28"/>
        <v>0</v>
      </c>
      <c r="BC38" s="196">
        <f t="shared" si="29"/>
        <v>0</v>
      </c>
      <c r="BD38" s="196">
        <f t="shared" si="30"/>
        <v>0</v>
      </c>
      <c r="BE38" s="196">
        <f t="shared" si="58"/>
        <v>0</v>
      </c>
      <c r="BF38" s="196">
        <f t="shared" si="31"/>
        <v>0</v>
      </c>
      <c r="BG38" s="196">
        <f t="shared" si="32"/>
        <v>0</v>
      </c>
      <c r="BH38" s="196">
        <f t="shared" si="33"/>
        <v>0</v>
      </c>
      <c r="BI38" s="196">
        <f t="shared" si="59"/>
        <v>0</v>
      </c>
      <c r="BJ38" s="196">
        <f t="shared" si="34"/>
        <v>0</v>
      </c>
      <c r="BK38" s="196">
        <f t="shared" si="60"/>
        <v>0</v>
      </c>
      <c r="BL38" s="196">
        <f t="shared" si="35"/>
        <v>0</v>
      </c>
      <c r="BM38" s="196">
        <f t="shared" si="36"/>
        <v>0</v>
      </c>
      <c r="BN38" s="196">
        <f t="shared" si="37"/>
        <v>0</v>
      </c>
      <c r="BO38" s="196">
        <f t="shared" si="61"/>
        <v>0</v>
      </c>
      <c r="BP38" s="196">
        <f t="shared" si="38"/>
        <v>0</v>
      </c>
      <c r="BQ38" s="196">
        <f t="shared" si="39"/>
        <v>0</v>
      </c>
      <c r="BR38" s="196">
        <f t="shared" si="40"/>
        <v>0</v>
      </c>
      <c r="BS38" s="196">
        <f t="shared" si="41"/>
        <v>0</v>
      </c>
      <c r="BT38" s="196">
        <f t="shared" si="42"/>
        <v>0</v>
      </c>
      <c r="BU38" s="196">
        <f t="shared" si="43"/>
        <v>0</v>
      </c>
      <c r="BV38" s="196">
        <f t="shared" si="44"/>
        <v>0</v>
      </c>
      <c r="BW38" s="196">
        <f t="shared" si="45"/>
        <v>0</v>
      </c>
      <c r="BX38" s="196">
        <f t="shared" si="46"/>
        <v>0</v>
      </c>
      <c r="BY38" s="196">
        <f t="shared" si="47"/>
        <v>0</v>
      </c>
      <c r="BZ38" s="196">
        <f t="shared" si="48"/>
        <v>0</v>
      </c>
      <c r="CA38" s="196">
        <f t="shared" si="49"/>
        <v>0</v>
      </c>
      <c r="CB38" s="196">
        <f t="shared" si="50"/>
        <v>0</v>
      </c>
      <c r="CC38" s="196">
        <f t="shared" si="62"/>
        <v>0</v>
      </c>
      <c r="CD38" s="196">
        <f t="shared" si="51"/>
        <v>0</v>
      </c>
      <c r="CE38" s="179"/>
    </row>
    <row r="39" ht="15.75" spans="1:83">
      <c r="A39" s="5"/>
      <c r="B39" s="215"/>
      <c r="C39" s="172"/>
      <c r="D39" s="175" t="s">
        <v>89</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9"/>
        <v>0</v>
      </c>
      <c r="AD39" s="196">
        <f t="shared" si="10"/>
        <v>0</v>
      </c>
      <c r="AE39" s="196">
        <f t="shared" si="52"/>
        <v>0</v>
      </c>
      <c r="AF39" s="196">
        <f t="shared" si="11"/>
        <v>0</v>
      </c>
      <c r="AG39" s="196">
        <f t="shared" si="53"/>
        <v>0</v>
      </c>
      <c r="AH39" s="196">
        <f t="shared" si="12"/>
        <v>0</v>
      </c>
      <c r="AI39" s="196">
        <f t="shared" si="54"/>
        <v>0</v>
      </c>
      <c r="AJ39" s="196">
        <f t="shared" si="13"/>
        <v>0</v>
      </c>
      <c r="AK39" s="196">
        <f t="shared" si="55"/>
        <v>0</v>
      </c>
      <c r="AL39" s="196">
        <f t="shared" si="14"/>
        <v>0</v>
      </c>
      <c r="AM39" s="196">
        <f t="shared" si="15"/>
        <v>0</v>
      </c>
      <c r="AN39" s="196">
        <f t="shared" si="16"/>
        <v>0</v>
      </c>
      <c r="AO39" s="196">
        <f t="shared" si="17"/>
        <v>0</v>
      </c>
      <c r="AP39" s="196">
        <f t="shared" si="18"/>
        <v>0</v>
      </c>
      <c r="AQ39" s="196">
        <f t="shared" si="19"/>
        <v>0</v>
      </c>
      <c r="AR39" s="196">
        <f t="shared" si="20"/>
        <v>0</v>
      </c>
      <c r="AS39" s="196">
        <f t="shared" si="21"/>
        <v>0</v>
      </c>
      <c r="AT39" s="196">
        <f t="shared" si="22"/>
        <v>0</v>
      </c>
      <c r="AU39" s="196">
        <f t="shared" si="56"/>
        <v>0</v>
      </c>
      <c r="AV39" s="196">
        <f t="shared" si="23"/>
        <v>0</v>
      </c>
      <c r="AW39" s="196">
        <f t="shared" si="57"/>
        <v>0</v>
      </c>
      <c r="AX39" s="196">
        <f t="shared" si="24"/>
        <v>0</v>
      </c>
      <c r="AY39" s="196">
        <f t="shared" si="25"/>
        <v>0</v>
      </c>
      <c r="AZ39" s="196">
        <f t="shared" si="26"/>
        <v>0</v>
      </c>
      <c r="BA39" s="196">
        <f t="shared" si="27"/>
        <v>0</v>
      </c>
      <c r="BB39" s="196">
        <f t="shared" si="28"/>
        <v>0</v>
      </c>
      <c r="BC39" s="196">
        <f t="shared" si="29"/>
        <v>0</v>
      </c>
      <c r="BD39" s="196">
        <f t="shared" si="30"/>
        <v>0</v>
      </c>
      <c r="BE39" s="196">
        <f t="shared" si="58"/>
        <v>0</v>
      </c>
      <c r="BF39" s="196">
        <f t="shared" si="31"/>
        <v>0</v>
      </c>
      <c r="BG39" s="196">
        <f t="shared" si="32"/>
        <v>0</v>
      </c>
      <c r="BH39" s="196">
        <f t="shared" si="33"/>
        <v>0</v>
      </c>
      <c r="BI39" s="196">
        <f t="shared" si="59"/>
        <v>0</v>
      </c>
      <c r="BJ39" s="196">
        <f t="shared" si="34"/>
        <v>0</v>
      </c>
      <c r="BK39" s="196">
        <f t="shared" si="60"/>
        <v>0</v>
      </c>
      <c r="BL39" s="196">
        <f t="shared" si="35"/>
        <v>0</v>
      </c>
      <c r="BM39" s="196">
        <f t="shared" si="36"/>
        <v>0</v>
      </c>
      <c r="BN39" s="196">
        <f t="shared" si="37"/>
        <v>0</v>
      </c>
      <c r="BO39" s="196">
        <f t="shared" si="61"/>
        <v>0</v>
      </c>
      <c r="BP39" s="196">
        <f t="shared" si="38"/>
        <v>0</v>
      </c>
      <c r="BQ39" s="196">
        <f t="shared" si="39"/>
        <v>0</v>
      </c>
      <c r="BR39" s="196">
        <f t="shared" si="40"/>
        <v>0</v>
      </c>
      <c r="BS39" s="196">
        <f t="shared" si="41"/>
        <v>0</v>
      </c>
      <c r="BT39" s="196">
        <f t="shared" si="42"/>
        <v>0</v>
      </c>
      <c r="BU39" s="196">
        <f t="shared" si="43"/>
        <v>0</v>
      </c>
      <c r="BV39" s="196">
        <f t="shared" si="44"/>
        <v>0</v>
      </c>
      <c r="BW39" s="196">
        <f t="shared" si="45"/>
        <v>0</v>
      </c>
      <c r="BX39" s="196">
        <f t="shared" si="46"/>
        <v>0</v>
      </c>
      <c r="BY39" s="196">
        <f t="shared" si="47"/>
        <v>0</v>
      </c>
      <c r="BZ39" s="196">
        <f t="shared" si="48"/>
        <v>0</v>
      </c>
      <c r="CA39" s="196">
        <f t="shared" si="49"/>
        <v>0</v>
      </c>
      <c r="CB39" s="196">
        <f t="shared" si="50"/>
        <v>0</v>
      </c>
      <c r="CC39" s="196">
        <f t="shared" si="62"/>
        <v>0</v>
      </c>
      <c r="CD39" s="196">
        <f t="shared" si="51"/>
        <v>0</v>
      </c>
      <c r="CE39" s="179"/>
    </row>
    <row r="40" ht="15.75" spans="1:83">
      <c r="A40" s="5"/>
      <c r="B40" s="215"/>
      <c r="C40" s="172"/>
      <c r="D40" s="175" t="s">
        <v>90</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9"/>
        <v>0</v>
      </c>
      <c r="AD40" s="196">
        <f t="shared" si="10"/>
        <v>0</v>
      </c>
      <c r="AE40" s="196">
        <f t="shared" si="52"/>
        <v>0</v>
      </c>
      <c r="AF40" s="196">
        <f t="shared" si="11"/>
        <v>0</v>
      </c>
      <c r="AG40" s="196">
        <f t="shared" si="53"/>
        <v>0</v>
      </c>
      <c r="AH40" s="196">
        <f t="shared" si="12"/>
        <v>0</v>
      </c>
      <c r="AI40" s="196">
        <f t="shared" si="54"/>
        <v>0</v>
      </c>
      <c r="AJ40" s="196">
        <f t="shared" si="13"/>
        <v>0</v>
      </c>
      <c r="AK40" s="196">
        <f t="shared" si="55"/>
        <v>0</v>
      </c>
      <c r="AL40" s="196">
        <f t="shared" si="14"/>
        <v>0</v>
      </c>
      <c r="AM40" s="196">
        <f t="shared" si="15"/>
        <v>0</v>
      </c>
      <c r="AN40" s="196">
        <f t="shared" si="16"/>
        <v>0</v>
      </c>
      <c r="AO40" s="196">
        <f t="shared" si="17"/>
        <v>0</v>
      </c>
      <c r="AP40" s="196">
        <f t="shared" si="18"/>
        <v>0</v>
      </c>
      <c r="AQ40" s="196">
        <f t="shared" si="19"/>
        <v>0</v>
      </c>
      <c r="AR40" s="196">
        <f t="shared" si="20"/>
        <v>0</v>
      </c>
      <c r="AS40" s="196">
        <f t="shared" si="21"/>
        <v>0</v>
      </c>
      <c r="AT40" s="196">
        <f t="shared" si="22"/>
        <v>0</v>
      </c>
      <c r="AU40" s="196">
        <f t="shared" si="56"/>
        <v>0</v>
      </c>
      <c r="AV40" s="196">
        <f t="shared" si="23"/>
        <v>0</v>
      </c>
      <c r="AW40" s="196">
        <f t="shared" si="57"/>
        <v>0</v>
      </c>
      <c r="AX40" s="196">
        <f t="shared" si="24"/>
        <v>0</v>
      </c>
      <c r="AY40" s="196">
        <f t="shared" si="25"/>
        <v>0</v>
      </c>
      <c r="AZ40" s="196">
        <f t="shared" si="26"/>
        <v>0</v>
      </c>
      <c r="BA40" s="196">
        <f t="shared" si="27"/>
        <v>0</v>
      </c>
      <c r="BB40" s="196">
        <f t="shared" si="28"/>
        <v>0</v>
      </c>
      <c r="BC40" s="196">
        <f t="shared" si="29"/>
        <v>0</v>
      </c>
      <c r="BD40" s="196">
        <f t="shared" si="30"/>
        <v>0</v>
      </c>
      <c r="BE40" s="196">
        <f t="shared" si="58"/>
        <v>0</v>
      </c>
      <c r="BF40" s="196">
        <f t="shared" si="31"/>
        <v>0</v>
      </c>
      <c r="BG40" s="196">
        <f t="shared" si="32"/>
        <v>0</v>
      </c>
      <c r="BH40" s="196">
        <f t="shared" si="33"/>
        <v>0</v>
      </c>
      <c r="BI40" s="196">
        <f t="shared" si="59"/>
        <v>0</v>
      </c>
      <c r="BJ40" s="196">
        <f t="shared" si="34"/>
        <v>0</v>
      </c>
      <c r="BK40" s="196">
        <f t="shared" si="60"/>
        <v>0</v>
      </c>
      <c r="BL40" s="196">
        <f t="shared" si="35"/>
        <v>0</v>
      </c>
      <c r="BM40" s="196">
        <f t="shared" si="36"/>
        <v>0</v>
      </c>
      <c r="BN40" s="196">
        <f t="shared" si="37"/>
        <v>0</v>
      </c>
      <c r="BO40" s="196">
        <f t="shared" si="61"/>
        <v>0</v>
      </c>
      <c r="BP40" s="196">
        <f t="shared" si="38"/>
        <v>0</v>
      </c>
      <c r="BQ40" s="196">
        <f t="shared" si="39"/>
        <v>0</v>
      </c>
      <c r="BR40" s="196">
        <f t="shared" si="40"/>
        <v>0</v>
      </c>
      <c r="BS40" s="196">
        <f t="shared" si="41"/>
        <v>0</v>
      </c>
      <c r="BT40" s="196">
        <f t="shared" si="42"/>
        <v>0</v>
      </c>
      <c r="BU40" s="196">
        <f t="shared" si="43"/>
        <v>0</v>
      </c>
      <c r="BV40" s="196">
        <f t="shared" si="44"/>
        <v>0</v>
      </c>
      <c r="BW40" s="196">
        <f t="shared" si="45"/>
        <v>0</v>
      </c>
      <c r="BX40" s="196">
        <f t="shared" si="46"/>
        <v>0</v>
      </c>
      <c r="BY40" s="196">
        <f t="shared" si="47"/>
        <v>0</v>
      </c>
      <c r="BZ40" s="196">
        <f t="shared" si="48"/>
        <v>0</v>
      </c>
      <c r="CA40" s="196">
        <f t="shared" si="49"/>
        <v>0</v>
      </c>
      <c r="CB40" s="196">
        <f t="shared" si="50"/>
        <v>0</v>
      </c>
      <c r="CC40" s="196">
        <f t="shared" si="62"/>
        <v>0</v>
      </c>
      <c r="CD40" s="196">
        <f t="shared" si="51"/>
        <v>0</v>
      </c>
      <c r="CE40" s="179"/>
    </row>
    <row r="41" ht="15.75" spans="1:83">
      <c r="A41" s="5"/>
      <c r="B41" s="215"/>
      <c r="C41" s="172"/>
      <c r="D41" s="175" t="s">
        <v>91</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9"/>
        <v>0</v>
      </c>
      <c r="AD41" s="196">
        <f t="shared" si="10"/>
        <v>0</v>
      </c>
      <c r="AE41" s="196">
        <f t="shared" si="52"/>
        <v>0</v>
      </c>
      <c r="AF41" s="196">
        <f t="shared" si="11"/>
        <v>0</v>
      </c>
      <c r="AG41" s="196">
        <f t="shared" si="53"/>
        <v>0</v>
      </c>
      <c r="AH41" s="196">
        <f t="shared" si="12"/>
        <v>0</v>
      </c>
      <c r="AI41" s="196">
        <f t="shared" si="54"/>
        <v>0</v>
      </c>
      <c r="AJ41" s="196">
        <f t="shared" si="13"/>
        <v>0</v>
      </c>
      <c r="AK41" s="196">
        <f t="shared" si="55"/>
        <v>0</v>
      </c>
      <c r="AL41" s="196">
        <f t="shared" si="14"/>
        <v>0</v>
      </c>
      <c r="AM41" s="196">
        <f t="shared" si="15"/>
        <v>0</v>
      </c>
      <c r="AN41" s="196">
        <f t="shared" si="16"/>
        <v>0</v>
      </c>
      <c r="AO41" s="196">
        <f t="shared" si="17"/>
        <v>0</v>
      </c>
      <c r="AP41" s="196">
        <f t="shared" si="18"/>
        <v>0</v>
      </c>
      <c r="AQ41" s="196">
        <f t="shared" si="19"/>
        <v>0</v>
      </c>
      <c r="AR41" s="196">
        <f t="shared" si="20"/>
        <v>0</v>
      </c>
      <c r="AS41" s="196">
        <f t="shared" si="21"/>
        <v>0</v>
      </c>
      <c r="AT41" s="196">
        <f t="shared" si="22"/>
        <v>0</v>
      </c>
      <c r="AU41" s="196">
        <f t="shared" si="56"/>
        <v>0</v>
      </c>
      <c r="AV41" s="196">
        <f t="shared" si="23"/>
        <v>0</v>
      </c>
      <c r="AW41" s="196">
        <f t="shared" si="57"/>
        <v>0</v>
      </c>
      <c r="AX41" s="196">
        <f t="shared" si="24"/>
        <v>0</v>
      </c>
      <c r="AY41" s="196">
        <f t="shared" si="25"/>
        <v>0</v>
      </c>
      <c r="AZ41" s="196">
        <f t="shared" si="26"/>
        <v>0</v>
      </c>
      <c r="BA41" s="196">
        <f t="shared" si="27"/>
        <v>0</v>
      </c>
      <c r="BB41" s="196">
        <f t="shared" si="28"/>
        <v>0</v>
      </c>
      <c r="BC41" s="196">
        <f t="shared" si="29"/>
        <v>0</v>
      </c>
      <c r="BD41" s="196">
        <f t="shared" si="30"/>
        <v>0</v>
      </c>
      <c r="BE41" s="196">
        <f t="shared" si="58"/>
        <v>0</v>
      </c>
      <c r="BF41" s="196">
        <f t="shared" si="31"/>
        <v>0</v>
      </c>
      <c r="BG41" s="196">
        <f t="shared" si="32"/>
        <v>0</v>
      </c>
      <c r="BH41" s="196">
        <f t="shared" si="33"/>
        <v>0</v>
      </c>
      <c r="BI41" s="196">
        <f t="shared" si="59"/>
        <v>0</v>
      </c>
      <c r="BJ41" s="196">
        <f t="shared" si="34"/>
        <v>0</v>
      </c>
      <c r="BK41" s="196">
        <f t="shared" si="60"/>
        <v>0</v>
      </c>
      <c r="BL41" s="196">
        <f t="shared" si="35"/>
        <v>0</v>
      </c>
      <c r="BM41" s="196">
        <f t="shared" si="36"/>
        <v>0</v>
      </c>
      <c r="BN41" s="196">
        <f t="shared" si="37"/>
        <v>0</v>
      </c>
      <c r="BO41" s="196">
        <f t="shared" si="61"/>
        <v>0</v>
      </c>
      <c r="BP41" s="196">
        <f t="shared" si="38"/>
        <v>0</v>
      </c>
      <c r="BQ41" s="196">
        <f t="shared" si="39"/>
        <v>0</v>
      </c>
      <c r="BR41" s="196">
        <f t="shared" si="40"/>
        <v>0</v>
      </c>
      <c r="BS41" s="196">
        <f t="shared" si="41"/>
        <v>0</v>
      </c>
      <c r="BT41" s="196">
        <f t="shared" si="42"/>
        <v>0</v>
      </c>
      <c r="BU41" s="196">
        <f t="shared" si="43"/>
        <v>0</v>
      </c>
      <c r="BV41" s="196">
        <f t="shared" si="44"/>
        <v>0</v>
      </c>
      <c r="BW41" s="196">
        <f t="shared" si="45"/>
        <v>0</v>
      </c>
      <c r="BX41" s="196">
        <f t="shared" si="46"/>
        <v>0</v>
      </c>
      <c r="BY41" s="196">
        <f t="shared" si="47"/>
        <v>0</v>
      </c>
      <c r="BZ41" s="196">
        <f t="shared" si="48"/>
        <v>0</v>
      </c>
      <c r="CA41" s="196">
        <f t="shared" si="49"/>
        <v>0</v>
      </c>
      <c r="CB41" s="196">
        <f t="shared" si="50"/>
        <v>0</v>
      </c>
      <c r="CC41" s="196">
        <f t="shared" si="62"/>
        <v>0</v>
      </c>
      <c r="CD41" s="196">
        <f t="shared" si="51"/>
        <v>0</v>
      </c>
      <c r="CE41" s="179"/>
    </row>
    <row r="42" ht="15.75" spans="1:83">
      <c r="A42" s="5"/>
      <c r="B42" s="215"/>
      <c r="C42" s="172"/>
      <c r="D42" s="175" t="s">
        <v>92</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9"/>
        <v>0</v>
      </c>
      <c r="AD42" s="196">
        <f t="shared" si="10"/>
        <v>0</v>
      </c>
      <c r="AE42" s="196">
        <f t="shared" si="52"/>
        <v>0</v>
      </c>
      <c r="AF42" s="196">
        <f t="shared" si="11"/>
        <v>0</v>
      </c>
      <c r="AG42" s="196">
        <f t="shared" si="53"/>
        <v>0</v>
      </c>
      <c r="AH42" s="196">
        <f t="shared" si="12"/>
        <v>0</v>
      </c>
      <c r="AI42" s="196">
        <f t="shared" si="54"/>
        <v>0</v>
      </c>
      <c r="AJ42" s="196">
        <f t="shared" si="13"/>
        <v>0</v>
      </c>
      <c r="AK42" s="196">
        <f t="shared" si="55"/>
        <v>0</v>
      </c>
      <c r="AL42" s="196">
        <f t="shared" si="14"/>
        <v>0</v>
      </c>
      <c r="AM42" s="196">
        <f t="shared" si="15"/>
        <v>0</v>
      </c>
      <c r="AN42" s="196">
        <f t="shared" si="16"/>
        <v>0</v>
      </c>
      <c r="AO42" s="196">
        <f t="shared" si="17"/>
        <v>0</v>
      </c>
      <c r="AP42" s="196">
        <f t="shared" si="18"/>
        <v>0</v>
      </c>
      <c r="AQ42" s="196">
        <f t="shared" si="19"/>
        <v>0</v>
      </c>
      <c r="AR42" s="196">
        <f t="shared" si="20"/>
        <v>0</v>
      </c>
      <c r="AS42" s="196">
        <f t="shared" si="21"/>
        <v>0</v>
      </c>
      <c r="AT42" s="196">
        <f t="shared" si="22"/>
        <v>0</v>
      </c>
      <c r="AU42" s="196">
        <f t="shared" si="56"/>
        <v>0</v>
      </c>
      <c r="AV42" s="196">
        <f t="shared" si="23"/>
        <v>0</v>
      </c>
      <c r="AW42" s="196">
        <f t="shared" si="57"/>
        <v>0</v>
      </c>
      <c r="AX42" s="196">
        <f t="shared" si="24"/>
        <v>0</v>
      </c>
      <c r="AY42" s="196">
        <f t="shared" si="25"/>
        <v>0</v>
      </c>
      <c r="AZ42" s="196">
        <f t="shared" si="26"/>
        <v>0</v>
      </c>
      <c r="BA42" s="196">
        <f t="shared" si="27"/>
        <v>0</v>
      </c>
      <c r="BB42" s="196">
        <f t="shared" si="28"/>
        <v>0</v>
      </c>
      <c r="BC42" s="196">
        <f t="shared" si="29"/>
        <v>0</v>
      </c>
      <c r="BD42" s="196">
        <f t="shared" si="30"/>
        <v>0</v>
      </c>
      <c r="BE42" s="196">
        <f t="shared" si="58"/>
        <v>0</v>
      </c>
      <c r="BF42" s="196">
        <f t="shared" si="31"/>
        <v>0</v>
      </c>
      <c r="BG42" s="196">
        <f t="shared" si="32"/>
        <v>0</v>
      </c>
      <c r="BH42" s="196">
        <f t="shared" si="33"/>
        <v>0</v>
      </c>
      <c r="BI42" s="196">
        <f t="shared" si="59"/>
        <v>0</v>
      </c>
      <c r="BJ42" s="196">
        <f t="shared" si="34"/>
        <v>0</v>
      </c>
      <c r="BK42" s="196">
        <f t="shared" si="60"/>
        <v>0</v>
      </c>
      <c r="BL42" s="196">
        <f t="shared" si="35"/>
        <v>0</v>
      </c>
      <c r="BM42" s="196">
        <f t="shared" si="36"/>
        <v>0</v>
      </c>
      <c r="BN42" s="196">
        <f t="shared" si="37"/>
        <v>0</v>
      </c>
      <c r="BO42" s="196">
        <f t="shared" si="61"/>
        <v>0</v>
      </c>
      <c r="BP42" s="196">
        <f t="shared" si="38"/>
        <v>0</v>
      </c>
      <c r="BQ42" s="196">
        <f t="shared" si="39"/>
        <v>0</v>
      </c>
      <c r="BR42" s="196">
        <f t="shared" si="40"/>
        <v>0</v>
      </c>
      <c r="BS42" s="196">
        <f t="shared" si="41"/>
        <v>0</v>
      </c>
      <c r="BT42" s="196">
        <f t="shared" si="42"/>
        <v>0</v>
      </c>
      <c r="BU42" s="196">
        <f t="shared" si="43"/>
        <v>0</v>
      </c>
      <c r="BV42" s="196">
        <f t="shared" si="44"/>
        <v>0</v>
      </c>
      <c r="BW42" s="196">
        <f t="shared" si="45"/>
        <v>0</v>
      </c>
      <c r="BX42" s="196">
        <f t="shared" si="46"/>
        <v>0</v>
      </c>
      <c r="BY42" s="196">
        <f t="shared" si="47"/>
        <v>0</v>
      </c>
      <c r="BZ42" s="196">
        <f t="shared" si="48"/>
        <v>0</v>
      </c>
      <c r="CA42" s="196">
        <f t="shared" si="49"/>
        <v>0</v>
      </c>
      <c r="CB42" s="196">
        <f t="shared" si="50"/>
        <v>0</v>
      </c>
      <c r="CC42" s="196">
        <f t="shared" si="62"/>
        <v>0</v>
      </c>
      <c r="CD42" s="196">
        <f t="shared" si="51"/>
        <v>0</v>
      </c>
      <c r="CE42" s="179"/>
    </row>
    <row r="43" spans="1:83">
      <c r="A43" s="5"/>
      <c r="B43" s="215"/>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17">
      <c r="D46" s="100"/>
      <c r="E46" s="178"/>
      <c r="Q46" t="s">
        <v>93</v>
      </c>
    </row>
    <row r="47" spans="4:17">
      <c r="D47" s="100"/>
      <c r="E47" s="178"/>
      <c r="Q47" t="s">
        <v>94</v>
      </c>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1">
      <c r="D56" s="100"/>
      <c r="E56" s="180"/>
      <c r="F56" s="180"/>
      <c r="G56" s="180"/>
      <c r="H56" s="180"/>
      <c r="I56" s="180"/>
      <c r="J56" s="180"/>
      <c r="K56" s="189"/>
      <c r="L56" s="180"/>
      <c r="M56" s="180"/>
      <c r="N56" s="180"/>
      <c r="O56" s="190"/>
      <c r="P56" s="190"/>
      <c r="Q56" s="19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row>
    <row r="57" spans="4:81">
      <c r="D57" s="100"/>
      <c r="E57" s="180"/>
      <c r="F57" s="180"/>
      <c r="G57" s="180"/>
      <c r="H57" s="180"/>
      <c r="I57" s="180"/>
      <c r="J57" s="180"/>
      <c r="K57" s="189"/>
      <c r="L57" s="180"/>
      <c r="M57" s="180"/>
      <c r="N57" s="180"/>
      <c r="O57" s="190"/>
      <c r="P57" s="190"/>
      <c r="Q57" s="19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row>
    <row r="58" spans="4:81">
      <c r="D58" s="100"/>
      <c r="E58" s="180"/>
      <c r="F58" s="180"/>
      <c r="G58" s="180"/>
      <c r="H58" s="180"/>
      <c r="I58" s="180"/>
      <c r="J58" s="180"/>
      <c r="K58" s="189"/>
      <c r="L58" s="180"/>
      <c r="M58" s="180"/>
      <c r="N58" s="180"/>
      <c r="O58" s="190"/>
      <c r="P58" s="190"/>
      <c r="Q58" s="19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row>
    <row r="59" spans="4:81">
      <c r="D59" s="100"/>
      <c r="E59" s="180"/>
      <c r="F59" s="180"/>
      <c r="G59" s="180"/>
      <c r="H59" s="180"/>
      <c r="I59" s="180"/>
      <c r="J59" s="180"/>
      <c r="K59" s="189"/>
      <c r="L59" s="180"/>
      <c r="M59" s="180"/>
      <c r="N59" s="180"/>
      <c r="O59" s="190"/>
      <c r="P59" s="190"/>
      <c r="Q59" s="19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row>
    <row r="60" spans="4:81">
      <c r="D60" s="100"/>
      <c r="E60" s="180"/>
      <c r="F60" s="180"/>
      <c r="G60" s="180"/>
      <c r="H60" s="180"/>
      <c r="I60" s="180"/>
      <c r="J60" s="180"/>
      <c r="K60" s="189"/>
      <c r="L60" s="180"/>
      <c r="M60" s="180"/>
      <c r="N60" s="180"/>
      <c r="O60" s="190"/>
      <c r="P60" s="190"/>
      <c r="Q60" s="19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row>
    <row r="61" spans="4:81">
      <c r="D61" s="100"/>
      <c r="E61" s="180"/>
      <c r="F61" s="180"/>
      <c r="G61" s="180"/>
      <c r="H61" s="180"/>
      <c r="I61" s="180"/>
      <c r="J61" s="180"/>
      <c r="K61" s="189"/>
      <c r="L61" s="180"/>
      <c r="M61" s="180"/>
      <c r="N61" s="180"/>
      <c r="O61" s="190"/>
      <c r="P61" s="190"/>
      <c r="Q61" s="19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row>
    <row r="62" spans="4:80">
      <c r="D62" s="100"/>
      <c r="E62" s="180"/>
      <c r="F62" s="180"/>
      <c r="G62" s="180"/>
      <c r="H62" s="180"/>
      <c r="I62" s="180"/>
      <c r="J62" s="180"/>
      <c r="K62" s="189"/>
      <c r="L62" s="180"/>
      <c r="M62" s="180"/>
      <c r="N62" s="180"/>
      <c r="O62" s="190"/>
      <c r="P62" s="190"/>
      <c r="Q62" s="19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row>
    <row r="63" spans="4:81">
      <c r="D63" s="100"/>
      <c r="E63" s="180"/>
      <c r="F63" s="180"/>
      <c r="G63" s="180"/>
      <c r="H63" s="180"/>
      <c r="I63" s="180"/>
      <c r="J63" s="180"/>
      <c r="K63" s="189"/>
      <c r="L63" s="180"/>
      <c r="M63" s="180"/>
      <c r="N63" s="180"/>
      <c r="O63" s="190"/>
      <c r="P63" s="190"/>
      <c r="Q63" s="19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row>
    <row r="64" spans="4:81">
      <c r="D64" s="100"/>
      <c r="E64" s="180"/>
      <c r="F64" s="180"/>
      <c r="G64" s="180"/>
      <c r="H64" s="180"/>
      <c r="I64" s="180"/>
      <c r="J64" s="180"/>
      <c r="K64" s="189"/>
      <c r="L64" s="180"/>
      <c r="M64" s="180"/>
      <c r="N64" s="180"/>
      <c r="O64" s="190"/>
      <c r="P64" s="190"/>
      <c r="Q64" s="19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row>
    <row r="65" spans="4:81">
      <c r="D65" s="100"/>
      <c r="E65" s="180"/>
      <c r="F65" s="180"/>
      <c r="G65" s="180"/>
      <c r="H65" s="180"/>
      <c r="I65" s="180"/>
      <c r="J65" s="180"/>
      <c r="K65" s="189"/>
      <c r="L65" s="180"/>
      <c r="M65" s="180"/>
      <c r="N65" s="180"/>
      <c r="O65" s="190"/>
      <c r="P65" s="190"/>
      <c r="Q65" s="19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row>
    <row r="66" spans="4:81">
      <c r="D66" s="100"/>
      <c r="E66" s="180"/>
      <c r="F66" s="180"/>
      <c r="G66" s="180"/>
      <c r="H66" s="180"/>
      <c r="I66" s="180"/>
      <c r="J66" s="180"/>
      <c r="K66" s="180"/>
      <c r="L66" s="180"/>
      <c r="M66" s="180"/>
      <c r="N66" s="18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row>
    <row r="67" spans="4:81">
      <c r="D67" s="100"/>
      <c r="E67" s="180"/>
      <c r="F67" s="180"/>
      <c r="G67" s="180"/>
      <c r="H67" s="180"/>
      <c r="I67" s="180"/>
      <c r="J67" s="180"/>
      <c r="K67" s="180"/>
      <c r="L67" s="180"/>
      <c r="M67" s="180"/>
      <c r="N67" s="180"/>
      <c r="O67" s="190"/>
      <c r="P67" s="190"/>
      <c r="Q67" s="19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row>
    <row r="68" spans="4:81">
      <c r="D68" s="100"/>
      <c r="E68" s="180"/>
      <c r="F68" s="180"/>
      <c r="G68" s="180"/>
      <c r="H68" s="180"/>
      <c r="I68" s="180"/>
      <c r="J68" s="180"/>
      <c r="K68" s="180"/>
      <c r="L68" s="180"/>
      <c r="M68" s="180"/>
      <c r="N68" s="18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row>
    <row r="69" spans="4:81">
      <c r="D69" s="100"/>
      <c r="E69" s="180"/>
      <c r="F69" s="180"/>
      <c r="G69" s="180"/>
      <c r="H69" s="180"/>
      <c r="I69" s="180"/>
      <c r="J69" s="180"/>
      <c r="K69" s="180"/>
      <c r="L69" s="180"/>
      <c r="M69" s="180"/>
      <c r="N69" s="180"/>
      <c r="O69" s="190"/>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row>
    <row r="70" spans="4:81">
      <c r="D70" s="100"/>
      <c r="E70" s="180"/>
      <c r="F70" s="180"/>
      <c r="G70" s="180"/>
      <c r="H70" s="180"/>
      <c r="I70" s="180"/>
      <c r="J70" s="180"/>
      <c r="K70" s="180"/>
      <c r="L70" s="180"/>
      <c r="M70" s="180"/>
      <c r="N70" s="180"/>
      <c r="O70" s="190"/>
      <c r="P70" s="190"/>
      <c r="Q70" s="19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row>
    <row r="71" spans="4:81">
      <c r="D71" s="100"/>
      <c r="E71" s="180"/>
      <c r="F71" s="180"/>
      <c r="G71" s="180"/>
      <c r="H71" s="180"/>
      <c r="I71" s="180"/>
      <c r="J71" s="180"/>
      <c r="K71" s="180"/>
      <c r="L71" s="180"/>
      <c r="M71" s="180"/>
      <c r="N71" s="180"/>
      <c r="O71" s="190"/>
      <c r="P71" s="190"/>
      <c r="Q71" s="19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row>
    <row r="72" spans="4:80">
      <c r="D72" s="180"/>
      <c r="E72" s="180"/>
      <c r="F72" s="180"/>
      <c r="G72" s="180"/>
      <c r="H72" s="180"/>
      <c r="I72" s="180"/>
      <c r="J72" s="180"/>
      <c r="K72" s="180"/>
      <c r="L72" s="180"/>
      <c r="M72" s="180"/>
      <c r="N72" s="190"/>
      <c r="O72" s="180"/>
      <c r="P72" s="190"/>
      <c r="Q72" s="19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row>
    <row r="73" spans="4:80">
      <c r="D73" s="180"/>
      <c r="E73" s="180"/>
      <c r="F73" s="180"/>
      <c r="G73" s="180"/>
      <c r="H73" s="180"/>
      <c r="I73" s="180"/>
      <c r="J73" s="180"/>
      <c r="K73" s="180"/>
      <c r="L73" s="180"/>
      <c r="M73" s="180"/>
      <c r="N73" s="190"/>
      <c r="O73" s="180"/>
      <c r="P73" s="190"/>
      <c r="Q73" s="19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row>
    <row r="74" spans="4:80">
      <c r="D74" s="180"/>
      <c r="E74" s="180"/>
      <c r="F74" s="180"/>
      <c r="G74" s="180"/>
      <c r="H74" s="180"/>
      <c r="I74" s="180"/>
      <c r="J74" s="180"/>
      <c r="K74" s="180"/>
      <c r="L74" s="180"/>
      <c r="M74" s="180"/>
      <c r="N74" s="190"/>
      <c r="O74" s="180"/>
      <c r="P74" s="190"/>
      <c r="Q74" s="19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row>
    <row r="75" spans="4:80">
      <c r="D75" s="180"/>
      <c r="E75" s="180"/>
      <c r="F75" s="180"/>
      <c r="G75" s="180"/>
      <c r="H75" s="180"/>
      <c r="I75" s="180"/>
      <c r="J75" s="180"/>
      <c r="K75" s="180"/>
      <c r="L75" s="180"/>
      <c r="M75" s="180"/>
      <c r="N75" s="190"/>
      <c r="O75" s="180"/>
      <c r="P75" s="190"/>
      <c r="Q75" s="19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row>
    <row r="76" spans="4:80">
      <c r="D76" s="180"/>
      <c r="E76" s="180"/>
      <c r="F76" s="180"/>
      <c r="G76" s="180"/>
      <c r="H76" s="180"/>
      <c r="I76" s="180"/>
      <c r="J76" s="180"/>
      <c r="K76" s="180"/>
      <c r="L76" s="180"/>
      <c r="M76" s="180"/>
      <c r="N76" s="190"/>
      <c r="O76" s="180"/>
      <c r="P76" s="190"/>
      <c r="Q76" s="19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row>
    <row r="77" spans="4:80">
      <c r="D77" s="180"/>
      <c r="E77" s="180"/>
      <c r="F77" s="180"/>
      <c r="G77" s="180"/>
      <c r="H77" s="180"/>
      <c r="I77" s="180"/>
      <c r="J77" s="180"/>
      <c r="K77" s="180"/>
      <c r="L77" s="180"/>
      <c r="M77" s="180"/>
      <c r="N77" s="190"/>
      <c r="O77" s="180"/>
      <c r="P77" s="190"/>
      <c r="Q77" s="19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row>
    <row r="78" spans="4:80">
      <c r="D78" s="180"/>
      <c r="E78" s="180"/>
      <c r="F78" s="180"/>
      <c r="G78" s="180"/>
      <c r="H78" s="180"/>
      <c r="I78" s="180"/>
      <c r="J78" s="180"/>
      <c r="K78" s="180"/>
      <c r="L78" s="180"/>
      <c r="M78" s="180"/>
      <c r="N78" s="190"/>
      <c r="O78" s="180"/>
      <c r="P78" s="190"/>
      <c r="Q78" s="19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row>
    <row r="79" spans="4:80">
      <c r="D79" s="180"/>
      <c r="E79" s="180"/>
      <c r="F79" s="180"/>
      <c r="G79" s="180"/>
      <c r="H79" s="180"/>
      <c r="I79" s="180"/>
      <c r="J79" s="180"/>
      <c r="K79" s="180"/>
      <c r="L79" s="180"/>
      <c r="M79" s="180"/>
      <c r="N79" s="190"/>
      <c r="O79" s="18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row>
    <row r="80" spans="4:80">
      <c r="D80" s="180"/>
      <c r="E80" s="180"/>
      <c r="F80" s="180"/>
      <c r="G80" s="180"/>
      <c r="H80" s="180"/>
      <c r="I80" s="180"/>
      <c r="J80" s="180"/>
      <c r="K80" s="180"/>
      <c r="L80" s="180"/>
      <c r="M80" s="180"/>
      <c r="N80" s="190"/>
      <c r="O80" s="180"/>
      <c r="P80" s="190"/>
      <c r="Q80" s="19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row>
    <row r="81" spans="4:80">
      <c r="D81" s="180"/>
      <c r="E81" s="180"/>
      <c r="F81" s="180"/>
      <c r="G81" s="180"/>
      <c r="H81" s="180"/>
      <c r="I81" s="180"/>
      <c r="J81" s="180"/>
      <c r="K81" s="180"/>
      <c r="L81" s="180"/>
      <c r="M81" s="180"/>
      <c r="N81" s="190"/>
      <c r="O81" s="180"/>
      <c r="P81" s="190"/>
      <c r="Q81" s="19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row>
    <row r="82" spans="4:80">
      <c r="D82" s="180"/>
      <c r="E82" s="180"/>
      <c r="F82" s="180"/>
      <c r="G82" s="180"/>
      <c r="H82" s="180"/>
      <c r="I82" s="180"/>
      <c r="J82" s="180"/>
      <c r="K82" s="180"/>
      <c r="L82" s="180"/>
      <c r="M82" s="180"/>
      <c r="N82" s="190"/>
      <c r="O82" s="180"/>
      <c r="P82" s="190"/>
      <c r="Q82" s="19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row>
    <row r="83" spans="4:80">
      <c r="D83" s="180"/>
      <c r="E83" s="180"/>
      <c r="F83" s="180"/>
      <c r="G83" s="180"/>
      <c r="H83" s="180"/>
      <c r="I83" s="180"/>
      <c r="J83" s="180"/>
      <c r="K83" s="180"/>
      <c r="L83" s="180"/>
      <c r="M83" s="180"/>
      <c r="N83" s="190"/>
      <c r="O83" s="180"/>
      <c r="P83" s="190"/>
      <c r="Q83" s="19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row>
    <row r="84" spans="4:80">
      <c r="D84" s="180"/>
      <c r="E84" s="180"/>
      <c r="F84" s="180"/>
      <c r="G84" s="180"/>
      <c r="H84" s="180"/>
      <c r="I84" s="180"/>
      <c r="J84" s="180"/>
      <c r="K84" s="180"/>
      <c r="L84" s="180"/>
      <c r="M84" s="180"/>
      <c r="N84" s="190"/>
      <c r="O84" s="18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row>
    <row r="85" spans="4:80">
      <c r="D85" s="180"/>
      <c r="E85" s="180"/>
      <c r="F85" s="180"/>
      <c r="G85" s="180"/>
      <c r="H85" s="180"/>
      <c r="I85" s="180"/>
      <c r="J85" s="180"/>
      <c r="K85" s="180"/>
      <c r="L85" s="180"/>
      <c r="M85" s="180"/>
      <c r="N85" s="190"/>
      <c r="O85" s="180"/>
      <c r="P85" s="190"/>
      <c r="Q85" s="19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row>
    <row r="86" spans="4:80">
      <c r="D86" s="180"/>
      <c r="E86" s="180"/>
      <c r="F86" s="180"/>
      <c r="G86" s="180"/>
      <c r="H86" s="180"/>
      <c r="I86" s="180"/>
      <c r="J86" s="180"/>
      <c r="K86" s="180"/>
      <c r="L86" s="180"/>
      <c r="M86" s="180"/>
      <c r="N86" s="190"/>
      <c r="O86" s="18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row>
    <row r="87" spans="4:80">
      <c r="D87" s="180"/>
      <c r="E87" s="180"/>
      <c r="F87" s="180"/>
      <c r="G87" s="180"/>
      <c r="H87" s="180"/>
      <c r="I87" s="180"/>
      <c r="J87" s="180"/>
      <c r="K87" s="180"/>
      <c r="L87" s="180"/>
      <c r="M87" s="180"/>
      <c r="N87" s="190"/>
      <c r="O87" s="180"/>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row>
    <row r="88" spans="4:81">
      <c r="D88" s="180"/>
      <c r="E88" s="180"/>
      <c r="F88" s="180"/>
      <c r="G88" s="180"/>
      <c r="H88" s="180"/>
      <c r="I88" s="180"/>
      <c r="J88" s="180"/>
      <c r="K88" s="180"/>
      <c r="L88" s="180"/>
      <c r="M88" s="180"/>
      <c r="N88" s="180"/>
      <c r="O88" s="190"/>
      <c r="P88" s="18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row>
    <row r="89" spans="4:82">
      <c r="D89" s="180"/>
      <c r="E89" s="180"/>
      <c r="F89" s="180"/>
      <c r="G89" s="180"/>
      <c r="H89" s="180"/>
      <c r="I89" s="180"/>
      <c r="J89" s="180"/>
      <c r="K89" s="180"/>
      <c r="L89" s="180"/>
      <c r="M89" s="180"/>
      <c r="N89" s="180"/>
      <c r="O89" s="190"/>
      <c r="P89" s="18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row>
    <row r="90" spans="4:82">
      <c r="D90" s="180"/>
      <c r="E90" s="180"/>
      <c r="F90" s="180"/>
      <c r="G90" s="180"/>
      <c r="H90" s="180"/>
      <c r="I90" s="180"/>
      <c r="J90" s="180"/>
      <c r="K90" s="180"/>
      <c r="L90" s="180"/>
      <c r="M90" s="180"/>
      <c r="N90" s="180"/>
      <c r="O90" s="190"/>
      <c r="P90" s="18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row>
    <row r="91" spans="4:82">
      <c r="D91" s="180"/>
      <c r="E91" s="180"/>
      <c r="F91" s="180"/>
      <c r="G91" s="180"/>
      <c r="H91" s="180"/>
      <c r="I91" s="180"/>
      <c r="J91" s="180"/>
      <c r="K91" s="180"/>
      <c r="L91" s="180"/>
      <c r="M91" s="180"/>
      <c r="N91" s="180"/>
      <c r="O91" s="190"/>
      <c r="P91" s="18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row>
    <row r="92" spans="4:82">
      <c r="D92" s="180"/>
      <c r="E92" s="180"/>
      <c r="F92" s="180"/>
      <c r="G92" s="180"/>
      <c r="H92" s="180"/>
      <c r="I92" s="180"/>
      <c r="J92" s="180"/>
      <c r="K92" s="180"/>
      <c r="L92" s="180"/>
      <c r="M92" s="180"/>
      <c r="N92" s="180"/>
      <c r="O92" s="190"/>
      <c r="P92" s="18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row>
    <row r="93" spans="4:82">
      <c r="D93" s="180"/>
      <c r="E93" s="180"/>
      <c r="F93" s="180"/>
      <c r="G93" s="180"/>
      <c r="H93" s="180"/>
      <c r="I93" s="180"/>
      <c r="J93" s="180"/>
      <c r="K93" s="180"/>
      <c r="L93" s="180"/>
      <c r="M93" s="180"/>
      <c r="N93" s="180"/>
      <c r="O93" s="190"/>
      <c r="P93" s="18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row>
    <row r="94" spans="4:82">
      <c r="D94" s="180"/>
      <c r="E94" s="180"/>
      <c r="F94" s="180"/>
      <c r="G94" s="180"/>
      <c r="H94" s="180"/>
      <c r="I94" s="180"/>
      <c r="J94" s="180"/>
      <c r="K94" s="180"/>
      <c r="L94" s="180"/>
      <c r="M94" s="180"/>
      <c r="N94" s="180"/>
      <c r="O94" s="190"/>
      <c r="P94" s="18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row>
    <row r="95" spans="4:82">
      <c r="D95" s="180"/>
      <c r="E95" s="180"/>
      <c r="F95" s="180"/>
      <c r="G95" s="180"/>
      <c r="H95" s="180"/>
      <c r="I95" s="180"/>
      <c r="J95" s="180"/>
      <c r="K95" s="180"/>
      <c r="L95" s="180"/>
      <c r="M95" s="180"/>
      <c r="N95" s="180"/>
      <c r="O95" s="190"/>
      <c r="P95" s="18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row>
    <row r="96" spans="4:82">
      <c r="D96" s="180"/>
      <c r="E96" s="180"/>
      <c r="F96" s="180"/>
      <c r="G96" s="180"/>
      <c r="H96" s="180"/>
      <c r="I96" s="180"/>
      <c r="J96" s="180"/>
      <c r="K96" s="180"/>
      <c r="L96" s="180"/>
      <c r="M96" s="180"/>
      <c r="N96" s="180"/>
      <c r="O96" s="190"/>
      <c r="P96" s="18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row>
    <row r="97" spans="4:82">
      <c r="D97" s="180"/>
      <c r="E97" s="180"/>
      <c r="F97" s="180"/>
      <c r="G97" s="180"/>
      <c r="H97" s="180"/>
      <c r="I97" s="180"/>
      <c r="J97" s="180"/>
      <c r="K97" s="180"/>
      <c r="L97" s="180"/>
      <c r="M97" s="180"/>
      <c r="N97" s="180"/>
      <c r="O97" s="190"/>
      <c r="P97" s="18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row>
    <row r="98" spans="4:82">
      <c r="D98" s="180"/>
      <c r="E98" s="180"/>
      <c r="F98" s="180"/>
      <c r="G98" s="180"/>
      <c r="H98" s="180"/>
      <c r="I98" s="180"/>
      <c r="J98" s="180"/>
      <c r="K98" s="180"/>
      <c r="L98" s="180"/>
      <c r="M98" s="180"/>
      <c r="N98" s="180"/>
      <c r="O98" s="190"/>
      <c r="P98" s="18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row>
    <row r="99" spans="4:82">
      <c r="D99" s="180"/>
      <c r="E99" s="180"/>
      <c r="F99" s="180"/>
      <c r="G99" s="180"/>
      <c r="H99" s="180"/>
      <c r="I99" s="180"/>
      <c r="J99" s="180"/>
      <c r="K99" s="180"/>
      <c r="L99" s="180"/>
      <c r="M99" s="180"/>
      <c r="N99" s="180"/>
      <c r="O99" s="190"/>
      <c r="P99" s="180"/>
      <c r="Q99" s="19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row>
    <row r="100" spans="4:82">
      <c r="D100" s="180"/>
      <c r="E100" s="180"/>
      <c r="F100" s="180"/>
      <c r="G100" s="180"/>
      <c r="H100" s="180"/>
      <c r="I100" s="180"/>
      <c r="J100" s="180"/>
      <c r="K100" s="180"/>
      <c r="L100" s="180"/>
      <c r="M100" s="180"/>
      <c r="N100" s="180"/>
      <c r="O100" s="190"/>
      <c r="P100" s="18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row>
    <row r="101" spans="4:82">
      <c r="D101" s="180"/>
      <c r="E101" s="180"/>
      <c r="F101" s="180"/>
      <c r="G101" s="180"/>
      <c r="H101" s="180"/>
      <c r="I101" s="180"/>
      <c r="J101" s="180"/>
      <c r="K101" s="180"/>
      <c r="L101" s="180"/>
      <c r="M101" s="180"/>
      <c r="N101" s="180"/>
      <c r="O101" s="190"/>
      <c r="P101" s="180"/>
      <c r="Q101" s="19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row>
    <row r="102" spans="4:82">
      <c r="D102" s="180"/>
      <c r="E102" s="180"/>
      <c r="F102" s="180"/>
      <c r="G102" s="180"/>
      <c r="H102" s="180"/>
      <c r="I102" s="180"/>
      <c r="J102" s="180"/>
      <c r="K102" s="180"/>
      <c r="L102" s="180"/>
      <c r="M102" s="180"/>
      <c r="N102" s="180"/>
      <c r="O102" s="190"/>
      <c r="P102" s="18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row>
    <row r="103" spans="4:82">
      <c r="D103" s="180"/>
      <c r="E103" s="180"/>
      <c r="F103" s="180"/>
      <c r="G103" s="180"/>
      <c r="H103" s="180"/>
      <c r="I103" s="180"/>
      <c r="J103" s="180"/>
      <c r="K103" s="180"/>
      <c r="L103" s="180"/>
      <c r="M103" s="180"/>
      <c r="N103" s="180"/>
      <c r="O103" s="190"/>
      <c r="P103" s="18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row>
    <row r="104" spans="4:82">
      <c r="D104" s="180"/>
      <c r="E104" s="180"/>
      <c r="F104" s="180"/>
      <c r="G104" s="180"/>
      <c r="H104" s="180"/>
      <c r="I104" s="180"/>
      <c r="J104" s="180"/>
      <c r="K104" s="180"/>
      <c r="L104" s="180"/>
      <c r="M104" s="180"/>
      <c r="N104" s="180"/>
      <c r="O104" s="190"/>
      <c r="P104" s="18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ErrorMessage="1" errorTitle="Error Message" error="Please enter a value from the drop-down list" sqref="M12 O12 Q12 M13 O13 Q13 M14 O14 Q14 G15 I15 K15 M15 O15 Q15 M16 O16 Q16 M17 O17 Q17 M18 O18 Q18 M19 O19 Q19 M20 O20 Q20 M21 O21 Q21 M22 O22 Q22 M23 O23 Q23 M24 O24 Q24 M25 O25 Q25 M26 O26 Q26 M27 O27 Q27 M28 O28 Q28 M29 O29 Q29 M30 O30 Q30 M31 O31 Q31 M32 O32 Q32 M33 O33 Q33 M34 O34 Q34 M35 O35 Q35 M36 O36 Q36 M37 O37 Q37 M38 O38 Q38 M39 O39 Q39 M40 O40 Q40 M41 O41 Q41 M42 O42 Q42 M43 O43 Q43 G12:G14 G16:G43 I12:I14 I16:I43 K12:K14 K16:K43">
      <formula1>$AB$10:$CG$10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s>
  <pageMargins left="0.699999988079071" right="0.699999988079071" top="0.75" bottom="0.75" header="0.3" footer="0.3"/>
  <pageSetup paperSize="9" orientation="landscape"/>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10"/>
    <pageSetUpPr fitToPage="1"/>
  </sheetPr>
  <dimension ref="A1:CH213"/>
  <sheetViews>
    <sheetView zoomScale="54" zoomScaleNormal="54" workbookViewId="0">
      <selection activeCell="M12" sqref="M12"/>
    </sheetView>
  </sheetViews>
  <sheetFormatPr defaultColWidth="9" defaultRowHeight="14.25"/>
  <cols>
    <col min="1" max="1" width="16.125"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516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3.2833333333333" customWidth="1"/>
    <col min="73" max="73" width="11.8"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3"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9160</v>
      </c>
      <c r="Z7" s="199"/>
      <c r="AA7" s="198">
        <f>AB9-AA9</f>
        <v>5000</v>
      </c>
      <c r="AB7" s="199"/>
      <c r="AC7" s="198">
        <f>AD9-AC9</f>
        <v>0</v>
      </c>
      <c r="AD7" s="199"/>
      <c r="AE7" s="198">
        <f>AF9-AE9</f>
        <v>3000</v>
      </c>
      <c r="AF7" s="199"/>
      <c r="AG7" s="198">
        <f>AH9-AG9</f>
        <v>0</v>
      </c>
      <c r="AH7" s="199"/>
      <c r="AI7" s="198">
        <f>AJ9-AI9</f>
        <v>0</v>
      </c>
      <c r="AJ7" s="199"/>
      <c r="AK7" s="198">
        <f>AL9-AK9</f>
        <v>0</v>
      </c>
      <c r="AL7" s="199"/>
      <c r="AM7" s="198">
        <f>AN9-AM9</f>
        <v>20000</v>
      </c>
      <c r="AN7" s="199"/>
      <c r="AO7" s="198">
        <f>AP9-AO9</f>
        <v>0</v>
      </c>
      <c r="AP7" s="199"/>
      <c r="AQ7" s="198">
        <f>AR9-AQ9</f>
        <v>8050</v>
      </c>
      <c r="AR7" s="199"/>
      <c r="AS7" s="198">
        <f>AT9-AS9</f>
        <v>-2900</v>
      </c>
      <c r="AT7" s="199"/>
      <c r="AU7" s="198">
        <f>AV9-AU9</f>
        <v>0</v>
      </c>
      <c r="AV7" s="199"/>
      <c r="AW7" s="198">
        <f>AX9-AW9</f>
        <v>0</v>
      </c>
      <c r="AX7" s="199"/>
      <c r="AY7" s="198">
        <f>AZ9-AY9</f>
        <v>0</v>
      </c>
      <c r="AZ7" s="199"/>
      <c r="BA7" s="198">
        <f>BB9-BA9</f>
        <v>0</v>
      </c>
      <c r="BB7" s="199"/>
      <c r="BC7" s="198">
        <f>BD9-BC9</f>
        <v>0</v>
      </c>
      <c r="BD7" s="199"/>
      <c r="BE7" s="198">
        <f>BF9-BE9</f>
        <v>0</v>
      </c>
      <c r="BF7" s="199"/>
      <c r="BG7" s="198">
        <f>BH9-BG9</f>
        <v>6000</v>
      </c>
      <c r="BH7" s="199"/>
      <c r="BI7" s="198">
        <f>BJ9-BI9</f>
        <v>0</v>
      </c>
      <c r="BJ7" s="199"/>
      <c r="BK7" s="198">
        <f>BL9-BK9</f>
        <v>0</v>
      </c>
      <c r="BL7" s="199"/>
      <c r="BM7" s="198">
        <f>BN9-BM9</f>
        <v>-11000</v>
      </c>
      <c r="BN7" s="199"/>
      <c r="BO7" s="198">
        <f>BP9-BO9</f>
        <v>0</v>
      </c>
      <c r="BP7" s="199"/>
      <c r="BQ7" s="198">
        <f>BR9-BQ9</f>
        <v>2600</v>
      </c>
      <c r="BR7" s="199"/>
      <c r="BS7" s="198">
        <f>BT9-BS9</f>
        <v>0</v>
      </c>
      <c r="BT7" s="199"/>
      <c r="BU7" s="198">
        <f>BV9-BU9</f>
        <v>-40000</v>
      </c>
      <c r="BV7" s="199"/>
      <c r="BW7" s="198">
        <f>BX9-BW9</f>
        <v>0</v>
      </c>
      <c r="BX7" s="199"/>
      <c r="BY7" s="198">
        <f>BZ9-BY9</f>
        <v>0</v>
      </c>
      <c r="BZ7" s="199"/>
      <c r="CA7" s="198">
        <f>CB9-CA9</f>
        <v>0</v>
      </c>
      <c r="CB7" s="199"/>
      <c r="CC7" s="198">
        <f>CD9-CC9</f>
        <v>90</v>
      </c>
      <c r="CD7" s="199"/>
      <c r="CE7" s="116" t="s">
        <v>4</v>
      </c>
    </row>
    <row r="8" spans="1:83">
      <c r="A8" s="165"/>
      <c r="Y8" s="96">
        <f>IF(Y9&gt;Z9,Y9-Z9,0)</f>
        <v>0</v>
      </c>
      <c r="Z8" s="96">
        <f>IF(Z9&gt;Y9,Z9-Y9,0)</f>
        <v>9160</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20000</v>
      </c>
      <c r="AO8" s="96">
        <f>IF(AO9&gt;AP9,AO9-AP9,0)</f>
        <v>0</v>
      </c>
      <c r="AP8" s="96">
        <f>IF(AP9&gt;AO9,AP9-AO9,0)</f>
        <v>0</v>
      </c>
      <c r="AQ8" s="96">
        <f>IF(AQ9&gt;AR9,AQ9-AR9,0)</f>
        <v>0</v>
      </c>
      <c r="AR8" s="96">
        <f>IF(AR9&gt;AQ9,AR9-AQ9,0)</f>
        <v>8050</v>
      </c>
      <c r="AS8" s="96">
        <f>IF(AS9&gt;AT9,AS9-AT9,0)</f>
        <v>2900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6000</v>
      </c>
      <c r="BI8" s="96">
        <f>IF(BI9&gt;BJ9,BI9-BJ9,0)</f>
        <v>0</v>
      </c>
      <c r="BJ8" s="96">
        <f>IF(BJ9&gt;BI9,BJ9-BI9,0)</f>
        <v>0</v>
      </c>
      <c r="BK8" s="96">
        <f>IF(BK9&gt;BL9,BK9-BL9,0)</f>
        <v>0</v>
      </c>
      <c r="BL8" s="96">
        <f>IF(BL9&gt;BK9,BL9-BK9,0)</f>
        <v>0</v>
      </c>
      <c r="BM8" s="96">
        <f>IF(BM9&gt;BN9,BM9-BN9,0)</f>
        <v>11000</v>
      </c>
      <c r="BN8" s="96">
        <f>IF(BN9&gt;BM9,BN9-BM9,0)</f>
        <v>0</v>
      </c>
      <c r="BO8" s="96">
        <f>IF(BO9&gt;BP9,BO9-BP9,0)</f>
        <v>0</v>
      </c>
      <c r="BP8" s="96">
        <f>IF(BP9&gt;BO9,BP9-BO9,0)</f>
        <v>0</v>
      </c>
      <c r="BQ8" s="96">
        <f>IF(BQ9&gt;BR9,BQ9-BR9,0)</f>
        <v>0</v>
      </c>
      <c r="BR8" s="96">
        <f>IF(BR9&gt;BQ9,BR9-BQ9,0)</f>
        <v>2600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0</v>
      </c>
      <c r="CD8" s="96">
        <f>IF(CD9&gt;CC9,CD9-CC9,0)</f>
        <v>90</v>
      </c>
      <c r="CE8" s="116" t="s">
        <v>5</v>
      </c>
    </row>
    <row r="9" spans="1:83">
      <c r="A9" s="165"/>
      <c r="W9" s="190"/>
      <c r="X9" s="190"/>
      <c r="Y9" s="124">
        <f t="shared" ref="Y9:AD9" si="0">SUM(Y12:Y42)</f>
        <v>8140</v>
      </c>
      <c r="Z9" s="124">
        <f t="shared" si="0"/>
        <v>17300</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0</v>
      </c>
      <c r="AN9" s="124">
        <f t="shared" si="1"/>
        <v>20000</v>
      </c>
      <c r="AO9" s="124">
        <f t="shared" si="1"/>
        <v>0</v>
      </c>
      <c r="AP9" s="124">
        <f t="shared" si="1"/>
        <v>0</v>
      </c>
      <c r="AQ9" s="124">
        <f t="shared" si="1"/>
        <v>0</v>
      </c>
      <c r="AR9" s="124">
        <f t="shared" si="1"/>
        <v>8050</v>
      </c>
      <c r="AS9" s="124">
        <f t="shared" si="1"/>
        <v>6900</v>
      </c>
      <c r="AT9" s="124">
        <f t="shared" si="1"/>
        <v>4000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6000</v>
      </c>
      <c r="BI9" s="124">
        <f t="shared" si="1"/>
        <v>0</v>
      </c>
      <c r="BJ9" s="124">
        <f t="shared" si="1"/>
        <v>0</v>
      </c>
      <c r="BK9" s="124">
        <f t="shared" si="1"/>
        <v>0</v>
      </c>
      <c r="BL9" s="124">
        <f t="shared" si="1"/>
        <v>0</v>
      </c>
      <c r="BM9" s="124">
        <f t="shared" si="1"/>
        <v>11000</v>
      </c>
      <c r="BN9" s="124">
        <f t="shared" si="1"/>
        <v>0</v>
      </c>
      <c r="BO9" s="124">
        <f t="shared" si="1"/>
        <v>0</v>
      </c>
      <c r="BP9" s="124">
        <f t="shared" si="1"/>
        <v>0</v>
      </c>
      <c r="BQ9" s="124">
        <f t="shared" si="1"/>
        <v>0</v>
      </c>
      <c r="BR9" s="124">
        <f t="shared" si="1"/>
        <v>2600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1050</v>
      </c>
      <c r="CD9" s="124">
        <f t="shared" si="1"/>
        <v>1140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212" t="s">
        <v>97</v>
      </c>
      <c r="E12" s="176">
        <v>31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يناير!Y8</f>
        <v>0</v>
      </c>
      <c r="Z12" s="196">
        <f>يناير!Z8</f>
        <v>17300</v>
      </c>
      <c r="AA12" s="196">
        <f>يناير!AA8</f>
        <v>0</v>
      </c>
      <c r="AB12" s="196">
        <f>يناير!AB8</f>
        <v>5000</v>
      </c>
      <c r="AC12" s="196">
        <f>يناير!AC8</f>
        <v>0</v>
      </c>
      <c r="AD12" s="196">
        <f>يناير!AD8</f>
        <v>0</v>
      </c>
      <c r="AE12" s="196">
        <f>يناير!AE8</f>
        <v>0</v>
      </c>
      <c r="AF12" s="196">
        <f>يناير!AF8</f>
        <v>0</v>
      </c>
      <c r="AG12" s="196">
        <f>يناير!AG8</f>
        <v>0</v>
      </c>
      <c r="AH12" s="196">
        <f>يناير!AH8</f>
        <v>0</v>
      </c>
      <c r="AI12" s="196">
        <f>يناير!AI8</f>
        <v>0</v>
      </c>
      <c r="AJ12" s="196">
        <f>يناير!AJ8</f>
        <v>0</v>
      </c>
      <c r="AK12" s="196">
        <f>يناير!AK8</f>
        <v>0</v>
      </c>
      <c r="AL12" s="196">
        <f>يناير!AL8</f>
        <v>0</v>
      </c>
      <c r="AM12" s="196">
        <f>يناير!AM8</f>
        <v>0</v>
      </c>
      <c r="AN12" s="196">
        <f>يناير!AN8</f>
        <v>20000</v>
      </c>
      <c r="AO12" s="196">
        <f>يناير!AO8</f>
        <v>0</v>
      </c>
      <c r="AP12" s="196">
        <f>يناير!AP8</f>
        <v>0</v>
      </c>
      <c r="AQ12" s="196">
        <f>يناير!AQ8</f>
        <v>0</v>
      </c>
      <c r="AR12" s="196">
        <f>يناير!AR8</f>
        <v>0</v>
      </c>
      <c r="AS12" s="196">
        <f>يناير!AS8</f>
        <v>6900</v>
      </c>
      <c r="AT12" s="196">
        <f>يناير!AT8</f>
        <v>0</v>
      </c>
      <c r="AU12" s="196">
        <f>يناير!AU8</f>
        <v>0</v>
      </c>
      <c r="AV12" s="196">
        <f>يناير!AV8</f>
        <v>0</v>
      </c>
      <c r="AW12" s="196">
        <f>يناير!AW8</f>
        <v>0</v>
      </c>
      <c r="AX12" s="196">
        <f>يناير!AX8</f>
        <v>0</v>
      </c>
      <c r="AY12" s="196">
        <f>يناير!AY8</f>
        <v>0</v>
      </c>
      <c r="AZ12" s="196">
        <f>يناير!AZ8</f>
        <v>0</v>
      </c>
      <c r="BA12" s="196">
        <f>يناير!BA8</f>
        <v>0</v>
      </c>
      <c r="BB12" s="196">
        <f>يناير!BB8</f>
        <v>0</v>
      </c>
      <c r="BC12" s="196">
        <f>يناير!BC8</f>
        <v>0</v>
      </c>
      <c r="BD12" s="196">
        <f>يناير!BD8</f>
        <v>0</v>
      </c>
      <c r="BE12" s="196">
        <f>يناير!BE8</f>
        <v>0</v>
      </c>
      <c r="BF12" s="196">
        <f>يناير!BF8</f>
        <v>0</v>
      </c>
      <c r="BG12" s="196">
        <f>يناير!BG8</f>
        <v>0</v>
      </c>
      <c r="BH12" s="196">
        <f>يناير!BH8</f>
        <v>6000</v>
      </c>
      <c r="BI12" s="196">
        <f>يناير!BI8</f>
        <v>0</v>
      </c>
      <c r="BJ12" s="196">
        <f>يناير!BJ8</f>
        <v>0</v>
      </c>
      <c r="BK12" s="196">
        <f>يناير!BK8</f>
        <v>0</v>
      </c>
      <c r="BL12" s="196">
        <f>يناير!BL8</f>
        <v>0</v>
      </c>
      <c r="BM12" s="196">
        <f>يناير!BM8</f>
        <v>4000</v>
      </c>
      <c r="BN12" s="196">
        <f>يناير!BN8</f>
        <v>0</v>
      </c>
      <c r="BO12" s="196">
        <f>يناير!BO8</f>
        <v>0</v>
      </c>
      <c r="BP12" s="196">
        <f>يناير!BP8</f>
        <v>0</v>
      </c>
      <c r="BQ12" s="196">
        <f>يناير!BQ8</f>
        <v>0</v>
      </c>
      <c r="BR12" s="196">
        <f>يناير!BR8</f>
        <v>2000</v>
      </c>
      <c r="BS12" s="196">
        <f>يناير!BS8</f>
        <v>0</v>
      </c>
      <c r="BT12" s="196">
        <f>يناير!BT8</f>
        <v>0</v>
      </c>
      <c r="BU12" s="196">
        <f>يناير!BU8</f>
        <v>40000</v>
      </c>
      <c r="BV12" s="196">
        <f>يناير!BV8</f>
        <v>0</v>
      </c>
      <c r="BW12" s="196">
        <f>يناير!BW8</f>
        <v>0</v>
      </c>
      <c r="BX12" s="196">
        <f>يناير!BX8</f>
        <v>0</v>
      </c>
      <c r="BY12" s="196">
        <f>يناير!BY8</f>
        <v>0</v>
      </c>
      <c r="BZ12" s="196">
        <f>يناير!BZ8</f>
        <v>0</v>
      </c>
      <c r="CA12" s="196">
        <f>يناير!CA8</f>
        <v>0</v>
      </c>
      <c r="CB12" s="196">
        <f>يناير!CB8</f>
        <v>0</v>
      </c>
      <c r="CC12" s="196">
        <f>يناير!CC8</f>
        <v>0</v>
      </c>
      <c r="CD12" s="196">
        <f>يناير!CD8</f>
        <v>600</v>
      </c>
    </row>
    <row r="13" ht="15.75" spans="1:83">
      <c r="A13" s="5"/>
      <c r="B13" s="147"/>
      <c r="C13" s="172"/>
      <c r="D13" s="212" t="s">
        <v>98</v>
      </c>
      <c r="E13" s="176">
        <v>32</v>
      </c>
      <c r="F13" s="177" t="s">
        <v>99</v>
      </c>
      <c r="G13" s="177"/>
      <c r="H13" s="177"/>
      <c r="I13" s="177"/>
      <c r="J13" s="177"/>
      <c r="K13" s="177" t="s">
        <v>17</v>
      </c>
      <c r="L13" s="182">
        <v>3450</v>
      </c>
      <c r="M13" s="177"/>
      <c r="N13" s="183"/>
      <c r="O13" s="177" t="s">
        <v>44</v>
      </c>
      <c r="P13" s="184">
        <v>450</v>
      </c>
      <c r="Q13" s="177" t="s">
        <v>20</v>
      </c>
      <c r="R13" s="184">
        <v>3000</v>
      </c>
      <c r="S13" s="195"/>
      <c r="T13" s="195">
        <f t="shared" si="2"/>
        <v>3450</v>
      </c>
      <c r="U13" s="195">
        <f t="shared" si="3"/>
        <v>3450</v>
      </c>
      <c r="V13" s="195"/>
      <c r="W13" s="196"/>
      <c r="X13" s="197" t="str">
        <f t="shared" si="4"/>
        <v>القيد صحيح</v>
      </c>
      <c r="Y13" s="196">
        <f t="shared" ref="Y13:Y42" si="5">IF(Y$10=$K13,$L13,IF(Y$10=$I13,$J13,IF(Y$10=$G13,$H13,0)))</f>
        <v>3450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 t="shared" ref="AD13:AD42" si="9">IF(AC$10=$Q13,$R13,IF(AC$10=$O13,$P13,IF(AC$10=$M13,$N13,0)))</f>
        <v>0</v>
      </c>
      <c r="AE13" s="196">
        <f t="shared" ref="AE13:AE42" si="10">IF(AE$10=$K13,$L13,IF(AE$10=$I13,$J13,IF(AE$10=$G13,$H13,0)))</f>
        <v>0</v>
      </c>
      <c r="AF13" s="196">
        <f t="shared" ref="AF13:AF42" si="11">IF(AE$10=$Q13,$R13,IF(AE$10=$O13,$P13,IF(AE$10=$M13,$N13,0)))</f>
        <v>3000</v>
      </c>
      <c r="AG13" s="196">
        <f t="shared" ref="AG13:AG42" si="12">IF(AG$10=$K13,$L13,IF(AG$10=$I13,$J13,IF(AG$10=$G13,$H13,0)))</f>
        <v>0</v>
      </c>
      <c r="AH13" s="196">
        <f t="shared" ref="AH13:AH42" si="13">IF(AG$10=$Q13,$R13,IF(AG$10=$O13,$P13,IF(AG$10=$M13,$N13,0)))</f>
        <v>0</v>
      </c>
      <c r="AI13" s="196">
        <f t="shared" ref="AI13:AI42" si="14">IF(AI$10=$K13,$L13,IF(AI$10=$I13,$J13,IF(AI$10=$G13,$H13,0)))</f>
        <v>0</v>
      </c>
      <c r="AJ13" s="196">
        <f t="shared" ref="AJ13:AJ42" si="15">IF(AI$10=$Q13,$R13,IF(AI$10=$O13,$P13,IF(AI$10=$M13,$N13,0)))</f>
        <v>0</v>
      </c>
      <c r="AK13" s="196">
        <f t="shared" ref="AK13:AK42" si="16">IF(AK$10=$K13,$L13,IF(AK$10=$I13,$J13,IF(AK$10=$G13,$H13,0)))</f>
        <v>0</v>
      </c>
      <c r="AL13" s="196">
        <f t="shared" ref="AL13:AL42" si="17">IF(AK$10=$Q13,$R13,IF(AK$10=$O13,$P13,IF(AK$10=$M13,$N13,0)))</f>
        <v>0</v>
      </c>
      <c r="AM13" s="196">
        <f t="shared" ref="AM13:AM42" si="18">IF(AM$10=$K13,$L13,IF(AM$10=$I13,$J13,IF(AM$10=$G13,$H13,0)))</f>
        <v>0</v>
      </c>
      <c r="AN13" s="196">
        <f t="shared" ref="AN13:AN42" si="19">IF(AM$10=$Q13,$R13,IF(AM$10=$O13,$P13,IF(AM$10=$M13,$N13,0)))</f>
        <v>0</v>
      </c>
      <c r="AO13" s="196">
        <f t="shared" ref="AO13:AO42" si="20">IF(AO$10=$K13,$L13,IF(AO$10=$I13,$J13,IF(AO$10=$G13,$H13,0)))</f>
        <v>0</v>
      </c>
      <c r="AP13" s="196">
        <f t="shared" ref="AP13:AP42" si="21">IF(AO$10=$Q13,$R13,IF(AO$10=$O13,$P13,IF(AO$10=$M13,$N13,0)))</f>
        <v>0</v>
      </c>
      <c r="AQ13" s="196">
        <f t="shared" ref="AQ13:AQ42" si="22">IF(AQ$10=$K13,$L13,IF(AQ$10=$I13,$J13,IF(AQ$10=$G13,$H13,0)))</f>
        <v>0</v>
      </c>
      <c r="AR13" s="196">
        <f t="shared" ref="AR13:AR42" si="23">IF(AQ$10=$Q13,$R13,IF(AQ$10=$O13,$P13,IF(AQ$10=$M13,$N13,0)))</f>
        <v>0</v>
      </c>
      <c r="AS13" s="196">
        <f t="shared" ref="AS13:AS42" si="24">IF(AS$10=$K13,$L13,IF(AS$10=$I13,$J13,IF(AS$10=$G13,$H13,0)))</f>
        <v>0</v>
      </c>
      <c r="AT13" s="196">
        <f t="shared" ref="AT13:AT42" si="25">IF(AS$10=$Q13,$R13,IF(AS$10=$O13,$P13,IF(AS$10=$M13,$N13,0)))</f>
        <v>0</v>
      </c>
      <c r="AU13" s="196">
        <f t="shared" ref="AU13:AU42" si="26">IF(AU$10=$K13,$L13,IF(AU$10=$I13,$J13,IF(AU$10=$G13,$H13,0)))</f>
        <v>0</v>
      </c>
      <c r="AV13" s="196">
        <f t="shared" ref="AV13:AV42" si="27">IF(AU$10=$Q13,$R13,IF(AU$10=$O13,$P13,IF(AU$10=$M13,$N13,0)))</f>
        <v>0</v>
      </c>
      <c r="AW13" s="196">
        <f t="shared" ref="AW13:AW42" si="28">IF(AW$10=$K13,$L13,IF(AW$10=$I13,$J13,IF(AW$10=$G13,$H13,0)))</f>
        <v>0</v>
      </c>
      <c r="AX13" s="196">
        <f t="shared" ref="AX13:AX42" si="29">IF(AW$10=$Q13,$R13,IF(AW$10=$O13,$P13,IF(AW$10=$M13,$N13,0)))</f>
        <v>0</v>
      </c>
      <c r="AY13" s="196">
        <f t="shared" ref="AY13:AY42" si="30">IF(AY$10=$K13,$L13,IF(AY$10=$I13,$J13,IF(AY$10=$G13,$H13,0)))</f>
        <v>0</v>
      </c>
      <c r="AZ13" s="196">
        <f t="shared" ref="AZ13:AZ42" si="31">IF(AY$10=$Q13,$R13,IF(AY$10=$O13,$P13,IF(AY$10=$M13,$N13,0)))</f>
        <v>0</v>
      </c>
      <c r="BA13" s="196">
        <f t="shared" ref="BA13:BA42" si="32">IF(BA$10=$K13,$L13,IF(BA$10=$I13,$J13,IF(BA$10=$G13,$H13,0)))</f>
        <v>0</v>
      </c>
      <c r="BB13" s="196">
        <f t="shared" ref="BB13:BB42" si="33">IF(BA$10=$Q13,$R13,IF(BA$10=$O13,$P13,IF(BA$10=$M13,$N13,0)))</f>
        <v>0</v>
      </c>
      <c r="BC13" s="196">
        <f t="shared" ref="BC13:BC42" si="34">IF(BC$10=$K13,$L13,IF(BC$10=$I13,$J13,IF(BC$10=$G13,$H13,0)))</f>
        <v>0</v>
      </c>
      <c r="BD13" s="196">
        <f t="shared" ref="BD13:BD42" si="35">IF(BC$10=$Q13,$R13,IF(BC$10=$O13,$P13,IF(BC$10=$M13,$N13,0)))</f>
        <v>0</v>
      </c>
      <c r="BE13" s="196">
        <f t="shared" ref="BE13:BE42" si="36">IF(BE$10=$K13,$L13,IF(BE$10=$I13,$J13,IF(BE$10=$G13,$H13,0)))</f>
        <v>0</v>
      </c>
      <c r="BF13" s="196">
        <f t="shared" ref="BF13:BF42" si="37">IF(BE$10=$Q13,$R13,IF(BE$10=$O13,$P13,IF(BE$10=$M13,$N13,0)))</f>
        <v>0</v>
      </c>
      <c r="BG13" s="196">
        <f t="shared" ref="BG13:BG42" si="38">IF(BG$10=$K13,$L13,IF(BG$10=$I13,$J13,IF(BG$10=$G13,$H13,0)))</f>
        <v>0</v>
      </c>
      <c r="BH13" s="196">
        <f t="shared" ref="BH13:BH42" si="39">IF(BG$10=$Q13,$R13,IF(BG$10=$O13,$P13,IF(BG$10=$M13,$N13,0)))</f>
        <v>0</v>
      </c>
      <c r="BI13" s="196">
        <f t="shared" ref="BI13:BI42" si="40">IF(BI$10=$K13,$L13,IF(BI$10=$I13,$J13,IF(BI$10=$G13,$H13,0)))</f>
        <v>0</v>
      </c>
      <c r="BJ13" s="196">
        <f t="shared" ref="BJ13:BJ42" si="41">IF(BI$10=$Q13,$R13,IF(BI$10=$O13,$P13,IF(BI$10=$M13,$N13,0)))</f>
        <v>0</v>
      </c>
      <c r="BK13" s="196">
        <f t="shared" ref="BK13:BK42" si="42">IF(BK$10=$K13,$L13,IF(BK$10=$I13,$J13,IF(BK$10=$G13,$H13,0)))</f>
        <v>0</v>
      </c>
      <c r="BL13" s="196">
        <f t="shared" ref="BL13:BL42" si="43">IF(BK$10=$Q13,$R13,IF(BK$10=$O13,$P13,IF(BK$10=$M13,$N13,0)))</f>
        <v>0</v>
      </c>
      <c r="BM13" s="196">
        <f t="shared" ref="BM13:BM42" si="44">IF(BM$10=$K13,$L13,IF(BM$10=$I13,$J13,IF(BM$10=$G13,$H13,0)))</f>
        <v>0</v>
      </c>
      <c r="BN13" s="196">
        <f t="shared" ref="BN13:BN42" si="45">IF(BM$10=$Q13,$R13,IF(BM$10=$O13,$P13,IF(BM$10=$M13,$N13,0)))</f>
        <v>0</v>
      </c>
      <c r="BO13" s="196">
        <f t="shared" ref="BO13:BO42" si="46">IF(BO$10=$K13,$L13,IF(BO$10=$I13,$J13,IF(BO$10=$G13,$H13,0)))</f>
        <v>0</v>
      </c>
      <c r="BP13" s="196">
        <f t="shared" ref="BP13:BP42" si="47">IF(BO$10=$Q13,$R13,IF(BO$10=$O13,$P13,IF(BO$10=$M13,$N13,0)))</f>
        <v>0</v>
      </c>
      <c r="BQ13" s="196">
        <f t="shared" ref="BQ13:BQ42" si="48">IF(BQ$10=$K13,$L13,IF(BQ$10=$I13,$J13,IF(BQ$10=$G13,$H13,0)))</f>
        <v>0</v>
      </c>
      <c r="BR13" s="196">
        <f t="shared" ref="BR13:BR42" si="49">IF(BQ$10=$Q13,$R13,IF(BQ$10=$O13,$P13,IF(BQ$10=$M13,$N13,0)))</f>
        <v>0</v>
      </c>
      <c r="BS13" s="196">
        <f t="shared" ref="BS13:BS42" si="50">IF(BS$10=$K13,$L13,IF(BS$10=$I13,$J13,IF(BS$10=$G13,$H13,0)))</f>
        <v>0</v>
      </c>
      <c r="BT13" s="196">
        <f t="shared" ref="BT13:BT42" si="51">IF(BS$10=$Q13,$R13,IF(BS$10=$O13,$P13,IF(BS$10=$M13,$N13,0)))</f>
        <v>0</v>
      </c>
      <c r="BU13" s="196">
        <f t="shared" ref="BU13:BU42" si="52">IF(BU$10=$K13,$L13,IF(BU$10=$I13,$J13,IF(BU$10=$G13,$H13,0)))</f>
        <v>0</v>
      </c>
      <c r="BV13" s="196">
        <f t="shared" ref="BV13:BV42" si="53">IF(BU$10=$Q13,$R13,IF(BU$10=$O13,$P13,IF(BU$10=$M13,$N13,0)))</f>
        <v>0</v>
      </c>
      <c r="BW13" s="196">
        <f>IF(BW$10=$K13,$L13,IF(BW$10=$I13,$J13,IF(BW$10=$G13,$H13,0)))</f>
        <v>0</v>
      </c>
      <c r="BX13" s="196">
        <f t="shared" ref="BX13:BX42" si="54">IF(BW$10=$Q13,$R13,IF(BW$10=$O13,$P13,IF(BW$10=$M13,$N13,0)))</f>
        <v>0</v>
      </c>
      <c r="BY13" s="196">
        <f>IF(BY$10=$K13,$L13,IF(BY$10=$I13,$J13,IF(BY$10=$G13,$H13,0)))</f>
        <v>0</v>
      </c>
      <c r="BZ13" s="196">
        <f t="shared" ref="BZ13:BZ42" si="55">IF(BY$10=$Q13,$R13,IF(BY$10=$O13,$P13,IF(BY$10=$M13,$N13,0)))</f>
        <v>0</v>
      </c>
      <c r="CA13" s="196">
        <f t="shared" ref="CA13:CA42" si="56">IF(CA$10=$K13,$L13,IF(CA$10=$I13,$J13,IF(CA$10=$G13,$H13,0)))</f>
        <v>0</v>
      </c>
      <c r="CB13" s="196">
        <f t="shared" ref="CB13:CB42" si="57">IF(CA$10=$Q13,$R13,IF(CA$10=$O13,$P13,IF(CA$10=$M13,$N13,0)))</f>
        <v>0</v>
      </c>
      <c r="CC13" s="196">
        <f t="shared" ref="CC13:CC42" si="58">IF(CC$10=$K13,$L13,IF(CC$10=$I13,$J13,IF(CC$10=$G13,$H13,0)))</f>
        <v>0</v>
      </c>
      <c r="CD13" s="196">
        <f t="shared" ref="CD13:CD42" si="59">IF(CC$10=$Q13,$R13,IF(CC$10=$O13,$P13,IF(CC$10=$M13,$N13,0)))</f>
        <v>450</v>
      </c>
      <c r="CE13" s="179"/>
    </row>
    <row r="14" ht="15.75" spans="1:83">
      <c r="A14" s="5"/>
      <c r="B14" s="147"/>
      <c r="C14" s="172"/>
      <c r="D14" s="212" t="s">
        <v>100</v>
      </c>
      <c r="E14" s="176">
        <v>33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60">IF(AC$10=$K14,$L14,IF(AC$10=$I14,$J14,IF(AC$10=$G14,$H14,0)))</f>
        <v>0</v>
      </c>
      <c r="AD14" s="196">
        <f t="shared" si="9"/>
        <v>0</v>
      </c>
      <c r="AE14" s="196">
        <f t="shared" si="10"/>
        <v>0</v>
      </c>
      <c r="AF14" s="196">
        <f t="shared" si="11"/>
        <v>0</v>
      </c>
      <c r="AG14" s="196">
        <f t="shared" si="12"/>
        <v>0</v>
      </c>
      <c r="AH14" s="196">
        <f t="shared" si="13"/>
        <v>0</v>
      </c>
      <c r="AI14" s="196">
        <f t="shared" si="14"/>
        <v>0</v>
      </c>
      <c r="AJ14" s="196">
        <f t="shared" si="15"/>
        <v>0</v>
      </c>
      <c r="AK14" s="196">
        <f t="shared" si="16"/>
        <v>0</v>
      </c>
      <c r="AL14" s="196">
        <f t="shared" si="17"/>
        <v>0</v>
      </c>
      <c r="AM14" s="196">
        <f t="shared" si="18"/>
        <v>0</v>
      </c>
      <c r="AN14" s="196">
        <f t="shared" si="19"/>
        <v>0</v>
      </c>
      <c r="AO14" s="196">
        <f t="shared" si="20"/>
        <v>0</v>
      </c>
      <c r="AP14" s="196">
        <f t="shared" si="21"/>
        <v>0</v>
      </c>
      <c r="AQ14" s="196">
        <f t="shared" si="22"/>
        <v>0</v>
      </c>
      <c r="AR14" s="196">
        <f t="shared" si="23"/>
        <v>0</v>
      </c>
      <c r="AS14" s="196">
        <f t="shared" si="24"/>
        <v>0</v>
      </c>
      <c r="AT14" s="196">
        <f t="shared" si="25"/>
        <v>0</v>
      </c>
      <c r="AU14" s="196">
        <f t="shared" si="26"/>
        <v>0</v>
      </c>
      <c r="AV14" s="196">
        <f t="shared" si="27"/>
        <v>0</v>
      </c>
      <c r="AW14" s="196">
        <f t="shared" si="28"/>
        <v>0</v>
      </c>
      <c r="AX14" s="196">
        <f t="shared" si="29"/>
        <v>0</v>
      </c>
      <c r="AY14" s="196">
        <f t="shared" si="30"/>
        <v>0</v>
      </c>
      <c r="AZ14" s="196">
        <f t="shared" si="31"/>
        <v>0</v>
      </c>
      <c r="BA14" s="196">
        <f t="shared" si="32"/>
        <v>0</v>
      </c>
      <c r="BB14" s="196">
        <f t="shared" si="33"/>
        <v>0</v>
      </c>
      <c r="BC14" s="196">
        <f t="shared" si="34"/>
        <v>0</v>
      </c>
      <c r="BD14" s="196">
        <f t="shared" si="35"/>
        <v>0</v>
      </c>
      <c r="BE14" s="196">
        <f t="shared" si="36"/>
        <v>0</v>
      </c>
      <c r="BF14" s="196">
        <f t="shared" si="37"/>
        <v>0</v>
      </c>
      <c r="BG14" s="196">
        <f t="shared" si="38"/>
        <v>0</v>
      </c>
      <c r="BH14" s="196">
        <f t="shared" si="39"/>
        <v>0</v>
      </c>
      <c r="BI14" s="196">
        <f t="shared" si="40"/>
        <v>0</v>
      </c>
      <c r="BJ14" s="196">
        <f t="shared" si="41"/>
        <v>0</v>
      </c>
      <c r="BK14" s="196">
        <f t="shared" si="42"/>
        <v>0</v>
      </c>
      <c r="BL14" s="196">
        <f t="shared" si="43"/>
        <v>0</v>
      </c>
      <c r="BM14" s="196">
        <f t="shared" si="44"/>
        <v>0</v>
      </c>
      <c r="BN14" s="196">
        <f t="shared" si="45"/>
        <v>0</v>
      </c>
      <c r="BO14" s="196">
        <f t="shared" si="46"/>
        <v>0</v>
      </c>
      <c r="BP14" s="196">
        <f t="shared" si="47"/>
        <v>0</v>
      </c>
      <c r="BQ14" s="196">
        <f t="shared" si="48"/>
        <v>0</v>
      </c>
      <c r="BR14" s="196">
        <f t="shared" si="49"/>
        <v>0</v>
      </c>
      <c r="BS14" s="196">
        <f t="shared" si="50"/>
        <v>0</v>
      </c>
      <c r="BT14" s="196">
        <f t="shared" si="51"/>
        <v>0</v>
      </c>
      <c r="BU14" s="196">
        <f t="shared" si="52"/>
        <v>0</v>
      </c>
      <c r="BV14" s="196">
        <f t="shared" si="53"/>
        <v>0</v>
      </c>
      <c r="BW14" s="196">
        <f t="shared" ref="BW14:BW42" si="61">IF(BW$10=$K14,$L14,IF(BW$10=$I14,$J14,IF(BW$10=$G14,$H14,0)))</f>
        <v>0</v>
      </c>
      <c r="BX14" s="196">
        <f t="shared" si="54"/>
        <v>0</v>
      </c>
      <c r="BY14" s="196">
        <f t="shared" ref="BY14:BY42" si="62">IF(BY$10=$K14,$L14,IF(BY$10=$I14,$J14,IF(BY$10=$G14,$H14,0)))</f>
        <v>0</v>
      </c>
      <c r="BZ14" s="196">
        <f t="shared" si="55"/>
        <v>0</v>
      </c>
      <c r="CA14" s="196">
        <f t="shared" si="56"/>
        <v>0</v>
      </c>
      <c r="CB14" s="196">
        <f t="shared" si="57"/>
        <v>0</v>
      </c>
      <c r="CC14" s="196">
        <f t="shared" si="58"/>
        <v>0</v>
      </c>
      <c r="CD14" s="196">
        <f t="shared" si="59"/>
        <v>0</v>
      </c>
      <c r="CE14" s="179"/>
    </row>
    <row r="15" ht="15.75" spans="1:83">
      <c r="A15" s="5"/>
      <c r="B15" s="147"/>
      <c r="C15" s="172"/>
      <c r="D15" s="212" t="s">
        <v>101</v>
      </c>
      <c r="E15" s="176">
        <v>34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60"/>
        <v>0</v>
      </c>
      <c r="AD15" s="196">
        <f t="shared" si="9"/>
        <v>0</v>
      </c>
      <c r="AE15" s="196">
        <f t="shared" si="10"/>
        <v>0</v>
      </c>
      <c r="AF15" s="196">
        <f t="shared" si="11"/>
        <v>0</v>
      </c>
      <c r="AG15" s="196">
        <f t="shared" si="12"/>
        <v>0</v>
      </c>
      <c r="AH15" s="196">
        <f t="shared" si="13"/>
        <v>0</v>
      </c>
      <c r="AI15" s="196">
        <f t="shared" si="14"/>
        <v>0</v>
      </c>
      <c r="AJ15" s="196">
        <f t="shared" si="15"/>
        <v>0</v>
      </c>
      <c r="AK15" s="196">
        <f t="shared" si="16"/>
        <v>0</v>
      </c>
      <c r="AL15" s="196">
        <f t="shared" si="17"/>
        <v>0</v>
      </c>
      <c r="AM15" s="196">
        <f t="shared" si="18"/>
        <v>0</v>
      </c>
      <c r="AN15" s="196">
        <f t="shared" si="19"/>
        <v>0</v>
      </c>
      <c r="AO15" s="196">
        <f t="shared" si="20"/>
        <v>0</v>
      </c>
      <c r="AP15" s="196">
        <f t="shared" si="21"/>
        <v>0</v>
      </c>
      <c r="AQ15" s="196">
        <f t="shared" si="22"/>
        <v>0</v>
      </c>
      <c r="AR15" s="196">
        <f t="shared" si="23"/>
        <v>0</v>
      </c>
      <c r="AS15" s="196">
        <f t="shared" si="24"/>
        <v>0</v>
      </c>
      <c r="AT15" s="196">
        <f t="shared" si="25"/>
        <v>0</v>
      </c>
      <c r="AU15" s="196">
        <f t="shared" si="26"/>
        <v>0</v>
      </c>
      <c r="AV15" s="196">
        <f t="shared" si="27"/>
        <v>0</v>
      </c>
      <c r="AW15" s="196">
        <f t="shared" si="28"/>
        <v>0</v>
      </c>
      <c r="AX15" s="196">
        <f t="shared" si="29"/>
        <v>0</v>
      </c>
      <c r="AY15" s="196">
        <f t="shared" si="30"/>
        <v>0</v>
      </c>
      <c r="AZ15" s="196">
        <f t="shared" si="31"/>
        <v>0</v>
      </c>
      <c r="BA15" s="196">
        <f t="shared" si="32"/>
        <v>0</v>
      </c>
      <c r="BB15" s="196">
        <f t="shared" si="33"/>
        <v>0</v>
      </c>
      <c r="BC15" s="196">
        <f t="shared" si="34"/>
        <v>0</v>
      </c>
      <c r="BD15" s="196">
        <f t="shared" si="35"/>
        <v>0</v>
      </c>
      <c r="BE15" s="196">
        <f t="shared" si="36"/>
        <v>0</v>
      </c>
      <c r="BF15" s="196">
        <f t="shared" si="37"/>
        <v>0</v>
      </c>
      <c r="BG15" s="196">
        <f t="shared" si="38"/>
        <v>0</v>
      </c>
      <c r="BH15" s="196">
        <f t="shared" si="39"/>
        <v>0</v>
      </c>
      <c r="BI15" s="196">
        <f t="shared" si="40"/>
        <v>0</v>
      </c>
      <c r="BJ15" s="196">
        <f t="shared" si="41"/>
        <v>0</v>
      </c>
      <c r="BK15" s="196">
        <f t="shared" si="42"/>
        <v>0</v>
      </c>
      <c r="BL15" s="196">
        <f t="shared" si="43"/>
        <v>0</v>
      </c>
      <c r="BM15" s="196">
        <f t="shared" si="44"/>
        <v>0</v>
      </c>
      <c r="BN15" s="196">
        <f t="shared" si="45"/>
        <v>0</v>
      </c>
      <c r="BO15" s="196">
        <f t="shared" si="46"/>
        <v>0</v>
      </c>
      <c r="BP15" s="196">
        <f t="shared" si="47"/>
        <v>0</v>
      </c>
      <c r="BQ15" s="196">
        <f t="shared" si="48"/>
        <v>0</v>
      </c>
      <c r="BR15" s="196">
        <f t="shared" si="49"/>
        <v>0</v>
      </c>
      <c r="BS15" s="196">
        <f t="shared" si="50"/>
        <v>0</v>
      </c>
      <c r="BT15" s="196">
        <f t="shared" si="51"/>
        <v>0</v>
      </c>
      <c r="BU15" s="196">
        <f t="shared" si="52"/>
        <v>0</v>
      </c>
      <c r="BV15" s="196">
        <f t="shared" si="53"/>
        <v>0</v>
      </c>
      <c r="BW15" s="196">
        <f t="shared" si="61"/>
        <v>0</v>
      </c>
      <c r="BX15" s="196">
        <f t="shared" si="54"/>
        <v>0</v>
      </c>
      <c r="BY15" s="196">
        <f t="shared" si="62"/>
        <v>0</v>
      </c>
      <c r="BZ15" s="196">
        <f t="shared" si="55"/>
        <v>0</v>
      </c>
      <c r="CA15" s="196">
        <f t="shared" si="56"/>
        <v>0</v>
      </c>
      <c r="CB15" s="196">
        <f t="shared" si="57"/>
        <v>0</v>
      </c>
      <c r="CC15" s="196">
        <f t="shared" si="58"/>
        <v>0</v>
      </c>
      <c r="CD15" s="196">
        <f t="shared" si="59"/>
        <v>0</v>
      </c>
      <c r="CE15" s="179"/>
    </row>
    <row r="16" ht="15.75" spans="1:83">
      <c r="A16" s="5"/>
      <c r="B16" s="147"/>
      <c r="C16" s="172"/>
      <c r="D16" s="212" t="s">
        <v>102</v>
      </c>
      <c r="E16" s="176">
        <v>35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60"/>
        <v>0</v>
      </c>
      <c r="AD16" s="196">
        <f t="shared" si="9"/>
        <v>0</v>
      </c>
      <c r="AE16" s="196">
        <f t="shared" si="10"/>
        <v>0</v>
      </c>
      <c r="AF16" s="196">
        <f t="shared" si="11"/>
        <v>0</v>
      </c>
      <c r="AG16" s="196">
        <f t="shared" si="12"/>
        <v>0</v>
      </c>
      <c r="AH16" s="196">
        <f t="shared" si="13"/>
        <v>0</v>
      </c>
      <c r="AI16" s="196">
        <f t="shared" si="14"/>
        <v>0</v>
      </c>
      <c r="AJ16" s="196">
        <f t="shared" si="15"/>
        <v>0</v>
      </c>
      <c r="AK16" s="196">
        <f t="shared" si="16"/>
        <v>0</v>
      </c>
      <c r="AL16" s="196">
        <f t="shared" si="17"/>
        <v>0</v>
      </c>
      <c r="AM16" s="196">
        <f t="shared" si="18"/>
        <v>0</v>
      </c>
      <c r="AN16" s="196">
        <f t="shared" si="19"/>
        <v>0</v>
      </c>
      <c r="AO16" s="196">
        <f t="shared" si="20"/>
        <v>0</v>
      </c>
      <c r="AP16" s="196">
        <f t="shared" si="21"/>
        <v>0</v>
      </c>
      <c r="AQ16" s="196">
        <f t="shared" si="22"/>
        <v>0</v>
      </c>
      <c r="AR16" s="196">
        <f t="shared" si="23"/>
        <v>0</v>
      </c>
      <c r="AS16" s="196">
        <f t="shared" si="24"/>
        <v>0</v>
      </c>
      <c r="AT16" s="196">
        <f t="shared" si="25"/>
        <v>0</v>
      </c>
      <c r="AU16" s="196">
        <f t="shared" si="26"/>
        <v>0</v>
      </c>
      <c r="AV16" s="196">
        <f t="shared" si="27"/>
        <v>0</v>
      </c>
      <c r="AW16" s="196">
        <f t="shared" si="28"/>
        <v>0</v>
      </c>
      <c r="AX16" s="196">
        <f t="shared" si="29"/>
        <v>0</v>
      </c>
      <c r="AY16" s="196">
        <f t="shared" si="30"/>
        <v>0</v>
      </c>
      <c r="AZ16" s="196">
        <f t="shared" si="31"/>
        <v>0</v>
      </c>
      <c r="BA16" s="196">
        <f t="shared" si="32"/>
        <v>0</v>
      </c>
      <c r="BB16" s="196">
        <f t="shared" si="33"/>
        <v>0</v>
      </c>
      <c r="BC16" s="196">
        <f t="shared" si="34"/>
        <v>0</v>
      </c>
      <c r="BD16" s="196">
        <f t="shared" si="35"/>
        <v>0</v>
      </c>
      <c r="BE16" s="196">
        <f t="shared" si="36"/>
        <v>0</v>
      </c>
      <c r="BF16" s="196">
        <f t="shared" si="37"/>
        <v>0</v>
      </c>
      <c r="BG16" s="196">
        <f t="shared" si="38"/>
        <v>0</v>
      </c>
      <c r="BH16" s="196">
        <f t="shared" si="39"/>
        <v>0</v>
      </c>
      <c r="BI16" s="196">
        <f t="shared" si="40"/>
        <v>0</v>
      </c>
      <c r="BJ16" s="196">
        <f t="shared" si="41"/>
        <v>0</v>
      </c>
      <c r="BK16" s="196">
        <f t="shared" si="42"/>
        <v>0</v>
      </c>
      <c r="BL16" s="196">
        <f t="shared" si="43"/>
        <v>0</v>
      </c>
      <c r="BM16" s="196">
        <f t="shared" si="44"/>
        <v>0</v>
      </c>
      <c r="BN16" s="196">
        <f t="shared" si="45"/>
        <v>0</v>
      </c>
      <c r="BO16" s="196">
        <f t="shared" si="46"/>
        <v>0</v>
      </c>
      <c r="BP16" s="196">
        <f t="shared" si="47"/>
        <v>0</v>
      </c>
      <c r="BQ16" s="196">
        <f t="shared" si="48"/>
        <v>0</v>
      </c>
      <c r="BR16" s="196">
        <f t="shared" si="49"/>
        <v>0</v>
      </c>
      <c r="BS16" s="196">
        <f t="shared" si="50"/>
        <v>0</v>
      </c>
      <c r="BT16" s="196">
        <f t="shared" si="51"/>
        <v>0</v>
      </c>
      <c r="BU16" s="196">
        <f t="shared" si="52"/>
        <v>0</v>
      </c>
      <c r="BV16" s="196">
        <f t="shared" si="53"/>
        <v>0</v>
      </c>
      <c r="BW16" s="196">
        <f t="shared" si="61"/>
        <v>0</v>
      </c>
      <c r="BX16" s="196">
        <f t="shared" si="54"/>
        <v>0</v>
      </c>
      <c r="BY16" s="196">
        <f t="shared" si="62"/>
        <v>0</v>
      </c>
      <c r="BZ16" s="196">
        <f t="shared" si="55"/>
        <v>0</v>
      </c>
      <c r="CA16" s="196">
        <f t="shared" si="56"/>
        <v>0</v>
      </c>
      <c r="CB16" s="196">
        <f t="shared" si="57"/>
        <v>0</v>
      </c>
      <c r="CC16" s="196">
        <f t="shared" si="58"/>
        <v>0</v>
      </c>
      <c r="CD16" s="196">
        <f t="shared" si="59"/>
        <v>0</v>
      </c>
      <c r="CE16" s="179"/>
    </row>
    <row r="17" ht="15.75" spans="1:83">
      <c r="A17" s="5"/>
      <c r="B17" s="147"/>
      <c r="C17" s="172"/>
      <c r="D17" s="212" t="s">
        <v>103</v>
      </c>
      <c r="E17" s="176">
        <v>36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60"/>
        <v>0</v>
      </c>
      <c r="AD17" s="196">
        <f t="shared" si="9"/>
        <v>0</v>
      </c>
      <c r="AE17" s="196">
        <f t="shared" si="10"/>
        <v>0</v>
      </c>
      <c r="AF17" s="196">
        <f t="shared" si="11"/>
        <v>0</v>
      </c>
      <c r="AG17" s="196">
        <f t="shared" si="12"/>
        <v>0</v>
      </c>
      <c r="AH17" s="196">
        <f t="shared" si="13"/>
        <v>0</v>
      </c>
      <c r="AI17" s="196">
        <f t="shared" si="14"/>
        <v>0</v>
      </c>
      <c r="AJ17" s="196">
        <f t="shared" si="15"/>
        <v>0</v>
      </c>
      <c r="AK17" s="196">
        <f t="shared" si="16"/>
        <v>0</v>
      </c>
      <c r="AL17" s="196">
        <f t="shared" si="17"/>
        <v>0</v>
      </c>
      <c r="AM17" s="196">
        <f t="shared" si="18"/>
        <v>0</v>
      </c>
      <c r="AN17" s="196">
        <f t="shared" si="19"/>
        <v>0</v>
      </c>
      <c r="AO17" s="196">
        <f t="shared" si="20"/>
        <v>0</v>
      </c>
      <c r="AP17" s="196">
        <f t="shared" si="21"/>
        <v>0</v>
      </c>
      <c r="AQ17" s="196">
        <f t="shared" si="22"/>
        <v>0</v>
      </c>
      <c r="AR17" s="196">
        <f t="shared" si="23"/>
        <v>0</v>
      </c>
      <c r="AS17" s="196">
        <f t="shared" si="24"/>
        <v>0</v>
      </c>
      <c r="AT17" s="196">
        <f t="shared" si="25"/>
        <v>0</v>
      </c>
      <c r="AU17" s="196">
        <f t="shared" si="26"/>
        <v>0</v>
      </c>
      <c r="AV17" s="196">
        <f t="shared" si="27"/>
        <v>0</v>
      </c>
      <c r="AW17" s="196">
        <f t="shared" si="28"/>
        <v>0</v>
      </c>
      <c r="AX17" s="196">
        <f t="shared" si="29"/>
        <v>0</v>
      </c>
      <c r="AY17" s="196">
        <f t="shared" si="30"/>
        <v>0</v>
      </c>
      <c r="AZ17" s="196">
        <f t="shared" si="31"/>
        <v>0</v>
      </c>
      <c r="BA17" s="196">
        <f t="shared" si="32"/>
        <v>0</v>
      </c>
      <c r="BB17" s="196">
        <f t="shared" si="33"/>
        <v>0</v>
      </c>
      <c r="BC17" s="196">
        <f t="shared" si="34"/>
        <v>0</v>
      </c>
      <c r="BD17" s="196">
        <f t="shared" si="35"/>
        <v>0</v>
      </c>
      <c r="BE17" s="196">
        <f t="shared" si="36"/>
        <v>0</v>
      </c>
      <c r="BF17" s="196">
        <f t="shared" si="37"/>
        <v>0</v>
      </c>
      <c r="BG17" s="196">
        <f t="shared" si="38"/>
        <v>0</v>
      </c>
      <c r="BH17" s="196">
        <f t="shared" si="39"/>
        <v>0</v>
      </c>
      <c r="BI17" s="196">
        <f t="shared" si="40"/>
        <v>0</v>
      </c>
      <c r="BJ17" s="196">
        <f t="shared" si="41"/>
        <v>0</v>
      </c>
      <c r="BK17" s="196">
        <f t="shared" si="42"/>
        <v>0</v>
      </c>
      <c r="BL17" s="196">
        <f t="shared" si="43"/>
        <v>0</v>
      </c>
      <c r="BM17" s="196">
        <f t="shared" si="44"/>
        <v>0</v>
      </c>
      <c r="BN17" s="196">
        <f t="shared" si="45"/>
        <v>0</v>
      </c>
      <c r="BO17" s="196">
        <f t="shared" si="46"/>
        <v>0</v>
      </c>
      <c r="BP17" s="196">
        <f t="shared" si="47"/>
        <v>0</v>
      </c>
      <c r="BQ17" s="196">
        <f t="shared" si="48"/>
        <v>0</v>
      </c>
      <c r="BR17" s="196">
        <f t="shared" si="49"/>
        <v>0</v>
      </c>
      <c r="BS17" s="196">
        <f t="shared" si="50"/>
        <v>0</v>
      </c>
      <c r="BT17" s="196">
        <f t="shared" si="51"/>
        <v>0</v>
      </c>
      <c r="BU17" s="196">
        <f t="shared" si="52"/>
        <v>0</v>
      </c>
      <c r="BV17" s="196">
        <f t="shared" si="53"/>
        <v>0</v>
      </c>
      <c r="BW17" s="196">
        <f t="shared" si="61"/>
        <v>0</v>
      </c>
      <c r="BX17" s="196">
        <f t="shared" si="54"/>
        <v>0</v>
      </c>
      <c r="BY17" s="196">
        <f t="shared" si="62"/>
        <v>0</v>
      </c>
      <c r="BZ17" s="196">
        <f t="shared" si="55"/>
        <v>0</v>
      </c>
      <c r="CA17" s="196">
        <f t="shared" si="56"/>
        <v>0</v>
      </c>
      <c r="CB17" s="196">
        <f t="shared" si="57"/>
        <v>0</v>
      </c>
      <c r="CC17" s="196">
        <f t="shared" si="58"/>
        <v>0</v>
      </c>
      <c r="CD17" s="196">
        <f t="shared" si="59"/>
        <v>0</v>
      </c>
      <c r="CE17" s="179"/>
    </row>
    <row r="18" ht="15.75" spans="1:83">
      <c r="A18" s="5"/>
      <c r="B18" s="147"/>
      <c r="C18" s="172"/>
      <c r="D18" s="212" t="s">
        <v>104</v>
      </c>
      <c r="E18" s="176">
        <v>37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60"/>
        <v>0</v>
      </c>
      <c r="AD18" s="196">
        <f t="shared" si="9"/>
        <v>0</v>
      </c>
      <c r="AE18" s="196">
        <f t="shared" si="10"/>
        <v>0</v>
      </c>
      <c r="AF18" s="196">
        <f t="shared" si="11"/>
        <v>0</v>
      </c>
      <c r="AG18" s="196">
        <f t="shared" si="12"/>
        <v>0</v>
      </c>
      <c r="AH18" s="196">
        <f t="shared" si="13"/>
        <v>0</v>
      </c>
      <c r="AI18" s="196">
        <f t="shared" si="14"/>
        <v>0</v>
      </c>
      <c r="AJ18" s="196">
        <f t="shared" si="15"/>
        <v>0</v>
      </c>
      <c r="AK18" s="196">
        <f t="shared" si="16"/>
        <v>0</v>
      </c>
      <c r="AL18" s="196">
        <f t="shared" si="17"/>
        <v>0</v>
      </c>
      <c r="AM18" s="196">
        <f t="shared" si="18"/>
        <v>0</v>
      </c>
      <c r="AN18" s="196">
        <f t="shared" si="19"/>
        <v>0</v>
      </c>
      <c r="AO18" s="196">
        <f t="shared" si="20"/>
        <v>0</v>
      </c>
      <c r="AP18" s="196">
        <f t="shared" si="21"/>
        <v>0</v>
      </c>
      <c r="AQ18" s="196">
        <f t="shared" si="22"/>
        <v>0</v>
      </c>
      <c r="AR18" s="196">
        <f t="shared" si="23"/>
        <v>0</v>
      </c>
      <c r="AS18" s="196">
        <f t="shared" si="24"/>
        <v>0</v>
      </c>
      <c r="AT18" s="196">
        <f t="shared" si="25"/>
        <v>0</v>
      </c>
      <c r="AU18" s="196">
        <f t="shared" si="26"/>
        <v>0</v>
      </c>
      <c r="AV18" s="196">
        <f t="shared" si="27"/>
        <v>0</v>
      </c>
      <c r="AW18" s="196">
        <f t="shared" si="28"/>
        <v>0</v>
      </c>
      <c r="AX18" s="196">
        <f t="shared" si="29"/>
        <v>0</v>
      </c>
      <c r="AY18" s="196">
        <f t="shared" si="30"/>
        <v>0</v>
      </c>
      <c r="AZ18" s="196">
        <f t="shared" si="31"/>
        <v>0</v>
      </c>
      <c r="BA18" s="196">
        <f t="shared" si="32"/>
        <v>0</v>
      </c>
      <c r="BB18" s="196">
        <f t="shared" si="33"/>
        <v>0</v>
      </c>
      <c r="BC18" s="196">
        <f t="shared" si="34"/>
        <v>0</v>
      </c>
      <c r="BD18" s="196">
        <f t="shared" si="35"/>
        <v>0</v>
      </c>
      <c r="BE18" s="196">
        <f t="shared" si="36"/>
        <v>0</v>
      </c>
      <c r="BF18" s="196">
        <f t="shared" si="37"/>
        <v>0</v>
      </c>
      <c r="BG18" s="196">
        <f t="shared" si="38"/>
        <v>0</v>
      </c>
      <c r="BH18" s="196">
        <f t="shared" si="39"/>
        <v>0</v>
      </c>
      <c r="BI18" s="196">
        <f t="shared" si="40"/>
        <v>0</v>
      </c>
      <c r="BJ18" s="196">
        <f t="shared" si="41"/>
        <v>0</v>
      </c>
      <c r="BK18" s="196">
        <f t="shared" si="42"/>
        <v>0</v>
      </c>
      <c r="BL18" s="196">
        <f t="shared" si="43"/>
        <v>0</v>
      </c>
      <c r="BM18" s="196">
        <f t="shared" si="44"/>
        <v>0</v>
      </c>
      <c r="BN18" s="196">
        <f t="shared" si="45"/>
        <v>0</v>
      </c>
      <c r="BO18" s="196">
        <f t="shared" si="46"/>
        <v>0</v>
      </c>
      <c r="BP18" s="196">
        <f t="shared" si="47"/>
        <v>0</v>
      </c>
      <c r="BQ18" s="196">
        <f t="shared" si="48"/>
        <v>0</v>
      </c>
      <c r="BR18" s="196">
        <f t="shared" si="49"/>
        <v>0</v>
      </c>
      <c r="BS18" s="196">
        <f t="shared" si="50"/>
        <v>0</v>
      </c>
      <c r="BT18" s="196">
        <f t="shared" si="51"/>
        <v>0</v>
      </c>
      <c r="BU18" s="196">
        <f t="shared" si="52"/>
        <v>0</v>
      </c>
      <c r="BV18" s="196">
        <f t="shared" si="53"/>
        <v>0</v>
      </c>
      <c r="BW18" s="196">
        <f t="shared" si="61"/>
        <v>0</v>
      </c>
      <c r="BX18" s="196">
        <f t="shared" si="54"/>
        <v>0</v>
      </c>
      <c r="BY18" s="196">
        <f t="shared" si="62"/>
        <v>0</v>
      </c>
      <c r="BZ18" s="196">
        <f t="shared" si="55"/>
        <v>0</v>
      </c>
      <c r="CA18" s="196">
        <f t="shared" si="56"/>
        <v>0</v>
      </c>
      <c r="CB18" s="196">
        <f t="shared" si="57"/>
        <v>0</v>
      </c>
      <c r="CC18" s="196">
        <f t="shared" si="58"/>
        <v>0</v>
      </c>
      <c r="CD18" s="196">
        <f t="shared" si="59"/>
        <v>0</v>
      </c>
      <c r="CE18" s="179"/>
    </row>
    <row r="19" ht="15.75" spans="1:82">
      <c r="A19" s="5"/>
      <c r="B19" s="147"/>
      <c r="C19" s="172"/>
      <c r="D19" s="212" t="s">
        <v>105</v>
      </c>
      <c r="E19" s="176">
        <v>38</v>
      </c>
      <c r="F19" s="124" t="s">
        <v>106</v>
      </c>
      <c r="G19" s="177"/>
      <c r="H19" s="124"/>
      <c r="I19" s="177" t="s">
        <v>44</v>
      </c>
      <c r="J19" s="124">
        <v>1050</v>
      </c>
      <c r="K19" s="177" t="s">
        <v>36</v>
      </c>
      <c r="L19" s="187">
        <v>7000</v>
      </c>
      <c r="M19" s="177"/>
      <c r="N19" s="187"/>
      <c r="O19" s="177"/>
      <c r="P19" s="188"/>
      <c r="Q19" s="177" t="s">
        <v>25</v>
      </c>
      <c r="R19" s="188">
        <v>8050</v>
      </c>
      <c r="S19" s="164"/>
      <c r="T19" s="195">
        <f t="shared" si="2"/>
        <v>8050</v>
      </c>
      <c r="U19" s="195">
        <f t="shared" si="3"/>
        <v>8050</v>
      </c>
      <c r="V19" s="164"/>
      <c r="W19" s="164"/>
      <c r="X19" s="197" t="str">
        <f t="shared" si="4"/>
        <v>القيد صحيح</v>
      </c>
      <c r="Y19" s="196">
        <f t="shared" si="5"/>
        <v>0</v>
      </c>
      <c r="Z19" s="196">
        <f t="shared" si="6"/>
        <v>0</v>
      </c>
      <c r="AA19" s="196">
        <f t="shared" si="7"/>
        <v>0</v>
      </c>
      <c r="AB19" s="196">
        <f t="shared" si="8"/>
        <v>0</v>
      </c>
      <c r="AC19" s="196">
        <f t="shared" si="60"/>
        <v>0</v>
      </c>
      <c r="AD19" s="196">
        <f t="shared" si="9"/>
        <v>0</v>
      </c>
      <c r="AE19" s="196">
        <f t="shared" si="10"/>
        <v>0</v>
      </c>
      <c r="AF19" s="196">
        <f t="shared" si="11"/>
        <v>0</v>
      </c>
      <c r="AG19" s="196">
        <f t="shared" si="12"/>
        <v>0</v>
      </c>
      <c r="AH19" s="196">
        <f t="shared" si="13"/>
        <v>0</v>
      </c>
      <c r="AI19" s="196">
        <f t="shared" si="14"/>
        <v>0</v>
      </c>
      <c r="AJ19" s="196">
        <f t="shared" si="15"/>
        <v>0</v>
      </c>
      <c r="AK19" s="196">
        <f t="shared" si="16"/>
        <v>0</v>
      </c>
      <c r="AL19" s="196">
        <f t="shared" si="17"/>
        <v>0</v>
      </c>
      <c r="AM19" s="196">
        <f t="shared" si="18"/>
        <v>0</v>
      </c>
      <c r="AN19" s="196">
        <f t="shared" si="19"/>
        <v>0</v>
      </c>
      <c r="AO19" s="196">
        <f t="shared" si="20"/>
        <v>0</v>
      </c>
      <c r="AP19" s="196">
        <f t="shared" si="21"/>
        <v>0</v>
      </c>
      <c r="AQ19" s="196">
        <f t="shared" si="22"/>
        <v>0</v>
      </c>
      <c r="AR19" s="196">
        <f t="shared" si="23"/>
        <v>8050</v>
      </c>
      <c r="AS19" s="196">
        <f t="shared" si="24"/>
        <v>0</v>
      </c>
      <c r="AT19" s="196">
        <f t="shared" si="25"/>
        <v>0</v>
      </c>
      <c r="AU19" s="196">
        <f t="shared" si="26"/>
        <v>0</v>
      </c>
      <c r="AV19" s="196">
        <f t="shared" si="27"/>
        <v>0</v>
      </c>
      <c r="AW19" s="196">
        <f t="shared" si="28"/>
        <v>0</v>
      </c>
      <c r="AX19" s="196">
        <f t="shared" si="29"/>
        <v>0</v>
      </c>
      <c r="AY19" s="196">
        <f t="shared" si="30"/>
        <v>0</v>
      </c>
      <c r="AZ19" s="196">
        <f t="shared" si="31"/>
        <v>0</v>
      </c>
      <c r="BA19" s="196">
        <f t="shared" si="32"/>
        <v>0</v>
      </c>
      <c r="BB19" s="196">
        <f t="shared" si="33"/>
        <v>0</v>
      </c>
      <c r="BC19" s="196">
        <f t="shared" si="34"/>
        <v>0</v>
      </c>
      <c r="BD19" s="196">
        <f t="shared" si="35"/>
        <v>0</v>
      </c>
      <c r="BE19" s="196">
        <f t="shared" si="36"/>
        <v>0</v>
      </c>
      <c r="BF19" s="196">
        <f t="shared" si="37"/>
        <v>0</v>
      </c>
      <c r="BG19" s="196">
        <f t="shared" si="38"/>
        <v>0</v>
      </c>
      <c r="BH19" s="196">
        <f t="shared" si="39"/>
        <v>0</v>
      </c>
      <c r="BI19" s="196">
        <f t="shared" si="40"/>
        <v>0</v>
      </c>
      <c r="BJ19" s="196">
        <f t="shared" si="41"/>
        <v>0</v>
      </c>
      <c r="BK19" s="196">
        <f t="shared" si="42"/>
        <v>0</v>
      </c>
      <c r="BL19" s="196">
        <f t="shared" si="43"/>
        <v>0</v>
      </c>
      <c r="BM19" s="196">
        <f t="shared" si="44"/>
        <v>7000</v>
      </c>
      <c r="BN19" s="196">
        <f t="shared" si="45"/>
        <v>0</v>
      </c>
      <c r="BO19" s="196">
        <f t="shared" si="46"/>
        <v>0</v>
      </c>
      <c r="BP19" s="196">
        <f t="shared" si="47"/>
        <v>0</v>
      </c>
      <c r="BQ19" s="196">
        <f t="shared" si="48"/>
        <v>0</v>
      </c>
      <c r="BR19" s="196">
        <f t="shared" si="49"/>
        <v>0</v>
      </c>
      <c r="BS19" s="196">
        <f t="shared" si="50"/>
        <v>0</v>
      </c>
      <c r="BT19" s="196">
        <f t="shared" si="51"/>
        <v>0</v>
      </c>
      <c r="BU19" s="196">
        <f t="shared" si="52"/>
        <v>0</v>
      </c>
      <c r="BV19" s="196">
        <f t="shared" si="53"/>
        <v>0</v>
      </c>
      <c r="BW19" s="196">
        <f t="shared" si="61"/>
        <v>0</v>
      </c>
      <c r="BX19" s="196">
        <f t="shared" si="54"/>
        <v>0</v>
      </c>
      <c r="BY19" s="196">
        <f t="shared" si="62"/>
        <v>0</v>
      </c>
      <c r="BZ19" s="196">
        <f t="shared" si="55"/>
        <v>0</v>
      </c>
      <c r="CA19" s="196">
        <f t="shared" si="56"/>
        <v>0</v>
      </c>
      <c r="CB19" s="196">
        <f t="shared" si="57"/>
        <v>0</v>
      </c>
      <c r="CC19" s="196">
        <f t="shared" si="58"/>
        <v>1050</v>
      </c>
      <c r="CD19" s="196">
        <f t="shared" si="59"/>
        <v>0</v>
      </c>
    </row>
    <row r="20" ht="15.75" spans="1:83">
      <c r="A20" s="5"/>
      <c r="B20" s="147"/>
      <c r="C20" s="172"/>
      <c r="D20" s="212" t="s">
        <v>107</v>
      </c>
      <c r="E20" s="176">
        <v>39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60"/>
        <v>0</v>
      </c>
      <c r="AD20" s="196">
        <f t="shared" si="9"/>
        <v>0</v>
      </c>
      <c r="AE20" s="196">
        <f t="shared" si="10"/>
        <v>0</v>
      </c>
      <c r="AF20" s="196">
        <f t="shared" si="11"/>
        <v>0</v>
      </c>
      <c r="AG20" s="196">
        <f t="shared" si="12"/>
        <v>0</v>
      </c>
      <c r="AH20" s="196">
        <f t="shared" si="13"/>
        <v>0</v>
      </c>
      <c r="AI20" s="196">
        <f t="shared" si="14"/>
        <v>0</v>
      </c>
      <c r="AJ20" s="196">
        <f t="shared" si="15"/>
        <v>0</v>
      </c>
      <c r="AK20" s="196">
        <f t="shared" si="16"/>
        <v>0</v>
      </c>
      <c r="AL20" s="196">
        <f t="shared" si="17"/>
        <v>0</v>
      </c>
      <c r="AM20" s="196">
        <f t="shared" si="18"/>
        <v>0</v>
      </c>
      <c r="AN20" s="196">
        <f t="shared" si="19"/>
        <v>0</v>
      </c>
      <c r="AO20" s="196">
        <f t="shared" si="20"/>
        <v>0</v>
      </c>
      <c r="AP20" s="196">
        <f t="shared" si="21"/>
        <v>0</v>
      </c>
      <c r="AQ20" s="196">
        <f t="shared" si="22"/>
        <v>0</v>
      </c>
      <c r="AR20" s="196">
        <f t="shared" si="23"/>
        <v>0</v>
      </c>
      <c r="AS20" s="196">
        <f t="shared" si="24"/>
        <v>0</v>
      </c>
      <c r="AT20" s="196">
        <f t="shared" si="25"/>
        <v>0</v>
      </c>
      <c r="AU20" s="196">
        <f t="shared" si="26"/>
        <v>0</v>
      </c>
      <c r="AV20" s="196">
        <f t="shared" si="27"/>
        <v>0</v>
      </c>
      <c r="AW20" s="196">
        <f t="shared" si="28"/>
        <v>0</v>
      </c>
      <c r="AX20" s="196">
        <f t="shared" si="29"/>
        <v>0</v>
      </c>
      <c r="AY20" s="196">
        <f t="shared" si="30"/>
        <v>0</v>
      </c>
      <c r="AZ20" s="196">
        <f t="shared" si="31"/>
        <v>0</v>
      </c>
      <c r="BA20" s="196">
        <f t="shared" si="32"/>
        <v>0</v>
      </c>
      <c r="BB20" s="196">
        <f t="shared" si="33"/>
        <v>0</v>
      </c>
      <c r="BC20" s="196">
        <f t="shared" si="34"/>
        <v>0</v>
      </c>
      <c r="BD20" s="196">
        <f t="shared" si="35"/>
        <v>0</v>
      </c>
      <c r="BE20" s="196">
        <f t="shared" si="36"/>
        <v>0</v>
      </c>
      <c r="BF20" s="196">
        <f t="shared" si="37"/>
        <v>0</v>
      </c>
      <c r="BG20" s="196">
        <f t="shared" si="38"/>
        <v>0</v>
      </c>
      <c r="BH20" s="196">
        <f t="shared" si="39"/>
        <v>0</v>
      </c>
      <c r="BI20" s="196">
        <f t="shared" si="40"/>
        <v>0</v>
      </c>
      <c r="BJ20" s="196">
        <f t="shared" si="41"/>
        <v>0</v>
      </c>
      <c r="BK20" s="196">
        <f t="shared" si="42"/>
        <v>0</v>
      </c>
      <c r="BL20" s="196">
        <f t="shared" si="43"/>
        <v>0</v>
      </c>
      <c r="BM20" s="196">
        <f t="shared" si="44"/>
        <v>0</v>
      </c>
      <c r="BN20" s="196">
        <f t="shared" si="45"/>
        <v>0</v>
      </c>
      <c r="BO20" s="196">
        <f t="shared" si="46"/>
        <v>0</v>
      </c>
      <c r="BP20" s="196">
        <f t="shared" si="47"/>
        <v>0</v>
      </c>
      <c r="BQ20" s="196">
        <f t="shared" si="48"/>
        <v>0</v>
      </c>
      <c r="BR20" s="196">
        <f t="shared" si="49"/>
        <v>0</v>
      </c>
      <c r="BS20" s="196">
        <f t="shared" si="50"/>
        <v>0</v>
      </c>
      <c r="BT20" s="196">
        <f t="shared" si="51"/>
        <v>0</v>
      </c>
      <c r="BU20" s="196">
        <f t="shared" si="52"/>
        <v>0</v>
      </c>
      <c r="BV20" s="196">
        <f t="shared" si="53"/>
        <v>0</v>
      </c>
      <c r="BW20" s="196">
        <f t="shared" si="61"/>
        <v>0</v>
      </c>
      <c r="BX20" s="196">
        <f t="shared" si="54"/>
        <v>0</v>
      </c>
      <c r="BY20" s="196">
        <f t="shared" si="62"/>
        <v>0</v>
      </c>
      <c r="BZ20" s="196">
        <f t="shared" si="55"/>
        <v>0</v>
      </c>
      <c r="CA20" s="196">
        <f t="shared" si="56"/>
        <v>0</v>
      </c>
      <c r="CB20" s="196">
        <f t="shared" si="57"/>
        <v>0</v>
      </c>
      <c r="CC20" s="196">
        <f t="shared" si="58"/>
        <v>0</v>
      </c>
      <c r="CD20" s="196">
        <f t="shared" si="59"/>
        <v>0</v>
      </c>
      <c r="CE20" s="179"/>
    </row>
    <row r="21" ht="31.3" customHeight="1" spans="1:83">
      <c r="A21" s="5"/>
      <c r="B21" s="147"/>
      <c r="C21" s="172"/>
      <c r="D21" s="212" t="s">
        <v>108</v>
      </c>
      <c r="E21" s="176">
        <v>40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60"/>
        <v>0</v>
      </c>
      <c r="AD21" s="196">
        <f t="shared" si="9"/>
        <v>0</v>
      </c>
      <c r="AE21" s="196">
        <f t="shared" si="10"/>
        <v>0</v>
      </c>
      <c r="AF21" s="196">
        <f t="shared" si="11"/>
        <v>0</v>
      </c>
      <c r="AG21" s="196">
        <f t="shared" si="12"/>
        <v>0</v>
      </c>
      <c r="AH21" s="196">
        <f t="shared" si="13"/>
        <v>0</v>
      </c>
      <c r="AI21" s="196">
        <f t="shared" si="14"/>
        <v>0</v>
      </c>
      <c r="AJ21" s="196">
        <f t="shared" si="15"/>
        <v>0</v>
      </c>
      <c r="AK21" s="196">
        <f t="shared" si="16"/>
        <v>0</v>
      </c>
      <c r="AL21" s="196">
        <f t="shared" si="17"/>
        <v>0</v>
      </c>
      <c r="AM21" s="196">
        <f t="shared" si="18"/>
        <v>0</v>
      </c>
      <c r="AN21" s="196">
        <f t="shared" si="19"/>
        <v>0</v>
      </c>
      <c r="AO21" s="196">
        <f t="shared" si="20"/>
        <v>0</v>
      </c>
      <c r="AP21" s="196">
        <f t="shared" si="21"/>
        <v>0</v>
      </c>
      <c r="AQ21" s="196">
        <f t="shared" si="22"/>
        <v>0</v>
      </c>
      <c r="AR21" s="196">
        <f t="shared" si="23"/>
        <v>0</v>
      </c>
      <c r="AS21" s="196">
        <f t="shared" si="24"/>
        <v>0</v>
      </c>
      <c r="AT21" s="196">
        <f t="shared" si="25"/>
        <v>0</v>
      </c>
      <c r="AU21" s="196">
        <f t="shared" si="26"/>
        <v>0</v>
      </c>
      <c r="AV21" s="196">
        <f t="shared" si="27"/>
        <v>0</v>
      </c>
      <c r="AW21" s="196">
        <f t="shared" si="28"/>
        <v>0</v>
      </c>
      <c r="AX21" s="196">
        <f t="shared" si="29"/>
        <v>0</v>
      </c>
      <c r="AY21" s="196">
        <f t="shared" si="30"/>
        <v>0</v>
      </c>
      <c r="AZ21" s="196">
        <f t="shared" si="31"/>
        <v>0</v>
      </c>
      <c r="BA21" s="196">
        <f t="shared" si="32"/>
        <v>0</v>
      </c>
      <c r="BB21" s="196">
        <f t="shared" si="33"/>
        <v>0</v>
      </c>
      <c r="BC21" s="196">
        <f t="shared" si="34"/>
        <v>0</v>
      </c>
      <c r="BD21" s="196">
        <f t="shared" si="35"/>
        <v>0</v>
      </c>
      <c r="BE21" s="196">
        <f t="shared" si="36"/>
        <v>0</v>
      </c>
      <c r="BF21" s="196">
        <f t="shared" si="37"/>
        <v>0</v>
      </c>
      <c r="BG21" s="196">
        <f t="shared" si="38"/>
        <v>0</v>
      </c>
      <c r="BH21" s="196">
        <f t="shared" si="39"/>
        <v>0</v>
      </c>
      <c r="BI21" s="196">
        <f t="shared" si="40"/>
        <v>0</v>
      </c>
      <c r="BJ21" s="196">
        <f t="shared" si="41"/>
        <v>0</v>
      </c>
      <c r="BK21" s="196">
        <f t="shared" si="42"/>
        <v>0</v>
      </c>
      <c r="BL21" s="196">
        <f t="shared" si="43"/>
        <v>0</v>
      </c>
      <c r="BM21" s="196">
        <f t="shared" si="44"/>
        <v>0</v>
      </c>
      <c r="BN21" s="196">
        <f t="shared" si="45"/>
        <v>0</v>
      </c>
      <c r="BO21" s="196">
        <f t="shared" si="46"/>
        <v>0</v>
      </c>
      <c r="BP21" s="196">
        <f t="shared" si="47"/>
        <v>0</v>
      </c>
      <c r="BQ21" s="196">
        <f t="shared" si="48"/>
        <v>0</v>
      </c>
      <c r="BR21" s="196">
        <f t="shared" si="49"/>
        <v>0</v>
      </c>
      <c r="BS21" s="196">
        <f t="shared" si="50"/>
        <v>0</v>
      </c>
      <c r="BT21" s="196">
        <f t="shared" si="51"/>
        <v>0</v>
      </c>
      <c r="BU21" s="196">
        <f t="shared" si="52"/>
        <v>0</v>
      </c>
      <c r="BV21" s="196">
        <f t="shared" si="53"/>
        <v>0</v>
      </c>
      <c r="BW21" s="196">
        <f t="shared" si="61"/>
        <v>0</v>
      </c>
      <c r="BX21" s="196">
        <f t="shared" si="54"/>
        <v>0</v>
      </c>
      <c r="BY21" s="196">
        <f t="shared" si="62"/>
        <v>0</v>
      </c>
      <c r="BZ21" s="196">
        <f t="shared" si="55"/>
        <v>0</v>
      </c>
      <c r="CA21" s="196">
        <f t="shared" si="56"/>
        <v>0</v>
      </c>
      <c r="CB21" s="196">
        <f t="shared" si="57"/>
        <v>0</v>
      </c>
      <c r="CC21" s="196">
        <f t="shared" si="58"/>
        <v>0</v>
      </c>
      <c r="CD21" s="196">
        <f t="shared" si="59"/>
        <v>0</v>
      </c>
      <c r="CE21" s="179"/>
    </row>
    <row r="22" ht="15.75" spans="1:83">
      <c r="A22" s="5"/>
      <c r="B22" s="147"/>
      <c r="C22" s="172"/>
      <c r="D22" s="212" t="s">
        <v>109</v>
      </c>
      <c r="E22" s="176">
        <v>41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60"/>
        <v>0</v>
      </c>
      <c r="AD22" s="196">
        <f t="shared" si="9"/>
        <v>0</v>
      </c>
      <c r="AE22" s="196">
        <f t="shared" si="10"/>
        <v>0</v>
      </c>
      <c r="AF22" s="196">
        <f t="shared" si="11"/>
        <v>0</v>
      </c>
      <c r="AG22" s="196">
        <f t="shared" si="12"/>
        <v>0</v>
      </c>
      <c r="AH22" s="196">
        <f t="shared" si="13"/>
        <v>0</v>
      </c>
      <c r="AI22" s="196">
        <f t="shared" si="14"/>
        <v>0</v>
      </c>
      <c r="AJ22" s="196">
        <f t="shared" si="15"/>
        <v>0</v>
      </c>
      <c r="AK22" s="196">
        <f t="shared" si="16"/>
        <v>0</v>
      </c>
      <c r="AL22" s="196">
        <f t="shared" si="17"/>
        <v>0</v>
      </c>
      <c r="AM22" s="196">
        <f t="shared" si="18"/>
        <v>0</v>
      </c>
      <c r="AN22" s="196">
        <f t="shared" si="19"/>
        <v>0</v>
      </c>
      <c r="AO22" s="196">
        <f t="shared" si="20"/>
        <v>0</v>
      </c>
      <c r="AP22" s="196">
        <f t="shared" si="21"/>
        <v>0</v>
      </c>
      <c r="AQ22" s="196">
        <f t="shared" si="22"/>
        <v>0</v>
      </c>
      <c r="AR22" s="196">
        <f t="shared" si="23"/>
        <v>0</v>
      </c>
      <c r="AS22" s="196">
        <f t="shared" si="24"/>
        <v>0</v>
      </c>
      <c r="AT22" s="196">
        <f t="shared" si="25"/>
        <v>0</v>
      </c>
      <c r="AU22" s="196">
        <f t="shared" si="26"/>
        <v>0</v>
      </c>
      <c r="AV22" s="196">
        <f t="shared" si="27"/>
        <v>0</v>
      </c>
      <c r="AW22" s="196">
        <f t="shared" si="28"/>
        <v>0</v>
      </c>
      <c r="AX22" s="196">
        <f t="shared" si="29"/>
        <v>0</v>
      </c>
      <c r="AY22" s="196">
        <f t="shared" si="30"/>
        <v>0</v>
      </c>
      <c r="AZ22" s="196">
        <f t="shared" si="31"/>
        <v>0</v>
      </c>
      <c r="BA22" s="196">
        <f t="shared" si="32"/>
        <v>0</v>
      </c>
      <c r="BB22" s="196">
        <f t="shared" si="33"/>
        <v>0</v>
      </c>
      <c r="BC22" s="196">
        <f t="shared" si="34"/>
        <v>0</v>
      </c>
      <c r="BD22" s="196">
        <f t="shared" si="35"/>
        <v>0</v>
      </c>
      <c r="BE22" s="196">
        <f t="shared" si="36"/>
        <v>0</v>
      </c>
      <c r="BF22" s="196">
        <f t="shared" si="37"/>
        <v>0</v>
      </c>
      <c r="BG22" s="196">
        <f t="shared" si="38"/>
        <v>0</v>
      </c>
      <c r="BH22" s="196">
        <f t="shared" si="39"/>
        <v>0</v>
      </c>
      <c r="BI22" s="196">
        <f t="shared" si="40"/>
        <v>0</v>
      </c>
      <c r="BJ22" s="196">
        <f t="shared" si="41"/>
        <v>0</v>
      </c>
      <c r="BK22" s="196">
        <f t="shared" si="42"/>
        <v>0</v>
      </c>
      <c r="BL22" s="196">
        <f t="shared" si="43"/>
        <v>0</v>
      </c>
      <c r="BM22" s="196">
        <f t="shared" si="44"/>
        <v>0</v>
      </c>
      <c r="BN22" s="196">
        <f t="shared" si="45"/>
        <v>0</v>
      </c>
      <c r="BO22" s="196">
        <f t="shared" si="46"/>
        <v>0</v>
      </c>
      <c r="BP22" s="196">
        <f t="shared" si="47"/>
        <v>0</v>
      </c>
      <c r="BQ22" s="196">
        <f t="shared" si="48"/>
        <v>0</v>
      </c>
      <c r="BR22" s="196">
        <f t="shared" si="49"/>
        <v>0</v>
      </c>
      <c r="BS22" s="196">
        <f t="shared" si="50"/>
        <v>0</v>
      </c>
      <c r="BT22" s="196">
        <f t="shared" si="51"/>
        <v>0</v>
      </c>
      <c r="BU22" s="196">
        <f t="shared" si="52"/>
        <v>0</v>
      </c>
      <c r="BV22" s="196">
        <f t="shared" si="53"/>
        <v>0</v>
      </c>
      <c r="BW22" s="196">
        <f t="shared" si="61"/>
        <v>0</v>
      </c>
      <c r="BX22" s="196">
        <f t="shared" si="54"/>
        <v>0</v>
      </c>
      <c r="BY22" s="196">
        <f t="shared" si="62"/>
        <v>0</v>
      </c>
      <c r="BZ22" s="196">
        <f t="shared" si="55"/>
        <v>0</v>
      </c>
      <c r="CA22" s="196">
        <f t="shared" si="56"/>
        <v>0</v>
      </c>
      <c r="CB22" s="196">
        <f t="shared" si="57"/>
        <v>0</v>
      </c>
      <c r="CC22" s="196">
        <f t="shared" si="58"/>
        <v>0</v>
      </c>
      <c r="CD22" s="196">
        <f t="shared" si="59"/>
        <v>0</v>
      </c>
      <c r="CE22" s="179"/>
    </row>
    <row r="23" ht="15.75" spans="1:83">
      <c r="A23" s="5"/>
      <c r="B23" s="147"/>
      <c r="C23" s="172"/>
      <c r="D23" s="212" t="s">
        <v>110</v>
      </c>
      <c r="E23" s="176">
        <v>42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60"/>
        <v>0</v>
      </c>
      <c r="AD23" s="196">
        <f t="shared" si="9"/>
        <v>0</v>
      </c>
      <c r="AE23" s="196">
        <f t="shared" si="10"/>
        <v>0</v>
      </c>
      <c r="AF23" s="196">
        <f t="shared" si="11"/>
        <v>0</v>
      </c>
      <c r="AG23" s="196">
        <f t="shared" si="12"/>
        <v>0</v>
      </c>
      <c r="AH23" s="196">
        <f t="shared" si="13"/>
        <v>0</v>
      </c>
      <c r="AI23" s="196">
        <f t="shared" si="14"/>
        <v>0</v>
      </c>
      <c r="AJ23" s="196">
        <f t="shared" si="15"/>
        <v>0</v>
      </c>
      <c r="AK23" s="196">
        <f t="shared" si="16"/>
        <v>0</v>
      </c>
      <c r="AL23" s="196">
        <f t="shared" si="17"/>
        <v>0</v>
      </c>
      <c r="AM23" s="196">
        <f t="shared" si="18"/>
        <v>0</v>
      </c>
      <c r="AN23" s="196">
        <f t="shared" si="19"/>
        <v>0</v>
      </c>
      <c r="AO23" s="196">
        <f t="shared" si="20"/>
        <v>0</v>
      </c>
      <c r="AP23" s="196">
        <f t="shared" si="21"/>
        <v>0</v>
      </c>
      <c r="AQ23" s="196">
        <f t="shared" si="22"/>
        <v>0</v>
      </c>
      <c r="AR23" s="196">
        <f t="shared" si="23"/>
        <v>0</v>
      </c>
      <c r="AS23" s="196">
        <f t="shared" si="24"/>
        <v>0</v>
      </c>
      <c r="AT23" s="196">
        <f t="shared" si="25"/>
        <v>0</v>
      </c>
      <c r="AU23" s="196">
        <f t="shared" si="26"/>
        <v>0</v>
      </c>
      <c r="AV23" s="196">
        <f t="shared" si="27"/>
        <v>0</v>
      </c>
      <c r="AW23" s="196">
        <f t="shared" si="28"/>
        <v>0</v>
      </c>
      <c r="AX23" s="196">
        <f t="shared" si="29"/>
        <v>0</v>
      </c>
      <c r="AY23" s="196">
        <f t="shared" si="30"/>
        <v>0</v>
      </c>
      <c r="AZ23" s="196">
        <f t="shared" si="31"/>
        <v>0</v>
      </c>
      <c r="BA23" s="196">
        <f t="shared" si="32"/>
        <v>0</v>
      </c>
      <c r="BB23" s="196">
        <f t="shared" si="33"/>
        <v>0</v>
      </c>
      <c r="BC23" s="196">
        <f t="shared" si="34"/>
        <v>0</v>
      </c>
      <c r="BD23" s="196">
        <f t="shared" si="35"/>
        <v>0</v>
      </c>
      <c r="BE23" s="196">
        <f t="shared" si="36"/>
        <v>0</v>
      </c>
      <c r="BF23" s="196">
        <f t="shared" si="37"/>
        <v>0</v>
      </c>
      <c r="BG23" s="196">
        <f t="shared" si="38"/>
        <v>0</v>
      </c>
      <c r="BH23" s="196">
        <f t="shared" si="39"/>
        <v>0</v>
      </c>
      <c r="BI23" s="196">
        <f t="shared" si="40"/>
        <v>0</v>
      </c>
      <c r="BJ23" s="196">
        <f t="shared" si="41"/>
        <v>0</v>
      </c>
      <c r="BK23" s="196">
        <f t="shared" si="42"/>
        <v>0</v>
      </c>
      <c r="BL23" s="196">
        <f t="shared" si="43"/>
        <v>0</v>
      </c>
      <c r="BM23" s="196">
        <f t="shared" si="44"/>
        <v>0</v>
      </c>
      <c r="BN23" s="196">
        <f t="shared" si="45"/>
        <v>0</v>
      </c>
      <c r="BO23" s="196">
        <f t="shared" si="46"/>
        <v>0</v>
      </c>
      <c r="BP23" s="196">
        <f t="shared" si="47"/>
        <v>0</v>
      </c>
      <c r="BQ23" s="196">
        <f t="shared" si="48"/>
        <v>0</v>
      </c>
      <c r="BR23" s="196">
        <f t="shared" si="49"/>
        <v>0</v>
      </c>
      <c r="BS23" s="196">
        <f t="shared" si="50"/>
        <v>0</v>
      </c>
      <c r="BT23" s="196">
        <f t="shared" si="51"/>
        <v>0</v>
      </c>
      <c r="BU23" s="196">
        <f t="shared" si="52"/>
        <v>0</v>
      </c>
      <c r="BV23" s="196">
        <f t="shared" si="53"/>
        <v>0</v>
      </c>
      <c r="BW23" s="196">
        <f t="shared" si="61"/>
        <v>0</v>
      </c>
      <c r="BX23" s="196">
        <f t="shared" si="54"/>
        <v>0</v>
      </c>
      <c r="BY23" s="196">
        <f t="shared" si="62"/>
        <v>0</v>
      </c>
      <c r="BZ23" s="196">
        <f t="shared" si="55"/>
        <v>0</v>
      </c>
      <c r="CA23" s="196">
        <f t="shared" si="56"/>
        <v>0</v>
      </c>
      <c r="CB23" s="196">
        <f t="shared" si="57"/>
        <v>0</v>
      </c>
      <c r="CC23" s="196">
        <f t="shared" si="58"/>
        <v>0</v>
      </c>
      <c r="CD23" s="196">
        <f t="shared" si="59"/>
        <v>0</v>
      </c>
      <c r="CE23" s="179"/>
    </row>
    <row r="24" ht="15.75" spans="1:83">
      <c r="A24" s="5"/>
      <c r="B24" s="147"/>
      <c r="C24" s="172"/>
      <c r="D24" s="212" t="s">
        <v>111</v>
      </c>
      <c r="E24" s="176">
        <v>43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60"/>
        <v>0</v>
      </c>
      <c r="AD24" s="196">
        <f t="shared" si="9"/>
        <v>0</v>
      </c>
      <c r="AE24" s="196">
        <f t="shared" si="10"/>
        <v>0</v>
      </c>
      <c r="AF24" s="196">
        <f t="shared" si="11"/>
        <v>0</v>
      </c>
      <c r="AG24" s="196">
        <f t="shared" si="12"/>
        <v>0</v>
      </c>
      <c r="AH24" s="196">
        <f t="shared" si="13"/>
        <v>0</v>
      </c>
      <c r="AI24" s="196">
        <f t="shared" si="14"/>
        <v>0</v>
      </c>
      <c r="AJ24" s="196">
        <f t="shared" si="15"/>
        <v>0</v>
      </c>
      <c r="AK24" s="196">
        <f t="shared" si="16"/>
        <v>0</v>
      </c>
      <c r="AL24" s="196">
        <f t="shared" si="17"/>
        <v>0</v>
      </c>
      <c r="AM24" s="196">
        <f t="shared" si="18"/>
        <v>0</v>
      </c>
      <c r="AN24" s="196">
        <f t="shared" si="19"/>
        <v>0</v>
      </c>
      <c r="AO24" s="196">
        <f t="shared" si="20"/>
        <v>0</v>
      </c>
      <c r="AP24" s="196">
        <f t="shared" si="21"/>
        <v>0</v>
      </c>
      <c r="AQ24" s="196">
        <f t="shared" si="22"/>
        <v>0</v>
      </c>
      <c r="AR24" s="196">
        <f t="shared" si="23"/>
        <v>0</v>
      </c>
      <c r="AS24" s="196">
        <f t="shared" si="24"/>
        <v>0</v>
      </c>
      <c r="AT24" s="196">
        <f t="shared" si="25"/>
        <v>0</v>
      </c>
      <c r="AU24" s="196">
        <f t="shared" si="26"/>
        <v>0</v>
      </c>
      <c r="AV24" s="196">
        <f t="shared" si="27"/>
        <v>0</v>
      </c>
      <c r="AW24" s="196">
        <f t="shared" si="28"/>
        <v>0</v>
      </c>
      <c r="AX24" s="196">
        <f t="shared" si="29"/>
        <v>0</v>
      </c>
      <c r="AY24" s="196">
        <f t="shared" si="30"/>
        <v>0</v>
      </c>
      <c r="AZ24" s="196">
        <f t="shared" si="31"/>
        <v>0</v>
      </c>
      <c r="BA24" s="196">
        <f t="shared" si="32"/>
        <v>0</v>
      </c>
      <c r="BB24" s="196">
        <f t="shared" si="33"/>
        <v>0</v>
      </c>
      <c r="BC24" s="196">
        <f t="shared" si="34"/>
        <v>0</v>
      </c>
      <c r="BD24" s="196">
        <f t="shared" si="35"/>
        <v>0</v>
      </c>
      <c r="BE24" s="196">
        <f t="shared" si="36"/>
        <v>0</v>
      </c>
      <c r="BF24" s="196">
        <f t="shared" si="37"/>
        <v>0</v>
      </c>
      <c r="BG24" s="196">
        <f t="shared" si="38"/>
        <v>0</v>
      </c>
      <c r="BH24" s="196">
        <f t="shared" si="39"/>
        <v>0</v>
      </c>
      <c r="BI24" s="196">
        <f t="shared" si="40"/>
        <v>0</v>
      </c>
      <c r="BJ24" s="196">
        <f t="shared" si="41"/>
        <v>0</v>
      </c>
      <c r="BK24" s="196">
        <f t="shared" si="42"/>
        <v>0</v>
      </c>
      <c r="BL24" s="196">
        <f t="shared" si="43"/>
        <v>0</v>
      </c>
      <c r="BM24" s="196">
        <f t="shared" si="44"/>
        <v>0</v>
      </c>
      <c r="BN24" s="196">
        <f t="shared" si="45"/>
        <v>0</v>
      </c>
      <c r="BO24" s="196">
        <f t="shared" si="46"/>
        <v>0</v>
      </c>
      <c r="BP24" s="196">
        <f t="shared" si="47"/>
        <v>0</v>
      </c>
      <c r="BQ24" s="196">
        <f t="shared" si="48"/>
        <v>0</v>
      </c>
      <c r="BR24" s="196">
        <f t="shared" si="49"/>
        <v>0</v>
      </c>
      <c r="BS24" s="196">
        <f t="shared" si="50"/>
        <v>0</v>
      </c>
      <c r="BT24" s="196">
        <f t="shared" si="51"/>
        <v>0</v>
      </c>
      <c r="BU24" s="196">
        <f t="shared" si="52"/>
        <v>0</v>
      </c>
      <c r="BV24" s="196">
        <f t="shared" si="53"/>
        <v>0</v>
      </c>
      <c r="BW24" s="196">
        <f t="shared" si="61"/>
        <v>0</v>
      </c>
      <c r="BX24" s="196">
        <f t="shared" si="54"/>
        <v>0</v>
      </c>
      <c r="BY24" s="196">
        <f t="shared" si="62"/>
        <v>0</v>
      </c>
      <c r="BZ24" s="196">
        <f t="shared" si="55"/>
        <v>0</v>
      </c>
      <c r="CA24" s="196">
        <f t="shared" si="56"/>
        <v>0</v>
      </c>
      <c r="CB24" s="196">
        <f t="shared" si="57"/>
        <v>0</v>
      </c>
      <c r="CC24" s="196">
        <f t="shared" si="58"/>
        <v>0</v>
      </c>
      <c r="CD24" s="196">
        <f t="shared" si="59"/>
        <v>0</v>
      </c>
      <c r="CE24" s="179"/>
    </row>
    <row r="25" ht="15.75" spans="1:83">
      <c r="A25" s="5"/>
      <c r="B25" s="147"/>
      <c r="C25" s="172"/>
      <c r="D25" s="212" t="s">
        <v>112</v>
      </c>
      <c r="E25" s="176">
        <v>44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60"/>
        <v>0</v>
      </c>
      <c r="AD25" s="196">
        <f t="shared" si="9"/>
        <v>0</v>
      </c>
      <c r="AE25" s="196">
        <f t="shared" si="10"/>
        <v>0</v>
      </c>
      <c r="AF25" s="196">
        <f t="shared" si="11"/>
        <v>0</v>
      </c>
      <c r="AG25" s="196">
        <f t="shared" si="12"/>
        <v>0</v>
      </c>
      <c r="AH25" s="196">
        <f t="shared" si="13"/>
        <v>0</v>
      </c>
      <c r="AI25" s="196">
        <f t="shared" si="14"/>
        <v>0</v>
      </c>
      <c r="AJ25" s="196">
        <f t="shared" si="15"/>
        <v>0</v>
      </c>
      <c r="AK25" s="196">
        <f t="shared" si="16"/>
        <v>0</v>
      </c>
      <c r="AL25" s="196">
        <f t="shared" si="17"/>
        <v>0</v>
      </c>
      <c r="AM25" s="196">
        <f t="shared" si="18"/>
        <v>0</v>
      </c>
      <c r="AN25" s="196">
        <f t="shared" si="19"/>
        <v>0</v>
      </c>
      <c r="AO25" s="196">
        <f t="shared" si="20"/>
        <v>0</v>
      </c>
      <c r="AP25" s="196">
        <f t="shared" si="21"/>
        <v>0</v>
      </c>
      <c r="AQ25" s="196">
        <f t="shared" si="22"/>
        <v>0</v>
      </c>
      <c r="AR25" s="196">
        <f t="shared" si="23"/>
        <v>0</v>
      </c>
      <c r="AS25" s="196">
        <f t="shared" si="24"/>
        <v>0</v>
      </c>
      <c r="AT25" s="196">
        <f t="shared" si="25"/>
        <v>0</v>
      </c>
      <c r="AU25" s="196">
        <f t="shared" si="26"/>
        <v>0</v>
      </c>
      <c r="AV25" s="196">
        <f t="shared" si="27"/>
        <v>0</v>
      </c>
      <c r="AW25" s="196">
        <f t="shared" si="28"/>
        <v>0</v>
      </c>
      <c r="AX25" s="196">
        <f t="shared" si="29"/>
        <v>0</v>
      </c>
      <c r="AY25" s="196">
        <f t="shared" si="30"/>
        <v>0</v>
      </c>
      <c r="AZ25" s="196">
        <f t="shared" si="31"/>
        <v>0</v>
      </c>
      <c r="BA25" s="196">
        <f t="shared" si="32"/>
        <v>0</v>
      </c>
      <c r="BB25" s="196">
        <f t="shared" si="33"/>
        <v>0</v>
      </c>
      <c r="BC25" s="196">
        <f t="shared" si="34"/>
        <v>0</v>
      </c>
      <c r="BD25" s="196">
        <f t="shared" si="35"/>
        <v>0</v>
      </c>
      <c r="BE25" s="196">
        <f t="shared" si="36"/>
        <v>0</v>
      </c>
      <c r="BF25" s="196">
        <f t="shared" si="37"/>
        <v>0</v>
      </c>
      <c r="BG25" s="196">
        <f t="shared" si="38"/>
        <v>0</v>
      </c>
      <c r="BH25" s="196">
        <f t="shared" si="39"/>
        <v>0</v>
      </c>
      <c r="BI25" s="196">
        <f t="shared" si="40"/>
        <v>0</v>
      </c>
      <c r="BJ25" s="196">
        <f t="shared" si="41"/>
        <v>0</v>
      </c>
      <c r="BK25" s="196">
        <f t="shared" si="42"/>
        <v>0</v>
      </c>
      <c r="BL25" s="196">
        <f t="shared" si="43"/>
        <v>0</v>
      </c>
      <c r="BM25" s="196">
        <f t="shared" si="44"/>
        <v>0</v>
      </c>
      <c r="BN25" s="196">
        <f t="shared" si="45"/>
        <v>0</v>
      </c>
      <c r="BO25" s="196">
        <f t="shared" si="46"/>
        <v>0</v>
      </c>
      <c r="BP25" s="196">
        <f t="shared" si="47"/>
        <v>0</v>
      </c>
      <c r="BQ25" s="196">
        <f t="shared" si="48"/>
        <v>0</v>
      </c>
      <c r="BR25" s="196">
        <f t="shared" si="49"/>
        <v>0</v>
      </c>
      <c r="BS25" s="196">
        <f t="shared" si="50"/>
        <v>0</v>
      </c>
      <c r="BT25" s="196">
        <f t="shared" si="51"/>
        <v>0</v>
      </c>
      <c r="BU25" s="196">
        <f t="shared" si="52"/>
        <v>0</v>
      </c>
      <c r="BV25" s="196">
        <f t="shared" si="53"/>
        <v>0</v>
      </c>
      <c r="BW25" s="196">
        <f t="shared" si="61"/>
        <v>0</v>
      </c>
      <c r="BX25" s="196">
        <f t="shared" si="54"/>
        <v>0</v>
      </c>
      <c r="BY25" s="196">
        <f t="shared" si="62"/>
        <v>0</v>
      </c>
      <c r="BZ25" s="196">
        <f t="shared" si="55"/>
        <v>0</v>
      </c>
      <c r="CA25" s="196">
        <f t="shared" si="56"/>
        <v>0</v>
      </c>
      <c r="CB25" s="196">
        <f t="shared" si="57"/>
        <v>0</v>
      </c>
      <c r="CC25" s="196">
        <f t="shared" si="58"/>
        <v>0</v>
      </c>
      <c r="CD25" s="196">
        <f t="shared" si="59"/>
        <v>0</v>
      </c>
      <c r="CE25" s="179"/>
    </row>
    <row r="26" ht="15.75" spans="1:82">
      <c r="A26" s="5"/>
      <c r="B26" s="147"/>
      <c r="C26" s="172"/>
      <c r="D26" s="212" t="s">
        <v>113</v>
      </c>
      <c r="E26" s="176">
        <v>45</v>
      </c>
      <c r="F26" s="124" t="s">
        <v>114</v>
      </c>
      <c r="G26" s="177"/>
      <c r="H26" s="124"/>
      <c r="I26" s="177"/>
      <c r="J26" s="124"/>
      <c r="K26" s="177" t="s">
        <v>17</v>
      </c>
      <c r="L26" s="187">
        <v>4000</v>
      </c>
      <c r="M26" s="177"/>
      <c r="N26" s="187"/>
      <c r="O26" s="177"/>
      <c r="P26" s="188"/>
      <c r="Q26" s="177" t="s">
        <v>26</v>
      </c>
      <c r="R26" s="188">
        <v>4000</v>
      </c>
      <c r="S26" s="164"/>
      <c r="T26" s="195">
        <f t="shared" si="2"/>
        <v>4000</v>
      </c>
      <c r="U26" s="195">
        <f t="shared" si="3"/>
        <v>4000</v>
      </c>
      <c r="V26" s="164"/>
      <c r="W26" s="164"/>
      <c r="X26" s="197" t="str">
        <f t="shared" si="4"/>
        <v>القيد صحيح</v>
      </c>
      <c r="Y26" s="196">
        <f t="shared" si="5"/>
        <v>4000</v>
      </c>
      <c r="Z26" s="196">
        <f t="shared" si="6"/>
        <v>0</v>
      </c>
      <c r="AA26" s="196">
        <f t="shared" si="7"/>
        <v>0</v>
      </c>
      <c r="AB26" s="196">
        <f t="shared" si="8"/>
        <v>0</v>
      </c>
      <c r="AC26" s="196">
        <f t="shared" si="60"/>
        <v>0</v>
      </c>
      <c r="AD26" s="196">
        <f t="shared" si="9"/>
        <v>0</v>
      </c>
      <c r="AE26" s="196">
        <f t="shared" si="10"/>
        <v>0</v>
      </c>
      <c r="AF26" s="196">
        <f t="shared" si="11"/>
        <v>0</v>
      </c>
      <c r="AG26" s="196">
        <f t="shared" si="12"/>
        <v>0</v>
      </c>
      <c r="AH26" s="196">
        <f t="shared" si="13"/>
        <v>0</v>
      </c>
      <c r="AI26" s="196">
        <f t="shared" si="14"/>
        <v>0</v>
      </c>
      <c r="AJ26" s="196">
        <f t="shared" si="15"/>
        <v>0</v>
      </c>
      <c r="AK26" s="196">
        <f t="shared" si="16"/>
        <v>0</v>
      </c>
      <c r="AL26" s="196">
        <f t="shared" si="17"/>
        <v>0</v>
      </c>
      <c r="AM26" s="196">
        <f t="shared" si="18"/>
        <v>0</v>
      </c>
      <c r="AN26" s="196">
        <f t="shared" si="19"/>
        <v>0</v>
      </c>
      <c r="AO26" s="196">
        <f t="shared" si="20"/>
        <v>0</v>
      </c>
      <c r="AP26" s="196">
        <f t="shared" si="21"/>
        <v>0</v>
      </c>
      <c r="AQ26" s="196">
        <f t="shared" si="22"/>
        <v>0</v>
      </c>
      <c r="AR26" s="196">
        <f t="shared" si="23"/>
        <v>0</v>
      </c>
      <c r="AS26" s="196">
        <f t="shared" si="24"/>
        <v>0</v>
      </c>
      <c r="AT26" s="196">
        <f t="shared" si="25"/>
        <v>4000</v>
      </c>
      <c r="AU26" s="196">
        <f t="shared" si="26"/>
        <v>0</v>
      </c>
      <c r="AV26" s="196">
        <f t="shared" si="27"/>
        <v>0</v>
      </c>
      <c r="AW26" s="196">
        <f t="shared" si="28"/>
        <v>0</v>
      </c>
      <c r="AX26" s="196">
        <f t="shared" si="29"/>
        <v>0</v>
      </c>
      <c r="AY26" s="196">
        <f t="shared" si="30"/>
        <v>0</v>
      </c>
      <c r="AZ26" s="196">
        <f t="shared" si="31"/>
        <v>0</v>
      </c>
      <c r="BA26" s="196">
        <f t="shared" si="32"/>
        <v>0</v>
      </c>
      <c r="BB26" s="196">
        <f t="shared" si="33"/>
        <v>0</v>
      </c>
      <c r="BC26" s="196">
        <f t="shared" si="34"/>
        <v>0</v>
      </c>
      <c r="BD26" s="196">
        <f t="shared" si="35"/>
        <v>0</v>
      </c>
      <c r="BE26" s="196">
        <f t="shared" si="36"/>
        <v>0</v>
      </c>
      <c r="BF26" s="196">
        <f t="shared" si="37"/>
        <v>0</v>
      </c>
      <c r="BG26" s="196">
        <f t="shared" si="38"/>
        <v>0</v>
      </c>
      <c r="BH26" s="196">
        <f t="shared" si="39"/>
        <v>0</v>
      </c>
      <c r="BI26" s="196">
        <f t="shared" si="40"/>
        <v>0</v>
      </c>
      <c r="BJ26" s="196">
        <f t="shared" si="41"/>
        <v>0</v>
      </c>
      <c r="BK26" s="196">
        <f t="shared" si="42"/>
        <v>0</v>
      </c>
      <c r="BL26" s="196">
        <f t="shared" si="43"/>
        <v>0</v>
      </c>
      <c r="BM26" s="196">
        <f t="shared" si="44"/>
        <v>0</v>
      </c>
      <c r="BN26" s="196">
        <f t="shared" si="45"/>
        <v>0</v>
      </c>
      <c r="BO26" s="196">
        <f t="shared" si="46"/>
        <v>0</v>
      </c>
      <c r="BP26" s="196">
        <f t="shared" si="47"/>
        <v>0</v>
      </c>
      <c r="BQ26" s="196">
        <f t="shared" si="48"/>
        <v>0</v>
      </c>
      <c r="BR26" s="196">
        <f t="shared" si="49"/>
        <v>0</v>
      </c>
      <c r="BS26" s="196">
        <f t="shared" si="50"/>
        <v>0</v>
      </c>
      <c r="BT26" s="196">
        <f t="shared" si="51"/>
        <v>0</v>
      </c>
      <c r="BU26" s="196">
        <f t="shared" si="52"/>
        <v>0</v>
      </c>
      <c r="BV26" s="196">
        <f t="shared" si="53"/>
        <v>0</v>
      </c>
      <c r="BW26" s="196">
        <f t="shared" si="61"/>
        <v>0</v>
      </c>
      <c r="BX26" s="196">
        <f t="shared" si="54"/>
        <v>0</v>
      </c>
      <c r="BY26" s="196">
        <f t="shared" si="62"/>
        <v>0</v>
      </c>
      <c r="BZ26" s="196">
        <f t="shared" si="55"/>
        <v>0</v>
      </c>
      <c r="CA26" s="196">
        <f t="shared" si="56"/>
        <v>0</v>
      </c>
      <c r="CB26" s="196">
        <f t="shared" si="57"/>
        <v>0</v>
      </c>
      <c r="CC26" s="196">
        <f t="shared" si="58"/>
        <v>0</v>
      </c>
      <c r="CD26" s="196">
        <f t="shared" si="59"/>
        <v>0</v>
      </c>
    </row>
    <row r="27" ht="34" customHeight="1" spans="1:82">
      <c r="A27" s="5"/>
      <c r="B27" s="147"/>
      <c r="C27" s="172"/>
      <c r="D27" s="212" t="s">
        <v>115</v>
      </c>
      <c r="E27" s="176">
        <v>46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60"/>
        <v>0</v>
      </c>
      <c r="AD27" s="196">
        <f t="shared" si="9"/>
        <v>0</v>
      </c>
      <c r="AE27" s="196">
        <f t="shared" si="10"/>
        <v>0</v>
      </c>
      <c r="AF27" s="196">
        <f t="shared" si="11"/>
        <v>0</v>
      </c>
      <c r="AG27" s="196">
        <f t="shared" si="12"/>
        <v>0</v>
      </c>
      <c r="AH27" s="196">
        <f t="shared" si="13"/>
        <v>0</v>
      </c>
      <c r="AI27" s="196">
        <f t="shared" si="14"/>
        <v>0</v>
      </c>
      <c r="AJ27" s="196">
        <f t="shared" si="15"/>
        <v>0</v>
      </c>
      <c r="AK27" s="196">
        <f t="shared" si="16"/>
        <v>0</v>
      </c>
      <c r="AL27" s="196">
        <f t="shared" si="17"/>
        <v>0</v>
      </c>
      <c r="AM27" s="196">
        <f t="shared" si="18"/>
        <v>0</v>
      </c>
      <c r="AN27" s="196">
        <f t="shared" si="19"/>
        <v>0</v>
      </c>
      <c r="AO27" s="196">
        <f t="shared" si="20"/>
        <v>0</v>
      </c>
      <c r="AP27" s="196">
        <f t="shared" si="21"/>
        <v>0</v>
      </c>
      <c r="AQ27" s="196">
        <f t="shared" si="22"/>
        <v>0</v>
      </c>
      <c r="AR27" s="196">
        <f t="shared" si="23"/>
        <v>0</v>
      </c>
      <c r="AS27" s="196">
        <f t="shared" si="24"/>
        <v>0</v>
      </c>
      <c r="AT27" s="196">
        <f t="shared" si="25"/>
        <v>0</v>
      </c>
      <c r="AU27" s="196">
        <f t="shared" si="26"/>
        <v>0</v>
      </c>
      <c r="AV27" s="196">
        <f t="shared" si="27"/>
        <v>0</v>
      </c>
      <c r="AW27" s="196">
        <f t="shared" si="28"/>
        <v>0</v>
      </c>
      <c r="AX27" s="196">
        <f t="shared" si="29"/>
        <v>0</v>
      </c>
      <c r="AY27" s="196">
        <f t="shared" si="30"/>
        <v>0</v>
      </c>
      <c r="AZ27" s="196">
        <f t="shared" si="31"/>
        <v>0</v>
      </c>
      <c r="BA27" s="196">
        <f t="shared" si="32"/>
        <v>0</v>
      </c>
      <c r="BB27" s="196">
        <f t="shared" si="33"/>
        <v>0</v>
      </c>
      <c r="BC27" s="196">
        <f t="shared" si="34"/>
        <v>0</v>
      </c>
      <c r="BD27" s="196">
        <f t="shared" si="35"/>
        <v>0</v>
      </c>
      <c r="BE27" s="196">
        <f t="shared" si="36"/>
        <v>0</v>
      </c>
      <c r="BF27" s="196">
        <f t="shared" si="37"/>
        <v>0</v>
      </c>
      <c r="BG27" s="196">
        <f t="shared" si="38"/>
        <v>0</v>
      </c>
      <c r="BH27" s="196">
        <f t="shared" si="39"/>
        <v>0</v>
      </c>
      <c r="BI27" s="196">
        <f t="shared" si="40"/>
        <v>0</v>
      </c>
      <c r="BJ27" s="196">
        <f t="shared" si="41"/>
        <v>0</v>
      </c>
      <c r="BK27" s="196">
        <f t="shared" si="42"/>
        <v>0</v>
      </c>
      <c r="BL27" s="196">
        <f t="shared" si="43"/>
        <v>0</v>
      </c>
      <c r="BM27" s="196">
        <f t="shared" si="44"/>
        <v>0</v>
      </c>
      <c r="BN27" s="196">
        <f t="shared" si="45"/>
        <v>0</v>
      </c>
      <c r="BO27" s="196">
        <f t="shared" si="46"/>
        <v>0</v>
      </c>
      <c r="BP27" s="196">
        <f t="shared" si="47"/>
        <v>0</v>
      </c>
      <c r="BQ27" s="196">
        <f t="shared" si="48"/>
        <v>0</v>
      </c>
      <c r="BR27" s="196">
        <f t="shared" si="49"/>
        <v>0</v>
      </c>
      <c r="BS27" s="196">
        <f t="shared" si="50"/>
        <v>0</v>
      </c>
      <c r="BT27" s="196">
        <f t="shared" si="51"/>
        <v>0</v>
      </c>
      <c r="BU27" s="196">
        <f t="shared" si="52"/>
        <v>0</v>
      </c>
      <c r="BV27" s="196">
        <f t="shared" si="53"/>
        <v>0</v>
      </c>
      <c r="BW27" s="196">
        <f t="shared" si="61"/>
        <v>0</v>
      </c>
      <c r="BX27" s="196">
        <f t="shared" si="54"/>
        <v>0</v>
      </c>
      <c r="BY27" s="196">
        <f t="shared" si="62"/>
        <v>0</v>
      </c>
      <c r="BZ27" s="196">
        <f t="shared" si="55"/>
        <v>0</v>
      </c>
      <c r="CA27" s="196">
        <f t="shared" si="56"/>
        <v>0</v>
      </c>
      <c r="CB27" s="196">
        <f t="shared" si="57"/>
        <v>0</v>
      </c>
      <c r="CC27" s="196">
        <f t="shared" si="58"/>
        <v>0</v>
      </c>
      <c r="CD27" s="196">
        <f t="shared" si="59"/>
        <v>0</v>
      </c>
    </row>
    <row r="28" ht="15.75" spans="1:82">
      <c r="A28" s="5"/>
      <c r="B28" s="147"/>
      <c r="C28" s="172"/>
      <c r="D28" s="212" t="s">
        <v>116</v>
      </c>
      <c r="E28" s="176">
        <v>47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60"/>
        <v>0</v>
      </c>
      <c r="AD28" s="196">
        <f t="shared" si="9"/>
        <v>0</v>
      </c>
      <c r="AE28" s="196">
        <f t="shared" si="10"/>
        <v>0</v>
      </c>
      <c r="AF28" s="196">
        <f t="shared" si="11"/>
        <v>0</v>
      </c>
      <c r="AG28" s="196">
        <f t="shared" si="12"/>
        <v>0</v>
      </c>
      <c r="AH28" s="196">
        <f t="shared" si="13"/>
        <v>0</v>
      </c>
      <c r="AI28" s="196">
        <f t="shared" si="14"/>
        <v>0</v>
      </c>
      <c r="AJ28" s="196">
        <f t="shared" si="15"/>
        <v>0</v>
      </c>
      <c r="AK28" s="196">
        <f t="shared" si="16"/>
        <v>0</v>
      </c>
      <c r="AL28" s="196">
        <f t="shared" si="17"/>
        <v>0</v>
      </c>
      <c r="AM28" s="196">
        <f t="shared" si="18"/>
        <v>0</v>
      </c>
      <c r="AN28" s="196">
        <f t="shared" si="19"/>
        <v>0</v>
      </c>
      <c r="AO28" s="196">
        <f t="shared" si="20"/>
        <v>0</v>
      </c>
      <c r="AP28" s="196">
        <f t="shared" si="21"/>
        <v>0</v>
      </c>
      <c r="AQ28" s="196">
        <f t="shared" si="22"/>
        <v>0</v>
      </c>
      <c r="AR28" s="196">
        <f t="shared" si="23"/>
        <v>0</v>
      </c>
      <c r="AS28" s="196">
        <f t="shared" si="24"/>
        <v>0</v>
      </c>
      <c r="AT28" s="196">
        <f t="shared" si="25"/>
        <v>0</v>
      </c>
      <c r="AU28" s="196">
        <f t="shared" si="26"/>
        <v>0</v>
      </c>
      <c r="AV28" s="196">
        <f t="shared" si="27"/>
        <v>0</v>
      </c>
      <c r="AW28" s="196">
        <f t="shared" si="28"/>
        <v>0</v>
      </c>
      <c r="AX28" s="196">
        <f t="shared" si="29"/>
        <v>0</v>
      </c>
      <c r="AY28" s="196">
        <f t="shared" si="30"/>
        <v>0</v>
      </c>
      <c r="AZ28" s="196">
        <f t="shared" si="31"/>
        <v>0</v>
      </c>
      <c r="BA28" s="196">
        <f t="shared" si="32"/>
        <v>0</v>
      </c>
      <c r="BB28" s="196">
        <f t="shared" si="33"/>
        <v>0</v>
      </c>
      <c r="BC28" s="196">
        <f t="shared" si="34"/>
        <v>0</v>
      </c>
      <c r="BD28" s="196">
        <f t="shared" si="35"/>
        <v>0</v>
      </c>
      <c r="BE28" s="196">
        <f t="shared" si="36"/>
        <v>0</v>
      </c>
      <c r="BF28" s="196">
        <f t="shared" si="37"/>
        <v>0</v>
      </c>
      <c r="BG28" s="196">
        <f t="shared" si="38"/>
        <v>0</v>
      </c>
      <c r="BH28" s="196">
        <f t="shared" si="39"/>
        <v>0</v>
      </c>
      <c r="BI28" s="196">
        <f t="shared" si="40"/>
        <v>0</v>
      </c>
      <c r="BJ28" s="196">
        <f t="shared" si="41"/>
        <v>0</v>
      </c>
      <c r="BK28" s="196">
        <f t="shared" si="42"/>
        <v>0</v>
      </c>
      <c r="BL28" s="196">
        <f t="shared" si="43"/>
        <v>0</v>
      </c>
      <c r="BM28" s="196">
        <f t="shared" si="44"/>
        <v>0</v>
      </c>
      <c r="BN28" s="196">
        <f t="shared" si="45"/>
        <v>0</v>
      </c>
      <c r="BO28" s="196">
        <f t="shared" si="46"/>
        <v>0</v>
      </c>
      <c r="BP28" s="196">
        <f t="shared" si="47"/>
        <v>0</v>
      </c>
      <c r="BQ28" s="196">
        <f t="shared" si="48"/>
        <v>0</v>
      </c>
      <c r="BR28" s="196">
        <f t="shared" si="49"/>
        <v>0</v>
      </c>
      <c r="BS28" s="196">
        <f t="shared" si="50"/>
        <v>0</v>
      </c>
      <c r="BT28" s="196">
        <f t="shared" si="51"/>
        <v>0</v>
      </c>
      <c r="BU28" s="196">
        <f t="shared" si="52"/>
        <v>0</v>
      </c>
      <c r="BV28" s="196">
        <f t="shared" si="53"/>
        <v>0</v>
      </c>
      <c r="BW28" s="196">
        <f t="shared" si="61"/>
        <v>0</v>
      </c>
      <c r="BX28" s="196">
        <f t="shared" si="54"/>
        <v>0</v>
      </c>
      <c r="BY28" s="196">
        <f t="shared" si="62"/>
        <v>0</v>
      </c>
      <c r="BZ28" s="196">
        <f t="shared" si="55"/>
        <v>0</v>
      </c>
      <c r="CA28" s="196">
        <f t="shared" si="56"/>
        <v>0</v>
      </c>
      <c r="CB28" s="196">
        <f t="shared" si="57"/>
        <v>0</v>
      </c>
      <c r="CC28" s="196">
        <f t="shared" si="58"/>
        <v>0</v>
      </c>
      <c r="CD28" s="196">
        <f t="shared" si="59"/>
        <v>0</v>
      </c>
    </row>
    <row r="29" ht="15.75" spans="1:82">
      <c r="A29" s="5"/>
      <c r="B29" s="147"/>
      <c r="C29" s="172"/>
      <c r="D29" s="212" t="s">
        <v>117</v>
      </c>
      <c r="E29" s="176">
        <v>48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60"/>
        <v>0</v>
      </c>
      <c r="AD29" s="196">
        <f t="shared" si="9"/>
        <v>0</v>
      </c>
      <c r="AE29" s="196">
        <f t="shared" si="10"/>
        <v>0</v>
      </c>
      <c r="AF29" s="196">
        <f t="shared" si="11"/>
        <v>0</v>
      </c>
      <c r="AG29" s="196">
        <f t="shared" si="12"/>
        <v>0</v>
      </c>
      <c r="AH29" s="196">
        <f t="shared" si="13"/>
        <v>0</v>
      </c>
      <c r="AI29" s="196">
        <f t="shared" si="14"/>
        <v>0</v>
      </c>
      <c r="AJ29" s="196">
        <f t="shared" si="15"/>
        <v>0</v>
      </c>
      <c r="AK29" s="196">
        <f t="shared" si="16"/>
        <v>0</v>
      </c>
      <c r="AL29" s="196">
        <f t="shared" si="17"/>
        <v>0</v>
      </c>
      <c r="AM29" s="196">
        <f t="shared" si="18"/>
        <v>0</v>
      </c>
      <c r="AN29" s="196">
        <f t="shared" si="19"/>
        <v>0</v>
      </c>
      <c r="AO29" s="196">
        <f t="shared" si="20"/>
        <v>0</v>
      </c>
      <c r="AP29" s="196">
        <f t="shared" si="21"/>
        <v>0</v>
      </c>
      <c r="AQ29" s="196">
        <f t="shared" si="22"/>
        <v>0</v>
      </c>
      <c r="AR29" s="196">
        <f t="shared" si="23"/>
        <v>0</v>
      </c>
      <c r="AS29" s="196">
        <f t="shared" si="24"/>
        <v>0</v>
      </c>
      <c r="AT29" s="196">
        <f t="shared" si="25"/>
        <v>0</v>
      </c>
      <c r="AU29" s="196">
        <f t="shared" si="26"/>
        <v>0</v>
      </c>
      <c r="AV29" s="196">
        <f t="shared" si="27"/>
        <v>0</v>
      </c>
      <c r="AW29" s="196">
        <f t="shared" si="28"/>
        <v>0</v>
      </c>
      <c r="AX29" s="196">
        <f t="shared" si="29"/>
        <v>0</v>
      </c>
      <c r="AY29" s="196">
        <f t="shared" si="30"/>
        <v>0</v>
      </c>
      <c r="AZ29" s="196">
        <f t="shared" si="31"/>
        <v>0</v>
      </c>
      <c r="BA29" s="196">
        <f t="shared" si="32"/>
        <v>0</v>
      </c>
      <c r="BB29" s="196">
        <f t="shared" si="33"/>
        <v>0</v>
      </c>
      <c r="BC29" s="196">
        <f t="shared" si="34"/>
        <v>0</v>
      </c>
      <c r="BD29" s="196">
        <f t="shared" si="35"/>
        <v>0</v>
      </c>
      <c r="BE29" s="196">
        <f t="shared" si="36"/>
        <v>0</v>
      </c>
      <c r="BF29" s="196">
        <f t="shared" si="37"/>
        <v>0</v>
      </c>
      <c r="BG29" s="196">
        <f t="shared" si="38"/>
        <v>0</v>
      </c>
      <c r="BH29" s="196">
        <f t="shared" si="39"/>
        <v>0</v>
      </c>
      <c r="BI29" s="196">
        <f t="shared" si="40"/>
        <v>0</v>
      </c>
      <c r="BJ29" s="196">
        <f t="shared" si="41"/>
        <v>0</v>
      </c>
      <c r="BK29" s="196">
        <f t="shared" si="42"/>
        <v>0</v>
      </c>
      <c r="BL29" s="196">
        <f t="shared" si="43"/>
        <v>0</v>
      </c>
      <c r="BM29" s="196">
        <f t="shared" si="44"/>
        <v>0</v>
      </c>
      <c r="BN29" s="196">
        <f t="shared" si="45"/>
        <v>0</v>
      </c>
      <c r="BO29" s="196">
        <f t="shared" si="46"/>
        <v>0</v>
      </c>
      <c r="BP29" s="196">
        <f t="shared" si="47"/>
        <v>0</v>
      </c>
      <c r="BQ29" s="196">
        <f t="shared" si="48"/>
        <v>0</v>
      </c>
      <c r="BR29" s="196">
        <f t="shared" si="49"/>
        <v>0</v>
      </c>
      <c r="BS29" s="196">
        <f t="shared" si="50"/>
        <v>0</v>
      </c>
      <c r="BT29" s="196">
        <f t="shared" si="51"/>
        <v>0</v>
      </c>
      <c r="BU29" s="196">
        <f t="shared" si="52"/>
        <v>0</v>
      </c>
      <c r="BV29" s="196">
        <f t="shared" si="53"/>
        <v>0</v>
      </c>
      <c r="BW29" s="196">
        <f t="shared" si="61"/>
        <v>0</v>
      </c>
      <c r="BX29" s="196">
        <f t="shared" si="54"/>
        <v>0</v>
      </c>
      <c r="BY29" s="196">
        <f t="shared" si="62"/>
        <v>0</v>
      </c>
      <c r="BZ29" s="196">
        <f t="shared" si="55"/>
        <v>0</v>
      </c>
      <c r="CA29" s="196">
        <f t="shared" si="56"/>
        <v>0</v>
      </c>
      <c r="CB29" s="196">
        <f t="shared" si="57"/>
        <v>0</v>
      </c>
      <c r="CC29" s="196">
        <f t="shared" si="58"/>
        <v>0</v>
      </c>
      <c r="CD29" s="196">
        <f t="shared" si="59"/>
        <v>0</v>
      </c>
    </row>
    <row r="30" ht="15.75" spans="1:83">
      <c r="A30" s="5"/>
      <c r="B30" s="147"/>
      <c r="C30" s="172"/>
      <c r="D30" s="212" t="s">
        <v>118</v>
      </c>
      <c r="E30" s="176">
        <v>49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60"/>
        <v>0</v>
      </c>
      <c r="AD30" s="196">
        <f t="shared" si="9"/>
        <v>0</v>
      </c>
      <c r="AE30" s="196">
        <f t="shared" si="10"/>
        <v>0</v>
      </c>
      <c r="AF30" s="196">
        <f t="shared" si="11"/>
        <v>0</v>
      </c>
      <c r="AG30" s="196">
        <f t="shared" si="12"/>
        <v>0</v>
      </c>
      <c r="AH30" s="196">
        <f t="shared" si="13"/>
        <v>0</v>
      </c>
      <c r="AI30" s="196">
        <f t="shared" si="14"/>
        <v>0</v>
      </c>
      <c r="AJ30" s="196">
        <f t="shared" si="15"/>
        <v>0</v>
      </c>
      <c r="AK30" s="196">
        <f t="shared" si="16"/>
        <v>0</v>
      </c>
      <c r="AL30" s="196">
        <f t="shared" si="17"/>
        <v>0</v>
      </c>
      <c r="AM30" s="196">
        <f t="shared" si="18"/>
        <v>0</v>
      </c>
      <c r="AN30" s="196">
        <f t="shared" si="19"/>
        <v>0</v>
      </c>
      <c r="AO30" s="196">
        <f t="shared" si="20"/>
        <v>0</v>
      </c>
      <c r="AP30" s="196">
        <f t="shared" si="21"/>
        <v>0</v>
      </c>
      <c r="AQ30" s="196">
        <f t="shared" si="22"/>
        <v>0</v>
      </c>
      <c r="AR30" s="196">
        <f t="shared" si="23"/>
        <v>0</v>
      </c>
      <c r="AS30" s="196">
        <f t="shared" si="24"/>
        <v>0</v>
      </c>
      <c r="AT30" s="196">
        <f t="shared" si="25"/>
        <v>0</v>
      </c>
      <c r="AU30" s="196">
        <f t="shared" si="26"/>
        <v>0</v>
      </c>
      <c r="AV30" s="196">
        <f t="shared" si="27"/>
        <v>0</v>
      </c>
      <c r="AW30" s="196">
        <f t="shared" si="28"/>
        <v>0</v>
      </c>
      <c r="AX30" s="196">
        <f t="shared" si="29"/>
        <v>0</v>
      </c>
      <c r="AY30" s="196">
        <f t="shared" si="30"/>
        <v>0</v>
      </c>
      <c r="AZ30" s="196">
        <f t="shared" si="31"/>
        <v>0</v>
      </c>
      <c r="BA30" s="196">
        <f t="shared" si="32"/>
        <v>0</v>
      </c>
      <c r="BB30" s="196">
        <f t="shared" si="33"/>
        <v>0</v>
      </c>
      <c r="BC30" s="196">
        <f t="shared" si="34"/>
        <v>0</v>
      </c>
      <c r="BD30" s="196">
        <f t="shared" si="35"/>
        <v>0</v>
      </c>
      <c r="BE30" s="196">
        <f t="shared" si="36"/>
        <v>0</v>
      </c>
      <c r="BF30" s="196">
        <f t="shared" si="37"/>
        <v>0</v>
      </c>
      <c r="BG30" s="196">
        <f t="shared" si="38"/>
        <v>0</v>
      </c>
      <c r="BH30" s="196">
        <f t="shared" si="39"/>
        <v>0</v>
      </c>
      <c r="BI30" s="196">
        <f t="shared" si="40"/>
        <v>0</v>
      </c>
      <c r="BJ30" s="196">
        <f t="shared" si="41"/>
        <v>0</v>
      </c>
      <c r="BK30" s="196">
        <f t="shared" si="42"/>
        <v>0</v>
      </c>
      <c r="BL30" s="196">
        <f t="shared" si="43"/>
        <v>0</v>
      </c>
      <c r="BM30" s="196">
        <f t="shared" si="44"/>
        <v>0</v>
      </c>
      <c r="BN30" s="196">
        <f t="shared" si="45"/>
        <v>0</v>
      </c>
      <c r="BO30" s="196">
        <f t="shared" si="46"/>
        <v>0</v>
      </c>
      <c r="BP30" s="196">
        <f t="shared" si="47"/>
        <v>0</v>
      </c>
      <c r="BQ30" s="196">
        <f t="shared" si="48"/>
        <v>0</v>
      </c>
      <c r="BR30" s="196">
        <f t="shared" si="49"/>
        <v>0</v>
      </c>
      <c r="BS30" s="196">
        <f t="shared" si="50"/>
        <v>0</v>
      </c>
      <c r="BT30" s="196">
        <f t="shared" si="51"/>
        <v>0</v>
      </c>
      <c r="BU30" s="196">
        <f t="shared" si="52"/>
        <v>0</v>
      </c>
      <c r="BV30" s="196">
        <f t="shared" si="53"/>
        <v>0</v>
      </c>
      <c r="BW30" s="196">
        <f t="shared" si="61"/>
        <v>0</v>
      </c>
      <c r="BX30" s="196">
        <f t="shared" si="54"/>
        <v>0</v>
      </c>
      <c r="BY30" s="196">
        <f t="shared" si="62"/>
        <v>0</v>
      </c>
      <c r="BZ30" s="196">
        <f t="shared" si="55"/>
        <v>0</v>
      </c>
      <c r="CA30" s="196">
        <f t="shared" si="56"/>
        <v>0</v>
      </c>
      <c r="CB30" s="196">
        <f t="shared" si="57"/>
        <v>0</v>
      </c>
      <c r="CC30" s="196">
        <f t="shared" si="58"/>
        <v>0</v>
      </c>
      <c r="CD30" s="196">
        <f t="shared" si="59"/>
        <v>0</v>
      </c>
      <c r="CE30" s="179"/>
    </row>
    <row r="31" ht="15.75" spans="1:83">
      <c r="A31" s="5"/>
      <c r="B31" s="147"/>
      <c r="C31" s="172"/>
      <c r="D31" s="212" t="s">
        <v>119</v>
      </c>
      <c r="E31" s="176">
        <v>50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60"/>
        <v>0</v>
      </c>
      <c r="AD31" s="196">
        <f t="shared" si="9"/>
        <v>0</v>
      </c>
      <c r="AE31" s="196">
        <f t="shared" si="10"/>
        <v>0</v>
      </c>
      <c r="AF31" s="196">
        <f t="shared" si="11"/>
        <v>0</v>
      </c>
      <c r="AG31" s="196">
        <f t="shared" si="12"/>
        <v>0</v>
      </c>
      <c r="AH31" s="196">
        <f t="shared" si="13"/>
        <v>0</v>
      </c>
      <c r="AI31" s="196">
        <f t="shared" si="14"/>
        <v>0</v>
      </c>
      <c r="AJ31" s="196">
        <f t="shared" si="15"/>
        <v>0</v>
      </c>
      <c r="AK31" s="196">
        <f t="shared" si="16"/>
        <v>0</v>
      </c>
      <c r="AL31" s="196">
        <f t="shared" si="17"/>
        <v>0</v>
      </c>
      <c r="AM31" s="196">
        <f t="shared" si="18"/>
        <v>0</v>
      </c>
      <c r="AN31" s="196">
        <f t="shared" si="19"/>
        <v>0</v>
      </c>
      <c r="AO31" s="196">
        <f t="shared" si="20"/>
        <v>0</v>
      </c>
      <c r="AP31" s="196">
        <f t="shared" si="21"/>
        <v>0</v>
      </c>
      <c r="AQ31" s="196">
        <f t="shared" si="22"/>
        <v>0</v>
      </c>
      <c r="AR31" s="196">
        <f t="shared" si="23"/>
        <v>0</v>
      </c>
      <c r="AS31" s="196">
        <f t="shared" si="24"/>
        <v>0</v>
      </c>
      <c r="AT31" s="196">
        <f t="shared" si="25"/>
        <v>0</v>
      </c>
      <c r="AU31" s="196">
        <f t="shared" si="26"/>
        <v>0</v>
      </c>
      <c r="AV31" s="196">
        <f t="shared" si="27"/>
        <v>0</v>
      </c>
      <c r="AW31" s="196">
        <f t="shared" si="28"/>
        <v>0</v>
      </c>
      <c r="AX31" s="196">
        <f t="shared" si="29"/>
        <v>0</v>
      </c>
      <c r="AY31" s="196">
        <f t="shared" si="30"/>
        <v>0</v>
      </c>
      <c r="AZ31" s="196">
        <f t="shared" si="31"/>
        <v>0</v>
      </c>
      <c r="BA31" s="196">
        <f t="shared" si="32"/>
        <v>0</v>
      </c>
      <c r="BB31" s="196">
        <f t="shared" si="33"/>
        <v>0</v>
      </c>
      <c r="BC31" s="196">
        <f t="shared" si="34"/>
        <v>0</v>
      </c>
      <c r="BD31" s="196">
        <f t="shared" si="35"/>
        <v>0</v>
      </c>
      <c r="BE31" s="196">
        <f t="shared" si="36"/>
        <v>0</v>
      </c>
      <c r="BF31" s="196">
        <f t="shared" si="37"/>
        <v>0</v>
      </c>
      <c r="BG31" s="196">
        <f t="shared" si="38"/>
        <v>0</v>
      </c>
      <c r="BH31" s="196">
        <f t="shared" si="39"/>
        <v>0</v>
      </c>
      <c r="BI31" s="196">
        <f t="shared" si="40"/>
        <v>0</v>
      </c>
      <c r="BJ31" s="196">
        <f t="shared" si="41"/>
        <v>0</v>
      </c>
      <c r="BK31" s="196">
        <f t="shared" si="42"/>
        <v>0</v>
      </c>
      <c r="BL31" s="196">
        <f t="shared" si="43"/>
        <v>0</v>
      </c>
      <c r="BM31" s="196">
        <f t="shared" si="44"/>
        <v>0</v>
      </c>
      <c r="BN31" s="196">
        <f t="shared" si="45"/>
        <v>0</v>
      </c>
      <c r="BO31" s="196">
        <f t="shared" si="46"/>
        <v>0</v>
      </c>
      <c r="BP31" s="196">
        <f t="shared" si="47"/>
        <v>0</v>
      </c>
      <c r="BQ31" s="196">
        <f t="shared" si="48"/>
        <v>0</v>
      </c>
      <c r="BR31" s="196">
        <f t="shared" si="49"/>
        <v>0</v>
      </c>
      <c r="BS31" s="196">
        <f t="shared" si="50"/>
        <v>0</v>
      </c>
      <c r="BT31" s="196">
        <f t="shared" si="51"/>
        <v>0</v>
      </c>
      <c r="BU31" s="196">
        <f t="shared" si="52"/>
        <v>0</v>
      </c>
      <c r="BV31" s="196">
        <f t="shared" si="53"/>
        <v>0</v>
      </c>
      <c r="BW31" s="196">
        <f t="shared" si="61"/>
        <v>0</v>
      </c>
      <c r="BX31" s="196">
        <f t="shared" si="54"/>
        <v>0</v>
      </c>
      <c r="BY31" s="196">
        <f t="shared" si="62"/>
        <v>0</v>
      </c>
      <c r="BZ31" s="196">
        <f t="shared" si="55"/>
        <v>0</v>
      </c>
      <c r="CA31" s="196">
        <f t="shared" si="56"/>
        <v>0</v>
      </c>
      <c r="CB31" s="196">
        <f t="shared" si="57"/>
        <v>0</v>
      </c>
      <c r="CC31" s="196">
        <f t="shared" si="58"/>
        <v>0</v>
      </c>
      <c r="CD31" s="196">
        <f t="shared" si="59"/>
        <v>0</v>
      </c>
      <c r="CE31" s="179"/>
    </row>
    <row r="32" ht="15.75" spans="1:83">
      <c r="A32" s="5"/>
      <c r="B32" s="147"/>
      <c r="C32" s="172"/>
      <c r="D32" s="212" t="s">
        <v>120</v>
      </c>
      <c r="E32" s="176">
        <v>51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60"/>
        <v>0</v>
      </c>
      <c r="AD32" s="196">
        <f t="shared" si="9"/>
        <v>0</v>
      </c>
      <c r="AE32" s="196">
        <f t="shared" si="10"/>
        <v>0</v>
      </c>
      <c r="AF32" s="196">
        <f t="shared" si="11"/>
        <v>0</v>
      </c>
      <c r="AG32" s="196">
        <f t="shared" si="12"/>
        <v>0</v>
      </c>
      <c r="AH32" s="196">
        <f t="shared" si="13"/>
        <v>0</v>
      </c>
      <c r="AI32" s="196">
        <f t="shared" si="14"/>
        <v>0</v>
      </c>
      <c r="AJ32" s="196">
        <f t="shared" si="15"/>
        <v>0</v>
      </c>
      <c r="AK32" s="196">
        <f t="shared" si="16"/>
        <v>0</v>
      </c>
      <c r="AL32" s="196">
        <f t="shared" si="17"/>
        <v>0</v>
      </c>
      <c r="AM32" s="196">
        <f t="shared" si="18"/>
        <v>0</v>
      </c>
      <c r="AN32" s="196">
        <f t="shared" si="19"/>
        <v>0</v>
      </c>
      <c r="AO32" s="196">
        <f t="shared" si="20"/>
        <v>0</v>
      </c>
      <c r="AP32" s="196">
        <f t="shared" si="21"/>
        <v>0</v>
      </c>
      <c r="AQ32" s="196">
        <f t="shared" si="22"/>
        <v>0</v>
      </c>
      <c r="AR32" s="196">
        <f t="shared" si="23"/>
        <v>0</v>
      </c>
      <c r="AS32" s="196">
        <f t="shared" si="24"/>
        <v>0</v>
      </c>
      <c r="AT32" s="196">
        <f t="shared" si="25"/>
        <v>0</v>
      </c>
      <c r="AU32" s="196">
        <f t="shared" si="26"/>
        <v>0</v>
      </c>
      <c r="AV32" s="196">
        <f t="shared" si="27"/>
        <v>0</v>
      </c>
      <c r="AW32" s="196">
        <f t="shared" si="28"/>
        <v>0</v>
      </c>
      <c r="AX32" s="196">
        <f t="shared" si="29"/>
        <v>0</v>
      </c>
      <c r="AY32" s="196">
        <f t="shared" si="30"/>
        <v>0</v>
      </c>
      <c r="AZ32" s="196">
        <f t="shared" si="31"/>
        <v>0</v>
      </c>
      <c r="BA32" s="196">
        <f t="shared" si="32"/>
        <v>0</v>
      </c>
      <c r="BB32" s="196">
        <f t="shared" si="33"/>
        <v>0</v>
      </c>
      <c r="BC32" s="196">
        <f t="shared" si="34"/>
        <v>0</v>
      </c>
      <c r="BD32" s="196">
        <f t="shared" si="35"/>
        <v>0</v>
      </c>
      <c r="BE32" s="196">
        <f t="shared" si="36"/>
        <v>0</v>
      </c>
      <c r="BF32" s="196">
        <f t="shared" si="37"/>
        <v>0</v>
      </c>
      <c r="BG32" s="196">
        <f t="shared" si="38"/>
        <v>0</v>
      </c>
      <c r="BH32" s="196">
        <f t="shared" si="39"/>
        <v>0</v>
      </c>
      <c r="BI32" s="196">
        <f t="shared" si="40"/>
        <v>0</v>
      </c>
      <c r="BJ32" s="196">
        <f t="shared" si="41"/>
        <v>0</v>
      </c>
      <c r="BK32" s="196">
        <f t="shared" si="42"/>
        <v>0</v>
      </c>
      <c r="BL32" s="196">
        <f t="shared" si="43"/>
        <v>0</v>
      </c>
      <c r="BM32" s="196">
        <f t="shared" si="44"/>
        <v>0</v>
      </c>
      <c r="BN32" s="196">
        <f t="shared" si="45"/>
        <v>0</v>
      </c>
      <c r="BO32" s="196">
        <f t="shared" si="46"/>
        <v>0</v>
      </c>
      <c r="BP32" s="196">
        <f t="shared" si="47"/>
        <v>0</v>
      </c>
      <c r="BQ32" s="196">
        <f t="shared" si="48"/>
        <v>0</v>
      </c>
      <c r="BR32" s="196">
        <f t="shared" si="49"/>
        <v>0</v>
      </c>
      <c r="BS32" s="196">
        <f t="shared" si="50"/>
        <v>0</v>
      </c>
      <c r="BT32" s="196">
        <f t="shared" si="51"/>
        <v>0</v>
      </c>
      <c r="BU32" s="196">
        <f t="shared" si="52"/>
        <v>0</v>
      </c>
      <c r="BV32" s="196">
        <f t="shared" si="53"/>
        <v>0</v>
      </c>
      <c r="BW32" s="196">
        <f t="shared" si="61"/>
        <v>0</v>
      </c>
      <c r="BX32" s="196">
        <f t="shared" si="54"/>
        <v>0</v>
      </c>
      <c r="BY32" s="196">
        <f t="shared" si="62"/>
        <v>0</v>
      </c>
      <c r="BZ32" s="196">
        <f t="shared" si="55"/>
        <v>0</v>
      </c>
      <c r="CA32" s="196">
        <f t="shared" si="56"/>
        <v>0</v>
      </c>
      <c r="CB32" s="196">
        <f t="shared" si="57"/>
        <v>0</v>
      </c>
      <c r="CC32" s="196">
        <f t="shared" si="58"/>
        <v>0</v>
      </c>
      <c r="CD32" s="196">
        <f t="shared" si="59"/>
        <v>0</v>
      </c>
      <c r="CE32" s="179"/>
    </row>
    <row r="33" ht="15.75" spans="1:83">
      <c r="A33" s="5"/>
      <c r="B33" s="147"/>
      <c r="C33" s="172"/>
      <c r="D33" s="212" t="s">
        <v>121</v>
      </c>
      <c r="E33" s="176">
        <v>52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60"/>
        <v>0</v>
      </c>
      <c r="AD33" s="196">
        <f t="shared" si="9"/>
        <v>0</v>
      </c>
      <c r="AE33" s="196">
        <f t="shared" si="10"/>
        <v>0</v>
      </c>
      <c r="AF33" s="196">
        <f t="shared" si="11"/>
        <v>0</v>
      </c>
      <c r="AG33" s="196">
        <f t="shared" si="12"/>
        <v>0</v>
      </c>
      <c r="AH33" s="196">
        <f t="shared" si="13"/>
        <v>0</v>
      </c>
      <c r="AI33" s="196">
        <f t="shared" si="14"/>
        <v>0</v>
      </c>
      <c r="AJ33" s="196">
        <f t="shared" si="15"/>
        <v>0</v>
      </c>
      <c r="AK33" s="196">
        <f t="shared" si="16"/>
        <v>0</v>
      </c>
      <c r="AL33" s="196">
        <f t="shared" si="17"/>
        <v>0</v>
      </c>
      <c r="AM33" s="196">
        <f t="shared" si="18"/>
        <v>0</v>
      </c>
      <c r="AN33" s="196">
        <f t="shared" si="19"/>
        <v>0</v>
      </c>
      <c r="AO33" s="196">
        <f t="shared" si="20"/>
        <v>0</v>
      </c>
      <c r="AP33" s="196">
        <f t="shared" si="21"/>
        <v>0</v>
      </c>
      <c r="AQ33" s="196">
        <f t="shared" si="22"/>
        <v>0</v>
      </c>
      <c r="AR33" s="196">
        <f t="shared" si="23"/>
        <v>0</v>
      </c>
      <c r="AS33" s="196">
        <f t="shared" si="24"/>
        <v>0</v>
      </c>
      <c r="AT33" s="196">
        <f t="shared" si="25"/>
        <v>0</v>
      </c>
      <c r="AU33" s="196">
        <f t="shared" si="26"/>
        <v>0</v>
      </c>
      <c r="AV33" s="196">
        <f t="shared" si="27"/>
        <v>0</v>
      </c>
      <c r="AW33" s="196">
        <f t="shared" si="28"/>
        <v>0</v>
      </c>
      <c r="AX33" s="196">
        <f t="shared" si="29"/>
        <v>0</v>
      </c>
      <c r="AY33" s="196">
        <f t="shared" si="30"/>
        <v>0</v>
      </c>
      <c r="AZ33" s="196">
        <f t="shared" si="31"/>
        <v>0</v>
      </c>
      <c r="BA33" s="196">
        <f t="shared" si="32"/>
        <v>0</v>
      </c>
      <c r="BB33" s="196">
        <f t="shared" si="33"/>
        <v>0</v>
      </c>
      <c r="BC33" s="196">
        <f t="shared" si="34"/>
        <v>0</v>
      </c>
      <c r="BD33" s="196">
        <f t="shared" si="35"/>
        <v>0</v>
      </c>
      <c r="BE33" s="196">
        <f t="shared" si="36"/>
        <v>0</v>
      </c>
      <c r="BF33" s="196">
        <f t="shared" si="37"/>
        <v>0</v>
      </c>
      <c r="BG33" s="196">
        <f t="shared" si="38"/>
        <v>0</v>
      </c>
      <c r="BH33" s="196">
        <f t="shared" si="39"/>
        <v>0</v>
      </c>
      <c r="BI33" s="196">
        <f t="shared" si="40"/>
        <v>0</v>
      </c>
      <c r="BJ33" s="196">
        <f t="shared" si="41"/>
        <v>0</v>
      </c>
      <c r="BK33" s="196">
        <f t="shared" si="42"/>
        <v>0</v>
      </c>
      <c r="BL33" s="196">
        <f t="shared" si="43"/>
        <v>0</v>
      </c>
      <c r="BM33" s="196">
        <f t="shared" si="44"/>
        <v>0</v>
      </c>
      <c r="BN33" s="196">
        <f t="shared" si="45"/>
        <v>0</v>
      </c>
      <c r="BO33" s="196">
        <f t="shared" si="46"/>
        <v>0</v>
      </c>
      <c r="BP33" s="196">
        <f t="shared" si="47"/>
        <v>0</v>
      </c>
      <c r="BQ33" s="196">
        <f t="shared" si="48"/>
        <v>0</v>
      </c>
      <c r="BR33" s="196">
        <f t="shared" si="49"/>
        <v>0</v>
      </c>
      <c r="BS33" s="196">
        <f t="shared" si="50"/>
        <v>0</v>
      </c>
      <c r="BT33" s="196">
        <f t="shared" si="51"/>
        <v>0</v>
      </c>
      <c r="BU33" s="196">
        <f t="shared" si="52"/>
        <v>0</v>
      </c>
      <c r="BV33" s="196">
        <f t="shared" si="53"/>
        <v>0</v>
      </c>
      <c r="BW33" s="196">
        <f t="shared" si="61"/>
        <v>0</v>
      </c>
      <c r="BX33" s="196">
        <f t="shared" si="54"/>
        <v>0</v>
      </c>
      <c r="BY33" s="196">
        <f t="shared" si="62"/>
        <v>0</v>
      </c>
      <c r="BZ33" s="196">
        <f t="shared" si="55"/>
        <v>0</v>
      </c>
      <c r="CA33" s="196">
        <f t="shared" si="56"/>
        <v>0</v>
      </c>
      <c r="CB33" s="196">
        <f t="shared" si="57"/>
        <v>0</v>
      </c>
      <c r="CC33" s="196">
        <f t="shared" si="58"/>
        <v>0</v>
      </c>
      <c r="CD33" s="196">
        <f t="shared" si="59"/>
        <v>0</v>
      </c>
      <c r="CE33" s="179"/>
    </row>
    <row r="34" ht="15.75" spans="1:83">
      <c r="A34" s="5"/>
      <c r="B34" s="147"/>
      <c r="C34" s="172"/>
      <c r="D34" s="212" t="s">
        <v>122</v>
      </c>
      <c r="E34" s="176">
        <v>53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60"/>
        <v>0</v>
      </c>
      <c r="AD34" s="196">
        <f t="shared" si="9"/>
        <v>0</v>
      </c>
      <c r="AE34" s="196">
        <f t="shared" si="10"/>
        <v>0</v>
      </c>
      <c r="AF34" s="196">
        <f t="shared" si="11"/>
        <v>0</v>
      </c>
      <c r="AG34" s="196">
        <f t="shared" si="12"/>
        <v>0</v>
      </c>
      <c r="AH34" s="196">
        <f t="shared" si="13"/>
        <v>0</v>
      </c>
      <c r="AI34" s="196">
        <f t="shared" si="14"/>
        <v>0</v>
      </c>
      <c r="AJ34" s="196">
        <f t="shared" si="15"/>
        <v>0</v>
      </c>
      <c r="AK34" s="196">
        <f t="shared" si="16"/>
        <v>0</v>
      </c>
      <c r="AL34" s="196">
        <f t="shared" si="17"/>
        <v>0</v>
      </c>
      <c r="AM34" s="196">
        <f t="shared" si="18"/>
        <v>0</v>
      </c>
      <c r="AN34" s="196">
        <f t="shared" si="19"/>
        <v>0</v>
      </c>
      <c r="AO34" s="196">
        <f t="shared" si="20"/>
        <v>0</v>
      </c>
      <c r="AP34" s="196">
        <f t="shared" si="21"/>
        <v>0</v>
      </c>
      <c r="AQ34" s="196">
        <f t="shared" si="22"/>
        <v>0</v>
      </c>
      <c r="AR34" s="196">
        <f t="shared" si="23"/>
        <v>0</v>
      </c>
      <c r="AS34" s="196">
        <f t="shared" si="24"/>
        <v>0</v>
      </c>
      <c r="AT34" s="196">
        <f t="shared" si="25"/>
        <v>0</v>
      </c>
      <c r="AU34" s="196">
        <f t="shared" si="26"/>
        <v>0</v>
      </c>
      <c r="AV34" s="196">
        <f t="shared" si="27"/>
        <v>0</v>
      </c>
      <c r="AW34" s="196">
        <f t="shared" si="28"/>
        <v>0</v>
      </c>
      <c r="AX34" s="196">
        <f t="shared" si="29"/>
        <v>0</v>
      </c>
      <c r="AY34" s="196">
        <f t="shared" si="30"/>
        <v>0</v>
      </c>
      <c r="AZ34" s="196">
        <f t="shared" si="31"/>
        <v>0</v>
      </c>
      <c r="BA34" s="196">
        <f t="shared" si="32"/>
        <v>0</v>
      </c>
      <c r="BB34" s="196">
        <f t="shared" si="33"/>
        <v>0</v>
      </c>
      <c r="BC34" s="196">
        <f t="shared" si="34"/>
        <v>0</v>
      </c>
      <c r="BD34" s="196">
        <f t="shared" si="35"/>
        <v>0</v>
      </c>
      <c r="BE34" s="196">
        <f t="shared" si="36"/>
        <v>0</v>
      </c>
      <c r="BF34" s="196">
        <f t="shared" si="37"/>
        <v>0</v>
      </c>
      <c r="BG34" s="196">
        <f t="shared" si="38"/>
        <v>0</v>
      </c>
      <c r="BH34" s="196">
        <f t="shared" si="39"/>
        <v>0</v>
      </c>
      <c r="BI34" s="196">
        <f t="shared" si="40"/>
        <v>0</v>
      </c>
      <c r="BJ34" s="196">
        <f t="shared" si="41"/>
        <v>0</v>
      </c>
      <c r="BK34" s="196">
        <f t="shared" si="42"/>
        <v>0</v>
      </c>
      <c r="BL34" s="196">
        <f t="shared" si="43"/>
        <v>0</v>
      </c>
      <c r="BM34" s="196">
        <f t="shared" si="44"/>
        <v>0</v>
      </c>
      <c r="BN34" s="196">
        <f t="shared" si="45"/>
        <v>0</v>
      </c>
      <c r="BO34" s="196">
        <f t="shared" si="46"/>
        <v>0</v>
      </c>
      <c r="BP34" s="196">
        <f t="shared" si="47"/>
        <v>0</v>
      </c>
      <c r="BQ34" s="196">
        <f t="shared" si="48"/>
        <v>0</v>
      </c>
      <c r="BR34" s="196">
        <f t="shared" si="49"/>
        <v>0</v>
      </c>
      <c r="BS34" s="196">
        <f t="shared" si="50"/>
        <v>0</v>
      </c>
      <c r="BT34" s="196">
        <f t="shared" si="51"/>
        <v>0</v>
      </c>
      <c r="BU34" s="196">
        <f t="shared" si="52"/>
        <v>0</v>
      </c>
      <c r="BV34" s="196">
        <f t="shared" si="53"/>
        <v>0</v>
      </c>
      <c r="BW34" s="196">
        <f t="shared" si="61"/>
        <v>0</v>
      </c>
      <c r="BX34" s="196">
        <f t="shared" si="54"/>
        <v>0</v>
      </c>
      <c r="BY34" s="196">
        <f t="shared" si="62"/>
        <v>0</v>
      </c>
      <c r="BZ34" s="196">
        <f t="shared" si="55"/>
        <v>0</v>
      </c>
      <c r="CA34" s="196">
        <f t="shared" si="56"/>
        <v>0</v>
      </c>
      <c r="CB34" s="196">
        <f t="shared" si="57"/>
        <v>0</v>
      </c>
      <c r="CC34" s="196">
        <f t="shared" si="58"/>
        <v>0</v>
      </c>
      <c r="CD34" s="196">
        <f t="shared" si="59"/>
        <v>0</v>
      </c>
      <c r="CE34" s="179"/>
    </row>
    <row r="35" ht="15.75" spans="1:83">
      <c r="A35" s="5"/>
      <c r="B35" s="147"/>
      <c r="C35" s="172"/>
      <c r="D35" s="212" t="s">
        <v>123</v>
      </c>
      <c r="E35" s="176">
        <v>54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60"/>
        <v>0</v>
      </c>
      <c r="AD35" s="196">
        <f t="shared" si="9"/>
        <v>0</v>
      </c>
      <c r="AE35" s="196">
        <f t="shared" si="10"/>
        <v>0</v>
      </c>
      <c r="AF35" s="196">
        <f t="shared" si="11"/>
        <v>0</v>
      </c>
      <c r="AG35" s="196">
        <f t="shared" si="12"/>
        <v>0</v>
      </c>
      <c r="AH35" s="196">
        <f t="shared" si="13"/>
        <v>0</v>
      </c>
      <c r="AI35" s="196">
        <f t="shared" si="14"/>
        <v>0</v>
      </c>
      <c r="AJ35" s="196">
        <f t="shared" si="15"/>
        <v>0</v>
      </c>
      <c r="AK35" s="196">
        <f t="shared" si="16"/>
        <v>0</v>
      </c>
      <c r="AL35" s="196">
        <f t="shared" si="17"/>
        <v>0</v>
      </c>
      <c r="AM35" s="196">
        <f t="shared" si="18"/>
        <v>0</v>
      </c>
      <c r="AN35" s="196">
        <f t="shared" si="19"/>
        <v>0</v>
      </c>
      <c r="AO35" s="196">
        <f t="shared" si="20"/>
        <v>0</v>
      </c>
      <c r="AP35" s="196">
        <f t="shared" si="21"/>
        <v>0</v>
      </c>
      <c r="AQ35" s="196">
        <f t="shared" si="22"/>
        <v>0</v>
      </c>
      <c r="AR35" s="196">
        <f t="shared" si="23"/>
        <v>0</v>
      </c>
      <c r="AS35" s="196">
        <f t="shared" si="24"/>
        <v>0</v>
      </c>
      <c r="AT35" s="196">
        <f t="shared" si="25"/>
        <v>0</v>
      </c>
      <c r="AU35" s="196">
        <f t="shared" si="26"/>
        <v>0</v>
      </c>
      <c r="AV35" s="196">
        <f t="shared" si="27"/>
        <v>0</v>
      </c>
      <c r="AW35" s="196">
        <f t="shared" si="28"/>
        <v>0</v>
      </c>
      <c r="AX35" s="196">
        <f t="shared" si="29"/>
        <v>0</v>
      </c>
      <c r="AY35" s="196">
        <f t="shared" si="30"/>
        <v>0</v>
      </c>
      <c r="AZ35" s="196">
        <f t="shared" si="31"/>
        <v>0</v>
      </c>
      <c r="BA35" s="196">
        <f t="shared" si="32"/>
        <v>0</v>
      </c>
      <c r="BB35" s="196">
        <f t="shared" si="33"/>
        <v>0</v>
      </c>
      <c r="BC35" s="196">
        <f t="shared" si="34"/>
        <v>0</v>
      </c>
      <c r="BD35" s="196">
        <f t="shared" si="35"/>
        <v>0</v>
      </c>
      <c r="BE35" s="196">
        <f t="shared" si="36"/>
        <v>0</v>
      </c>
      <c r="BF35" s="196">
        <f t="shared" si="37"/>
        <v>0</v>
      </c>
      <c r="BG35" s="196">
        <f t="shared" si="38"/>
        <v>0</v>
      </c>
      <c r="BH35" s="196">
        <f t="shared" si="39"/>
        <v>0</v>
      </c>
      <c r="BI35" s="196">
        <f t="shared" si="40"/>
        <v>0</v>
      </c>
      <c r="BJ35" s="196">
        <f t="shared" si="41"/>
        <v>0</v>
      </c>
      <c r="BK35" s="196">
        <f t="shared" si="42"/>
        <v>0</v>
      </c>
      <c r="BL35" s="196">
        <f t="shared" si="43"/>
        <v>0</v>
      </c>
      <c r="BM35" s="196">
        <f t="shared" si="44"/>
        <v>0</v>
      </c>
      <c r="BN35" s="196">
        <f t="shared" si="45"/>
        <v>0</v>
      </c>
      <c r="BO35" s="196">
        <f t="shared" si="46"/>
        <v>0</v>
      </c>
      <c r="BP35" s="196">
        <f t="shared" si="47"/>
        <v>0</v>
      </c>
      <c r="BQ35" s="196">
        <f t="shared" si="48"/>
        <v>0</v>
      </c>
      <c r="BR35" s="196">
        <f t="shared" si="49"/>
        <v>0</v>
      </c>
      <c r="BS35" s="196">
        <f t="shared" si="50"/>
        <v>0</v>
      </c>
      <c r="BT35" s="196">
        <f t="shared" si="51"/>
        <v>0</v>
      </c>
      <c r="BU35" s="196">
        <f t="shared" si="52"/>
        <v>0</v>
      </c>
      <c r="BV35" s="196">
        <f t="shared" si="53"/>
        <v>0</v>
      </c>
      <c r="BW35" s="196">
        <f t="shared" si="61"/>
        <v>0</v>
      </c>
      <c r="BX35" s="196">
        <f t="shared" si="54"/>
        <v>0</v>
      </c>
      <c r="BY35" s="196">
        <f t="shared" si="62"/>
        <v>0</v>
      </c>
      <c r="BZ35" s="196">
        <f t="shared" si="55"/>
        <v>0</v>
      </c>
      <c r="CA35" s="196">
        <f t="shared" si="56"/>
        <v>0</v>
      </c>
      <c r="CB35" s="196">
        <f t="shared" si="57"/>
        <v>0</v>
      </c>
      <c r="CC35" s="196">
        <f t="shared" si="58"/>
        <v>0</v>
      </c>
      <c r="CD35" s="196">
        <f t="shared" si="59"/>
        <v>0</v>
      </c>
      <c r="CE35" s="179"/>
    </row>
    <row r="36" ht="15.75" spans="1:83">
      <c r="A36" s="5"/>
      <c r="B36" s="147" t="s">
        <v>124</v>
      </c>
      <c r="C36" s="172"/>
      <c r="D36" s="212" t="s">
        <v>125</v>
      </c>
      <c r="E36" s="176">
        <v>55</v>
      </c>
      <c r="F36" s="124" t="s">
        <v>126</v>
      </c>
      <c r="G36" s="177"/>
      <c r="H36" s="124"/>
      <c r="I36" s="177"/>
      <c r="J36" s="124"/>
      <c r="K36" s="177" t="s">
        <v>17</v>
      </c>
      <c r="L36" s="187">
        <v>690</v>
      </c>
      <c r="M36" s="177"/>
      <c r="N36" s="187"/>
      <c r="O36" s="177" t="s">
        <v>44</v>
      </c>
      <c r="P36" s="188">
        <v>90</v>
      </c>
      <c r="Q36" s="177" t="s">
        <v>38</v>
      </c>
      <c r="R36" s="188">
        <v>600</v>
      </c>
      <c r="S36" s="164"/>
      <c r="T36" s="195">
        <f t="shared" si="2"/>
        <v>690</v>
      </c>
      <c r="U36" s="195">
        <f t="shared" si="3"/>
        <v>690</v>
      </c>
      <c r="V36" s="164"/>
      <c r="W36" s="164"/>
      <c r="X36" s="197" t="str">
        <f t="shared" si="4"/>
        <v>القيد صحيح</v>
      </c>
      <c r="Y36" s="196">
        <f t="shared" si="5"/>
        <v>690</v>
      </c>
      <c r="Z36" s="196">
        <f t="shared" si="6"/>
        <v>0</v>
      </c>
      <c r="AA36" s="196">
        <f t="shared" si="7"/>
        <v>0</v>
      </c>
      <c r="AB36" s="196">
        <f t="shared" si="8"/>
        <v>0</v>
      </c>
      <c r="AC36" s="196">
        <f t="shared" si="60"/>
        <v>0</v>
      </c>
      <c r="AD36" s="196">
        <f t="shared" si="9"/>
        <v>0</v>
      </c>
      <c r="AE36" s="196">
        <f t="shared" si="10"/>
        <v>0</v>
      </c>
      <c r="AF36" s="196">
        <f t="shared" si="11"/>
        <v>0</v>
      </c>
      <c r="AG36" s="196">
        <f t="shared" si="12"/>
        <v>0</v>
      </c>
      <c r="AH36" s="196">
        <f t="shared" si="13"/>
        <v>0</v>
      </c>
      <c r="AI36" s="196">
        <f t="shared" si="14"/>
        <v>0</v>
      </c>
      <c r="AJ36" s="196">
        <f t="shared" si="15"/>
        <v>0</v>
      </c>
      <c r="AK36" s="196">
        <f t="shared" si="16"/>
        <v>0</v>
      </c>
      <c r="AL36" s="196">
        <f t="shared" si="17"/>
        <v>0</v>
      </c>
      <c r="AM36" s="196">
        <f t="shared" si="18"/>
        <v>0</v>
      </c>
      <c r="AN36" s="196">
        <f t="shared" si="19"/>
        <v>0</v>
      </c>
      <c r="AO36" s="196">
        <f t="shared" si="20"/>
        <v>0</v>
      </c>
      <c r="AP36" s="196">
        <f t="shared" si="21"/>
        <v>0</v>
      </c>
      <c r="AQ36" s="196">
        <f t="shared" si="22"/>
        <v>0</v>
      </c>
      <c r="AR36" s="196">
        <f t="shared" si="23"/>
        <v>0</v>
      </c>
      <c r="AS36" s="196">
        <f t="shared" si="24"/>
        <v>0</v>
      </c>
      <c r="AT36" s="196">
        <f t="shared" si="25"/>
        <v>0</v>
      </c>
      <c r="AU36" s="196">
        <f t="shared" si="26"/>
        <v>0</v>
      </c>
      <c r="AV36" s="196">
        <f t="shared" si="27"/>
        <v>0</v>
      </c>
      <c r="AW36" s="196">
        <f t="shared" si="28"/>
        <v>0</v>
      </c>
      <c r="AX36" s="196">
        <f t="shared" si="29"/>
        <v>0</v>
      </c>
      <c r="AY36" s="196">
        <f t="shared" si="30"/>
        <v>0</v>
      </c>
      <c r="AZ36" s="196">
        <f t="shared" si="31"/>
        <v>0</v>
      </c>
      <c r="BA36" s="196">
        <f t="shared" si="32"/>
        <v>0</v>
      </c>
      <c r="BB36" s="196">
        <f t="shared" si="33"/>
        <v>0</v>
      </c>
      <c r="BC36" s="196">
        <f t="shared" si="34"/>
        <v>0</v>
      </c>
      <c r="BD36" s="196">
        <f t="shared" si="35"/>
        <v>0</v>
      </c>
      <c r="BE36" s="196">
        <f t="shared" si="36"/>
        <v>0</v>
      </c>
      <c r="BF36" s="196">
        <f t="shared" si="37"/>
        <v>0</v>
      </c>
      <c r="BG36" s="196">
        <f t="shared" si="38"/>
        <v>0</v>
      </c>
      <c r="BH36" s="196">
        <f t="shared" si="39"/>
        <v>0</v>
      </c>
      <c r="BI36" s="196">
        <f t="shared" si="40"/>
        <v>0</v>
      </c>
      <c r="BJ36" s="196">
        <f t="shared" si="41"/>
        <v>0</v>
      </c>
      <c r="BK36" s="196">
        <f t="shared" si="42"/>
        <v>0</v>
      </c>
      <c r="BL36" s="196">
        <f t="shared" si="43"/>
        <v>0</v>
      </c>
      <c r="BM36" s="196">
        <f t="shared" si="44"/>
        <v>0</v>
      </c>
      <c r="BN36" s="196">
        <f t="shared" si="45"/>
        <v>0</v>
      </c>
      <c r="BO36" s="196">
        <f t="shared" si="46"/>
        <v>0</v>
      </c>
      <c r="BP36" s="196">
        <f t="shared" si="47"/>
        <v>0</v>
      </c>
      <c r="BQ36" s="196">
        <f t="shared" si="48"/>
        <v>0</v>
      </c>
      <c r="BR36" s="196">
        <f t="shared" si="49"/>
        <v>600</v>
      </c>
      <c r="BS36" s="196">
        <f t="shared" si="50"/>
        <v>0</v>
      </c>
      <c r="BT36" s="196">
        <f t="shared" si="51"/>
        <v>0</v>
      </c>
      <c r="BU36" s="196">
        <f t="shared" si="52"/>
        <v>0</v>
      </c>
      <c r="BV36" s="196">
        <f t="shared" si="53"/>
        <v>0</v>
      </c>
      <c r="BW36" s="196">
        <f t="shared" si="61"/>
        <v>0</v>
      </c>
      <c r="BX36" s="196">
        <f t="shared" si="54"/>
        <v>0</v>
      </c>
      <c r="BY36" s="196">
        <f t="shared" si="62"/>
        <v>0</v>
      </c>
      <c r="BZ36" s="196">
        <f t="shared" si="55"/>
        <v>0</v>
      </c>
      <c r="CA36" s="196">
        <f t="shared" si="56"/>
        <v>0</v>
      </c>
      <c r="CB36" s="196">
        <f t="shared" si="57"/>
        <v>0</v>
      </c>
      <c r="CC36" s="196">
        <f t="shared" si="58"/>
        <v>0</v>
      </c>
      <c r="CD36" s="196">
        <f t="shared" si="59"/>
        <v>90</v>
      </c>
      <c r="CE36" s="179"/>
    </row>
    <row r="37" ht="15.75" spans="1:83">
      <c r="A37" s="5"/>
      <c r="B37" s="147"/>
      <c r="C37" s="172"/>
      <c r="D37" s="212" t="s">
        <v>127</v>
      </c>
      <c r="E37" s="176">
        <v>56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60"/>
        <v>0</v>
      </c>
      <c r="AD37" s="196">
        <f t="shared" si="9"/>
        <v>0</v>
      </c>
      <c r="AE37" s="196">
        <f t="shared" si="10"/>
        <v>0</v>
      </c>
      <c r="AF37" s="196">
        <f t="shared" si="11"/>
        <v>0</v>
      </c>
      <c r="AG37" s="196">
        <f t="shared" si="12"/>
        <v>0</v>
      </c>
      <c r="AH37" s="196">
        <f t="shared" si="13"/>
        <v>0</v>
      </c>
      <c r="AI37" s="196">
        <f t="shared" si="14"/>
        <v>0</v>
      </c>
      <c r="AJ37" s="196">
        <f t="shared" si="15"/>
        <v>0</v>
      </c>
      <c r="AK37" s="196">
        <f t="shared" si="16"/>
        <v>0</v>
      </c>
      <c r="AL37" s="196">
        <f t="shared" si="17"/>
        <v>0</v>
      </c>
      <c r="AM37" s="196">
        <f t="shared" si="18"/>
        <v>0</v>
      </c>
      <c r="AN37" s="196">
        <f t="shared" si="19"/>
        <v>0</v>
      </c>
      <c r="AO37" s="196">
        <f t="shared" si="20"/>
        <v>0</v>
      </c>
      <c r="AP37" s="196">
        <f t="shared" si="21"/>
        <v>0</v>
      </c>
      <c r="AQ37" s="196">
        <f t="shared" si="22"/>
        <v>0</v>
      </c>
      <c r="AR37" s="196">
        <f t="shared" si="23"/>
        <v>0</v>
      </c>
      <c r="AS37" s="196">
        <f t="shared" si="24"/>
        <v>0</v>
      </c>
      <c r="AT37" s="196">
        <f t="shared" si="25"/>
        <v>0</v>
      </c>
      <c r="AU37" s="196">
        <f t="shared" si="26"/>
        <v>0</v>
      </c>
      <c r="AV37" s="196">
        <f t="shared" si="27"/>
        <v>0</v>
      </c>
      <c r="AW37" s="196">
        <f t="shared" si="28"/>
        <v>0</v>
      </c>
      <c r="AX37" s="196">
        <f t="shared" si="29"/>
        <v>0</v>
      </c>
      <c r="AY37" s="196">
        <f t="shared" si="30"/>
        <v>0</v>
      </c>
      <c r="AZ37" s="196">
        <f t="shared" si="31"/>
        <v>0</v>
      </c>
      <c r="BA37" s="196">
        <f t="shared" si="32"/>
        <v>0</v>
      </c>
      <c r="BB37" s="196">
        <f t="shared" si="33"/>
        <v>0</v>
      </c>
      <c r="BC37" s="196">
        <f t="shared" si="34"/>
        <v>0</v>
      </c>
      <c r="BD37" s="196">
        <f t="shared" si="35"/>
        <v>0</v>
      </c>
      <c r="BE37" s="196">
        <f t="shared" si="36"/>
        <v>0</v>
      </c>
      <c r="BF37" s="196">
        <f t="shared" si="37"/>
        <v>0</v>
      </c>
      <c r="BG37" s="196">
        <f t="shared" si="38"/>
        <v>0</v>
      </c>
      <c r="BH37" s="196">
        <f t="shared" si="39"/>
        <v>0</v>
      </c>
      <c r="BI37" s="196">
        <f t="shared" si="40"/>
        <v>0</v>
      </c>
      <c r="BJ37" s="196">
        <f t="shared" si="41"/>
        <v>0</v>
      </c>
      <c r="BK37" s="196">
        <f t="shared" si="42"/>
        <v>0</v>
      </c>
      <c r="BL37" s="196">
        <f t="shared" si="43"/>
        <v>0</v>
      </c>
      <c r="BM37" s="196">
        <f t="shared" si="44"/>
        <v>0</v>
      </c>
      <c r="BN37" s="196">
        <f t="shared" si="45"/>
        <v>0</v>
      </c>
      <c r="BO37" s="196">
        <f t="shared" si="46"/>
        <v>0</v>
      </c>
      <c r="BP37" s="196">
        <f t="shared" si="47"/>
        <v>0</v>
      </c>
      <c r="BQ37" s="196">
        <f t="shared" si="48"/>
        <v>0</v>
      </c>
      <c r="BR37" s="196">
        <f t="shared" si="49"/>
        <v>0</v>
      </c>
      <c r="BS37" s="196">
        <f t="shared" si="50"/>
        <v>0</v>
      </c>
      <c r="BT37" s="196">
        <f t="shared" si="51"/>
        <v>0</v>
      </c>
      <c r="BU37" s="196">
        <f t="shared" si="52"/>
        <v>0</v>
      </c>
      <c r="BV37" s="196">
        <f t="shared" si="53"/>
        <v>0</v>
      </c>
      <c r="BW37" s="196">
        <f t="shared" si="61"/>
        <v>0</v>
      </c>
      <c r="BX37" s="196">
        <f t="shared" si="54"/>
        <v>0</v>
      </c>
      <c r="BY37" s="196">
        <f t="shared" si="62"/>
        <v>0</v>
      </c>
      <c r="BZ37" s="196">
        <f t="shared" si="55"/>
        <v>0</v>
      </c>
      <c r="CA37" s="196">
        <f t="shared" si="56"/>
        <v>0</v>
      </c>
      <c r="CB37" s="196">
        <f t="shared" si="57"/>
        <v>0</v>
      </c>
      <c r="CC37" s="196">
        <f t="shared" si="58"/>
        <v>0</v>
      </c>
      <c r="CD37" s="196">
        <f t="shared" si="59"/>
        <v>0</v>
      </c>
      <c r="CE37" s="179"/>
    </row>
    <row r="38" ht="15.75" spans="1:83">
      <c r="A38" s="5"/>
      <c r="B38" s="147"/>
      <c r="C38" s="172"/>
      <c r="D38" s="212" t="s">
        <v>128</v>
      </c>
      <c r="E38" s="176">
        <v>57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60"/>
        <v>0</v>
      </c>
      <c r="AD38" s="196">
        <f t="shared" si="9"/>
        <v>0</v>
      </c>
      <c r="AE38" s="196">
        <f t="shared" si="10"/>
        <v>0</v>
      </c>
      <c r="AF38" s="196">
        <f t="shared" si="11"/>
        <v>0</v>
      </c>
      <c r="AG38" s="196">
        <f t="shared" si="12"/>
        <v>0</v>
      </c>
      <c r="AH38" s="196">
        <f t="shared" si="13"/>
        <v>0</v>
      </c>
      <c r="AI38" s="196">
        <f t="shared" si="14"/>
        <v>0</v>
      </c>
      <c r="AJ38" s="196">
        <f t="shared" si="15"/>
        <v>0</v>
      </c>
      <c r="AK38" s="196">
        <f t="shared" si="16"/>
        <v>0</v>
      </c>
      <c r="AL38" s="196">
        <f t="shared" si="17"/>
        <v>0</v>
      </c>
      <c r="AM38" s="196">
        <f t="shared" si="18"/>
        <v>0</v>
      </c>
      <c r="AN38" s="196">
        <f t="shared" si="19"/>
        <v>0</v>
      </c>
      <c r="AO38" s="196">
        <f t="shared" si="20"/>
        <v>0</v>
      </c>
      <c r="AP38" s="196">
        <f t="shared" si="21"/>
        <v>0</v>
      </c>
      <c r="AQ38" s="196">
        <f t="shared" si="22"/>
        <v>0</v>
      </c>
      <c r="AR38" s="196">
        <f t="shared" si="23"/>
        <v>0</v>
      </c>
      <c r="AS38" s="196">
        <f t="shared" si="24"/>
        <v>0</v>
      </c>
      <c r="AT38" s="196">
        <f t="shared" si="25"/>
        <v>0</v>
      </c>
      <c r="AU38" s="196">
        <f t="shared" si="26"/>
        <v>0</v>
      </c>
      <c r="AV38" s="196">
        <f t="shared" si="27"/>
        <v>0</v>
      </c>
      <c r="AW38" s="196">
        <f t="shared" si="28"/>
        <v>0</v>
      </c>
      <c r="AX38" s="196">
        <f t="shared" si="29"/>
        <v>0</v>
      </c>
      <c r="AY38" s="196">
        <f t="shared" si="30"/>
        <v>0</v>
      </c>
      <c r="AZ38" s="196">
        <f t="shared" si="31"/>
        <v>0</v>
      </c>
      <c r="BA38" s="196">
        <f t="shared" si="32"/>
        <v>0</v>
      </c>
      <c r="BB38" s="196">
        <f t="shared" si="33"/>
        <v>0</v>
      </c>
      <c r="BC38" s="196">
        <f t="shared" si="34"/>
        <v>0</v>
      </c>
      <c r="BD38" s="196">
        <f t="shared" si="35"/>
        <v>0</v>
      </c>
      <c r="BE38" s="196">
        <f t="shared" si="36"/>
        <v>0</v>
      </c>
      <c r="BF38" s="196">
        <f t="shared" si="37"/>
        <v>0</v>
      </c>
      <c r="BG38" s="196">
        <f t="shared" si="38"/>
        <v>0</v>
      </c>
      <c r="BH38" s="196">
        <f t="shared" si="39"/>
        <v>0</v>
      </c>
      <c r="BI38" s="196">
        <f t="shared" si="40"/>
        <v>0</v>
      </c>
      <c r="BJ38" s="196">
        <f t="shared" si="41"/>
        <v>0</v>
      </c>
      <c r="BK38" s="196">
        <f t="shared" si="42"/>
        <v>0</v>
      </c>
      <c r="BL38" s="196">
        <f t="shared" si="43"/>
        <v>0</v>
      </c>
      <c r="BM38" s="196">
        <f t="shared" si="44"/>
        <v>0</v>
      </c>
      <c r="BN38" s="196">
        <f t="shared" si="45"/>
        <v>0</v>
      </c>
      <c r="BO38" s="196">
        <f t="shared" si="46"/>
        <v>0</v>
      </c>
      <c r="BP38" s="196">
        <f t="shared" si="47"/>
        <v>0</v>
      </c>
      <c r="BQ38" s="196">
        <f t="shared" si="48"/>
        <v>0</v>
      </c>
      <c r="BR38" s="196">
        <f t="shared" si="49"/>
        <v>0</v>
      </c>
      <c r="BS38" s="196">
        <f t="shared" si="50"/>
        <v>0</v>
      </c>
      <c r="BT38" s="196">
        <f t="shared" si="51"/>
        <v>0</v>
      </c>
      <c r="BU38" s="196">
        <f t="shared" si="52"/>
        <v>0</v>
      </c>
      <c r="BV38" s="196">
        <f t="shared" si="53"/>
        <v>0</v>
      </c>
      <c r="BW38" s="196">
        <f t="shared" si="61"/>
        <v>0</v>
      </c>
      <c r="BX38" s="196">
        <f t="shared" si="54"/>
        <v>0</v>
      </c>
      <c r="BY38" s="196">
        <f t="shared" si="62"/>
        <v>0</v>
      </c>
      <c r="BZ38" s="196">
        <f t="shared" si="55"/>
        <v>0</v>
      </c>
      <c r="CA38" s="196">
        <f t="shared" si="56"/>
        <v>0</v>
      </c>
      <c r="CB38" s="196">
        <f t="shared" si="57"/>
        <v>0</v>
      </c>
      <c r="CC38" s="196">
        <f t="shared" si="58"/>
        <v>0</v>
      </c>
      <c r="CD38" s="196">
        <f t="shared" si="59"/>
        <v>0</v>
      </c>
      <c r="CE38" s="179"/>
    </row>
    <row r="39" ht="15.75" spans="1:83">
      <c r="A39" s="5"/>
      <c r="B39" s="147"/>
      <c r="C39" s="172"/>
      <c r="D39" s="212" t="s">
        <v>129</v>
      </c>
      <c r="E39" s="176">
        <v>58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60"/>
        <v>0</v>
      </c>
      <c r="AD39" s="196">
        <f t="shared" si="9"/>
        <v>0</v>
      </c>
      <c r="AE39" s="196">
        <f t="shared" si="10"/>
        <v>0</v>
      </c>
      <c r="AF39" s="196">
        <f t="shared" si="11"/>
        <v>0</v>
      </c>
      <c r="AG39" s="196">
        <f t="shared" si="12"/>
        <v>0</v>
      </c>
      <c r="AH39" s="196">
        <f t="shared" si="13"/>
        <v>0</v>
      </c>
      <c r="AI39" s="196">
        <f t="shared" si="14"/>
        <v>0</v>
      </c>
      <c r="AJ39" s="196">
        <f t="shared" si="15"/>
        <v>0</v>
      </c>
      <c r="AK39" s="196">
        <f t="shared" si="16"/>
        <v>0</v>
      </c>
      <c r="AL39" s="196">
        <f t="shared" si="17"/>
        <v>0</v>
      </c>
      <c r="AM39" s="196">
        <f t="shared" si="18"/>
        <v>0</v>
      </c>
      <c r="AN39" s="196">
        <f t="shared" si="19"/>
        <v>0</v>
      </c>
      <c r="AO39" s="196">
        <f t="shared" si="20"/>
        <v>0</v>
      </c>
      <c r="AP39" s="196">
        <f t="shared" si="21"/>
        <v>0</v>
      </c>
      <c r="AQ39" s="196">
        <f t="shared" si="22"/>
        <v>0</v>
      </c>
      <c r="AR39" s="196">
        <f t="shared" si="23"/>
        <v>0</v>
      </c>
      <c r="AS39" s="196">
        <f t="shared" si="24"/>
        <v>0</v>
      </c>
      <c r="AT39" s="196">
        <f t="shared" si="25"/>
        <v>0</v>
      </c>
      <c r="AU39" s="196">
        <f t="shared" si="26"/>
        <v>0</v>
      </c>
      <c r="AV39" s="196">
        <f t="shared" si="27"/>
        <v>0</v>
      </c>
      <c r="AW39" s="196">
        <f t="shared" si="28"/>
        <v>0</v>
      </c>
      <c r="AX39" s="196">
        <f t="shared" si="29"/>
        <v>0</v>
      </c>
      <c r="AY39" s="196">
        <f t="shared" si="30"/>
        <v>0</v>
      </c>
      <c r="AZ39" s="196">
        <f t="shared" si="31"/>
        <v>0</v>
      </c>
      <c r="BA39" s="196">
        <f t="shared" si="32"/>
        <v>0</v>
      </c>
      <c r="BB39" s="196">
        <f t="shared" si="33"/>
        <v>0</v>
      </c>
      <c r="BC39" s="196">
        <f t="shared" si="34"/>
        <v>0</v>
      </c>
      <c r="BD39" s="196">
        <f t="shared" si="35"/>
        <v>0</v>
      </c>
      <c r="BE39" s="196">
        <f t="shared" si="36"/>
        <v>0</v>
      </c>
      <c r="BF39" s="196">
        <f t="shared" si="37"/>
        <v>0</v>
      </c>
      <c r="BG39" s="196">
        <f t="shared" si="38"/>
        <v>0</v>
      </c>
      <c r="BH39" s="196">
        <f t="shared" si="39"/>
        <v>0</v>
      </c>
      <c r="BI39" s="196">
        <f t="shared" si="40"/>
        <v>0</v>
      </c>
      <c r="BJ39" s="196">
        <f t="shared" si="41"/>
        <v>0</v>
      </c>
      <c r="BK39" s="196">
        <f t="shared" si="42"/>
        <v>0</v>
      </c>
      <c r="BL39" s="196">
        <f t="shared" si="43"/>
        <v>0</v>
      </c>
      <c r="BM39" s="196">
        <f t="shared" si="44"/>
        <v>0</v>
      </c>
      <c r="BN39" s="196">
        <f t="shared" si="45"/>
        <v>0</v>
      </c>
      <c r="BO39" s="196">
        <f t="shared" si="46"/>
        <v>0</v>
      </c>
      <c r="BP39" s="196">
        <f t="shared" si="47"/>
        <v>0</v>
      </c>
      <c r="BQ39" s="196">
        <f t="shared" si="48"/>
        <v>0</v>
      </c>
      <c r="BR39" s="196">
        <f t="shared" si="49"/>
        <v>0</v>
      </c>
      <c r="BS39" s="196">
        <f t="shared" si="50"/>
        <v>0</v>
      </c>
      <c r="BT39" s="196">
        <f t="shared" si="51"/>
        <v>0</v>
      </c>
      <c r="BU39" s="196">
        <f t="shared" si="52"/>
        <v>0</v>
      </c>
      <c r="BV39" s="196">
        <f t="shared" si="53"/>
        <v>0</v>
      </c>
      <c r="BW39" s="196">
        <f t="shared" si="61"/>
        <v>0</v>
      </c>
      <c r="BX39" s="196">
        <f t="shared" si="54"/>
        <v>0</v>
      </c>
      <c r="BY39" s="196">
        <f t="shared" si="62"/>
        <v>0</v>
      </c>
      <c r="BZ39" s="196">
        <f t="shared" si="55"/>
        <v>0</v>
      </c>
      <c r="CA39" s="196">
        <f t="shared" si="56"/>
        <v>0</v>
      </c>
      <c r="CB39" s="196">
        <f t="shared" si="57"/>
        <v>0</v>
      </c>
      <c r="CC39" s="196">
        <f t="shared" si="58"/>
        <v>0</v>
      </c>
      <c r="CD39" s="196">
        <f t="shared" si="59"/>
        <v>0</v>
      </c>
      <c r="CE39" s="179"/>
    </row>
    <row r="40" ht="15.75" spans="1:83">
      <c r="A40" s="5"/>
      <c r="B40" s="147"/>
      <c r="C40" s="172"/>
      <c r="D40" s="212" t="s">
        <v>130</v>
      </c>
      <c r="E40" s="176">
        <v>59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60"/>
        <v>0</v>
      </c>
      <c r="AD40" s="196">
        <f t="shared" si="9"/>
        <v>0</v>
      </c>
      <c r="AE40" s="196">
        <f t="shared" si="10"/>
        <v>0</v>
      </c>
      <c r="AF40" s="196">
        <f t="shared" si="11"/>
        <v>0</v>
      </c>
      <c r="AG40" s="196">
        <f t="shared" si="12"/>
        <v>0</v>
      </c>
      <c r="AH40" s="196">
        <f t="shared" si="13"/>
        <v>0</v>
      </c>
      <c r="AI40" s="196">
        <f t="shared" si="14"/>
        <v>0</v>
      </c>
      <c r="AJ40" s="196">
        <f t="shared" si="15"/>
        <v>0</v>
      </c>
      <c r="AK40" s="196">
        <f t="shared" si="16"/>
        <v>0</v>
      </c>
      <c r="AL40" s="196">
        <f t="shared" si="17"/>
        <v>0</v>
      </c>
      <c r="AM40" s="196">
        <f t="shared" si="18"/>
        <v>0</v>
      </c>
      <c r="AN40" s="196">
        <f t="shared" si="19"/>
        <v>0</v>
      </c>
      <c r="AO40" s="196">
        <f t="shared" si="20"/>
        <v>0</v>
      </c>
      <c r="AP40" s="196">
        <f t="shared" si="21"/>
        <v>0</v>
      </c>
      <c r="AQ40" s="196">
        <f t="shared" si="22"/>
        <v>0</v>
      </c>
      <c r="AR40" s="196">
        <f t="shared" si="23"/>
        <v>0</v>
      </c>
      <c r="AS40" s="196">
        <f t="shared" si="24"/>
        <v>0</v>
      </c>
      <c r="AT40" s="196">
        <f t="shared" si="25"/>
        <v>0</v>
      </c>
      <c r="AU40" s="196">
        <f t="shared" si="26"/>
        <v>0</v>
      </c>
      <c r="AV40" s="196">
        <f t="shared" si="27"/>
        <v>0</v>
      </c>
      <c r="AW40" s="196">
        <f t="shared" si="28"/>
        <v>0</v>
      </c>
      <c r="AX40" s="196">
        <f t="shared" si="29"/>
        <v>0</v>
      </c>
      <c r="AY40" s="196">
        <f t="shared" si="30"/>
        <v>0</v>
      </c>
      <c r="AZ40" s="196">
        <f t="shared" si="31"/>
        <v>0</v>
      </c>
      <c r="BA40" s="196">
        <f t="shared" si="32"/>
        <v>0</v>
      </c>
      <c r="BB40" s="196">
        <f t="shared" si="33"/>
        <v>0</v>
      </c>
      <c r="BC40" s="196">
        <f t="shared" si="34"/>
        <v>0</v>
      </c>
      <c r="BD40" s="196">
        <f t="shared" si="35"/>
        <v>0</v>
      </c>
      <c r="BE40" s="196">
        <f t="shared" si="36"/>
        <v>0</v>
      </c>
      <c r="BF40" s="196">
        <f t="shared" si="37"/>
        <v>0</v>
      </c>
      <c r="BG40" s="196">
        <f t="shared" si="38"/>
        <v>0</v>
      </c>
      <c r="BH40" s="196">
        <f t="shared" si="39"/>
        <v>0</v>
      </c>
      <c r="BI40" s="196">
        <f t="shared" si="40"/>
        <v>0</v>
      </c>
      <c r="BJ40" s="196">
        <f t="shared" si="41"/>
        <v>0</v>
      </c>
      <c r="BK40" s="196">
        <f t="shared" si="42"/>
        <v>0</v>
      </c>
      <c r="BL40" s="196">
        <f t="shared" si="43"/>
        <v>0</v>
      </c>
      <c r="BM40" s="196">
        <f t="shared" si="44"/>
        <v>0</v>
      </c>
      <c r="BN40" s="196">
        <f t="shared" si="45"/>
        <v>0</v>
      </c>
      <c r="BO40" s="196">
        <f t="shared" si="46"/>
        <v>0</v>
      </c>
      <c r="BP40" s="196">
        <f t="shared" si="47"/>
        <v>0</v>
      </c>
      <c r="BQ40" s="196">
        <f t="shared" si="48"/>
        <v>0</v>
      </c>
      <c r="BR40" s="196">
        <f t="shared" si="49"/>
        <v>0</v>
      </c>
      <c r="BS40" s="196">
        <f t="shared" si="50"/>
        <v>0</v>
      </c>
      <c r="BT40" s="196">
        <f t="shared" si="51"/>
        <v>0</v>
      </c>
      <c r="BU40" s="196">
        <f t="shared" si="52"/>
        <v>0</v>
      </c>
      <c r="BV40" s="196">
        <f t="shared" si="53"/>
        <v>0</v>
      </c>
      <c r="BW40" s="196">
        <f t="shared" si="61"/>
        <v>0</v>
      </c>
      <c r="BX40" s="196">
        <f t="shared" si="54"/>
        <v>0</v>
      </c>
      <c r="BY40" s="196">
        <f t="shared" si="62"/>
        <v>0</v>
      </c>
      <c r="BZ40" s="196">
        <f t="shared" si="55"/>
        <v>0</v>
      </c>
      <c r="CA40" s="196">
        <f t="shared" si="56"/>
        <v>0</v>
      </c>
      <c r="CB40" s="196">
        <f t="shared" si="57"/>
        <v>0</v>
      </c>
      <c r="CC40" s="196">
        <f t="shared" si="58"/>
        <v>0</v>
      </c>
      <c r="CD40" s="196">
        <f t="shared" si="59"/>
        <v>0</v>
      </c>
      <c r="CE40" s="179"/>
    </row>
    <row r="41" ht="15.75" spans="1:83">
      <c r="A41" s="5"/>
      <c r="B41" s="147"/>
      <c r="C41" s="172"/>
      <c r="D41" s="212" t="s">
        <v>131</v>
      </c>
      <c r="E41" s="176">
        <v>60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60"/>
        <v>0</v>
      </c>
      <c r="AD41" s="196">
        <f t="shared" si="9"/>
        <v>0</v>
      </c>
      <c r="AE41" s="196">
        <f t="shared" si="10"/>
        <v>0</v>
      </c>
      <c r="AF41" s="196">
        <f t="shared" si="11"/>
        <v>0</v>
      </c>
      <c r="AG41" s="196">
        <f t="shared" si="12"/>
        <v>0</v>
      </c>
      <c r="AH41" s="196">
        <f t="shared" si="13"/>
        <v>0</v>
      </c>
      <c r="AI41" s="196">
        <f t="shared" si="14"/>
        <v>0</v>
      </c>
      <c r="AJ41" s="196">
        <f t="shared" si="15"/>
        <v>0</v>
      </c>
      <c r="AK41" s="196">
        <f t="shared" si="16"/>
        <v>0</v>
      </c>
      <c r="AL41" s="196">
        <f t="shared" si="17"/>
        <v>0</v>
      </c>
      <c r="AM41" s="196">
        <f t="shared" si="18"/>
        <v>0</v>
      </c>
      <c r="AN41" s="196">
        <f t="shared" si="19"/>
        <v>0</v>
      </c>
      <c r="AO41" s="196">
        <f t="shared" si="20"/>
        <v>0</v>
      </c>
      <c r="AP41" s="196">
        <f t="shared" si="21"/>
        <v>0</v>
      </c>
      <c r="AQ41" s="196">
        <f t="shared" si="22"/>
        <v>0</v>
      </c>
      <c r="AR41" s="196">
        <f t="shared" si="23"/>
        <v>0</v>
      </c>
      <c r="AS41" s="196">
        <f t="shared" si="24"/>
        <v>0</v>
      </c>
      <c r="AT41" s="196">
        <f t="shared" si="25"/>
        <v>0</v>
      </c>
      <c r="AU41" s="196">
        <f t="shared" si="26"/>
        <v>0</v>
      </c>
      <c r="AV41" s="196">
        <f t="shared" si="27"/>
        <v>0</v>
      </c>
      <c r="AW41" s="196">
        <f t="shared" si="28"/>
        <v>0</v>
      </c>
      <c r="AX41" s="196">
        <f t="shared" si="29"/>
        <v>0</v>
      </c>
      <c r="AY41" s="196">
        <f t="shared" si="30"/>
        <v>0</v>
      </c>
      <c r="AZ41" s="196">
        <f t="shared" si="31"/>
        <v>0</v>
      </c>
      <c r="BA41" s="196">
        <f t="shared" si="32"/>
        <v>0</v>
      </c>
      <c r="BB41" s="196">
        <f t="shared" si="33"/>
        <v>0</v>
      </c>
      <c r="BC41" s="196">
        <f t="shared" si="34"/>
        <v>0</v>
      </c>
      <c r="BD41" s="196">
        <f t="shared" si="35"/>
        <v>0</v>
      </c>
      <c r="BE41" s="196">
        <f t="shared" si="36"/>
        <v>0</v>
      </c>
      <c r="BF41" s="196">
        <f t="shared" si="37"/>
        <v>0</v>
      </c>
      <c r="BG41" s="196">
        <f t="shared" si="38"/>
        <v>0</v>
      </c>
      <c r="BH41" s="196">
        <f t="shared" si="39"/>
        <v>0</v>
      </c>
      <c r="BI41" s="196">
        <f t="shared" si="40"/>
        <v>0</v>
      </c>
      <c r="BJ41" s="196">
        <f t="shared" si="41"/>
        <v>0</v>
      </c>
      <c r="BK41" s="196">
        <f t="shared" si="42"/>
        <v>0</v>
      </c>
      <c r="BL41" s="196">
        <f t="shared" si="43"/>
        <v>0</v>
      </c>
      <c r="BM41" s="196">
        <f t="shared" si="44"/>
        <v>0</v>
      </c>
      <c r="BN41" s="196">
        <f t="shared" si="45"/>
        <v>0</v>
      </c>
      <c r="BO41" s="196">
        <f t="shared" si="46"/>
        <v>0</v>
      </c>
      <c r="BP41" s="196">
        <f t="shared" si="47"/>
        <v>0</v>
      </c>
      <c r="BQ41" s="196">
        <f t="shared" si="48"/>
        <v>0</v>
      </c>
      <c r="BR41" s="196">
        <f t="shared" si="49"/>
        <v>0</v>
      </c>
      <c r="BS41" s="196">
        <f t="shared" si="50"/>
        <v>0</v>
      </c>
      <c r="BT41" s="196">
        <f t="shared" si="51"/>
        <v>0</v>
      </c>
      <c r="BU41" s="196">
        <f t="shared" si="52"/>
        <v>0</v>
      </c>
      <c r="BV41" s="196">
        <f t="shared" si="53"/>
        <v>0</v>
      </c>
      <c r="BW41" s="196">
        <f t="shared" si="61"/>
        <v>0</v>
      </c>
      <c r="BX41" s="196">
        <f t="shared" si="54"/>
        <v>0</v>
      </c>
      <c r="BY41" s="196">
        <f t="shared" si="62"/>
        <v>0</v>
      </c>
      <c r="BZ41" s="196">
        <f t="shared" si="55"/>
        <v>0</v>
      </c>
      <c r="CA41" s="196">
        <f t="shared" si="56"/>
        <v>0</v>
      </c>
      <c r="CB41" s="196">
        <f t="shared" si="57"/>
        <v>0</v>
      </c>
      <c r="CC41" s="196">
        <f t="shared" si="58"/>
        <v>0</v>
      </c>
      <c r="CD41" s="196">
        <f t="shared" si="59"/>
        <v>0</v>
      </c>
      <c r="CE41" s="179"/>
    </row>
    <row r="42" ht="15.75" spans="1:83">
      <c r="A42" s="5"/>
      <c r="B42" s="147"/>
      <c r="C42" s="172"/>
      <c r="D42" s="212" t="s">
        <v>132</v>
      </c>
      <c r="E42" s="176">
        <v>61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60"/>
        <v>0</v>
      </c>
      <c r="AD42" s="196">
        <f t="shared" si="9"/>
        <v>0</v>
      </c>
      <c r="AE42" s="196">
        <f t="shared" si="10"/>
        <v>0</v>
      </c>
      <c r="AF42" s="196">
        <f t="shared" si="11"/>
        <v>0</v>
      </c>
      <c r="AG42" s="196">
        <f t="shared" si="12"/>
        <v>0</v>
      </c>
      <c r="AH42" s="196">
        <f t="shared" si="13"/>
        <v>0</v>
      </c>
      <c r="AI42" s="196">
        <f t="shared" si="14"/>
        <v>0</v>
      </c>
      <c r="AJ42" s="196">
        <f t="shared" si="15"/>
        <v>0</v>
      </c>
      <c r="AK42" s="196">
        <f t="shared" si="16"/>
        <v>0</v>
      </c>
      <c r="AL42" s="196">
        <f t="shared" si="17"/>
        <v>0</v>
      </c>
      <c r="AM42" s="196">
        <f t="shared" si="18"/>
        <v>0</v>
      </c>
      <c r="AN42" s="196">
        <f t="shared" si="19"/>
        <v>0</v>
      </c>
      <c r="AO42" s="196">
        <f t="shared" si="20"/>
        <v>0</v>
      </c>
      <c r="AP42" s="196">
        <f t="shared" si="21"/>
        <v>0</v>
      </c>
      <c r="AQ42" s="196">
        <f t="shared" si="22"/>
        <v>0</v>
      </c>
      <c r="AR42" s="196">
        <f t="shared" si="23"/>
        <v>0</v>
      </c>
      <c r="AS42" s="196">
        <f t="shared" si="24"/>
        <v>0</v>
      </c>
      <c r="AT42" s="196">
        <f t="shared" si="25"/>
        <v>0</v>
      </c>
      <c r="AU42" s="196">
        <f t="shared" si="26"/>
        <v>0</v>
      </c>
      <c r="AV42" s="196">
        <f t="shared" si="27"/>
        <v>0</v>
      </c>
      <c r="AW42" s="196">
        <f t="shared" si="28"/>
        <v>0</v>
      </c>
      <c r="AX42" s="196">
        <f t="shared" si="29"/>
        <v>0</v>
      </c>
      <c r="AY42" s="196">
        <f t="shared" si="30"/>
        <v>0</v>
      </c>
      <c r="AZ42" s="196">
        <f t="shared" si="31"/>
        <v>0</v>
      </c>
      <c r="BA42" s="196">
        <f t="shared" si="32"/>
        <v>0</v>
      </c>
      <c r="BB42" s="196">
        <f t="shared" si="33"/>
        <v>0</v>
      </c>
      <c r="BC42" s="196">
        <f t="shared" si="34"/>
        <v>0</v>
      </c>
      <c r="BD42" s="196">
        <f t="shared" si="35"/>
        <v>0</v>
      </c>
      <c r="BE42" s="196">
        <f t="shared" si="36"/>
        <v>0</v>
      </c>
      <c r="BF42" s="196">
        <f t="shared" si="37"/>
        <v>0</v>
      </c>
      <c r="BG42" s="196">
        <f t="shared" si="38"/>
        <v>0</v>
      </c>
      <c r="BH42" s="196">
        <f t="shared" si="39"/>
        <v>0</v>
      </c>
      <c r="BI42" s="196">
        <f t="shared" si="40"/>
        <v>0</v>
      </c>
      <c r="BJ42" s="196">
        <f t="shared" si="41"/>
        <v>0</v>
      </c>
      <c r="BK42" s="196">
        <f t="shared" si="42"/>
        <v>0</v>
      </c>
      <c r="BL42" s="196">
        <f t="shared" si="43"/>
        <v>0</v>
      </c>
      <c r="BM42" s="196">
        <f t="shared" si="44"/>
        <v>0</v>
      </c>
      <c r="BN42" s="196">
        <f t="shared" si="45"/>
        <v>0</v>
      </c>
      <c r="BO42" s="196">
        <f t="shared" si="46"/>
        <v>0</v>
      </c>
      <c r="BP42" s="196">
        <f t="shared" si="47"/>
        <v>0</v>
      </c>
      <c r="BQ42" s="196">
        <f t="shared" si="48"/>
        <v>0</v>
      </c>
      <c r="BR42" s="196">
        <f t="shared" si="49"/>
        <v>0</v>
      </c>
      <c r="BS42" s="196">
        <f t="shared" si="50"/>
        <v>0</v>
      </c>
      <c r="BT42" s="196">
        <f t="shared" si="51"/>
        <v>0</v>
      </c>
      <c r="BU42" s="196">
        <f t="shared" si="52"/>
        <v>0</v>
      </c>
      <c r="BV42" s="196">
        <f t="shared" si="53"/>
        <v>0</v>
      </c>
      <c r="BW42" s="196">
        <f t="shared" si="61"/>
        <v>0</v>
      </c>
      <c r="BX42" s="196">
        <f t="shared" si="54"/>
        <v>0</v>
      </c>
      <c r="BY42" s="196">
        <f t="shared" si="62"/>
        <v>0</v>
      </c>
      <c r="BZ42" s="196">
        <f t="shared" si="55"/>
        <v>0</v>
      </c>
      <c r="CA42" s="196">
        <f t="shared" si="56"/>
        <v>0</v>
      </c>
      <c r="CB42" s="196">
        <f t="shared" si="57"/>
        <v>0</v>
      </c>
      <c r="CC42" s="196">
        <f t="shared" si="58"/>
        <v>0</v>
      </c>
      <c r="CD42" s="196">
        <f t="shared" si="59"/>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1">
      <c r="D65" s="100"/>
      <c r="E65" s="180"/>
      <c r="F65" s="180"/>
      <c r="G65" s="180"/>
      <c r="H65" s="180"/>
      <c r="I65" s="180"/>
      <c r="J65" s="180"/>
      <c r="K65" s="189"/>
      <c r="L65" s="180"/>
      <c r="M65" s="180"/>
      <c r="N65" s="180"/>
      <c r="O65" s="190"/>
      <c r="P65" s="190"/>
      <c r="Q65" s="19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row>
    <row r="66" spans="4:81">
      <c r="D66" s="100"/>
      <c r="E66" s="180"/>
      <c r="F66" s="180"/>
      <c r="G66" s="180"/>
      <c r="H66" s="180"/>
      <c r="I66" s="180"/>
      <c r="J66" s="180"/>
      <c r="K66" s="180"/>
      <c r="L66" s="180"/>
      <c r="M66" s="180"/>
      <c r="N66" s="180"/>
      <c r="O66" s="190"/>
      <c r="P66" s="190"/>
      <c r="Q66" s="19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row>
    <row r="67" spans="4:81">
      <c r="D67" s="100"/>
      <c r="E67" s="180"/>
      <c r="F67" s="180"/>
      <c r="G67" s="180"/>
      <c r="H67" s="180"/>
      <c r="I67" s="180"/>
      <c r="J67" s="180"/>
      <c r="K67" s="180"/>
      <c r="L67" s="180"/>
      <c r="M67" s="180"/>
      <c r="N67" s="180"/>
      <c r="O67" s="190"/>
      <c r="P67" s="190"/>
      <c r="Q67" s="19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row>
    <row r="68" spans="4:81">
      <c r="D68" s="100"/>
      <c r="E68" s="180"/>
      <c r="F68" s="180"/>
      <c r="G68" s="180"/>
      <c r="H68" s="180"/>
      <c r="I68" s="180"/>
      <c r="J68" s="180"/>
      <c r="K68" s="180"/>
      <c r="L68" s="180"/>
      <c r="M68" s="180"/>
      <c r="N68" s="180"/>
      <c r="O68" s="190"/>
      <c r="P68" s="190"/>
      <c r="Q68" s="19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row>
    <row r="69" spans="4:81">
      <c r="D69" s="100"/>
      <c r="E69" s="180"/>
      <c r="F69" s="180"/>
      <c r="G69" s="180"/>
      <c r="H69" s="180"/>
      <c r="I69" s="180"/>
      <c r="J69" s="180"/>
      <c r="K69" s="180"/>
      <c r="L69" s="180"/>
      <c r="M69" s="180"/>
      <c r="N69" s="180"/>
      <c r="O69" s="190"/>
      <c r="P69" s="190"/>
      <c r="Q69" s="19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row>
    <row r="70" spans="4:81">
      <c r="D70" s="100"/>
      <c r="E70" s="180"/>
      <c r="F70" s="180"/>
      <c r="G70" s="180"/>
      <c r="H70" s="180"/>
      <c r="I70" s="180"/>
      <c r="J70" s="180"/>
      <c r="K70" s="180"/>
      <c r="L70" s="180"/>
      <c r="M70" s="180"/>
      <c r="N70" s="180"/>
      <c r="O70" s="190"/>
      <c r="P70" s="190"/>
      <c r="Q70" s="19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row>
    <row r="71" spans="4:81">
      <c r="D71" s="100"/>
      <c r="E71" s="180"/>
      <c r="F71" s="180"/>
      <c r="G71" s="180"/>
      <c r="H71" s="180"/>
      <c r="I71" s="180"/>
      <c r="J71" s="180"/>
      <c r="K71" s="180"/>
      <c r="L71" s="180"/>
      <c r="M71" s="180"/>
      <c r="N71" s="180"/>
      <c r="O71" s="190"/>
      <c r="P71" s="190"/>
      <c r="Q71" s="19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row>
    <row r="72" spans="4:81">
      <c r="D72" s="100"/>
      <c r="E72" s="180"/>
      <c r="F72" s="180"/>
      <c r="G72" s="180"/>
      <c r="H72" s="180"/>
      <c r="I72" s="180"/>
      <c r="J72" s="180"/>
      <c r="K72" s="180"/>
      <c r="L72" s="180"/>
      <c r="M72" s="180"/>
      <c r="N72" s="180"/>
      <c r="O72" s="190"/>
      <c r="P72" s="190"/>
      <c r="Q72" s="19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row>
    <row r="73" spans="4:81">
      <c r="D73" s="100"/>
      <c r="E73" s="180"/>
      <c r="F73" s="180"/>
      <c r="G73" s="180"/>
      <c r="H73" s="180"/>
      <c r="I73" s="180"/>
      <c r="J73" s="180"/>
      <c r="K73" s="180"/>
      <c r="L73" s="180"/>
      <c r="M73" s="180"/>
      <c r="N73" s="180"/>
      <c r="O73" s="190"/>
      <c r="P73" s="190"/>
      <c r="Q73" s="19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row>
    <row r="74" spans="4:81">
      <c r="D74" s="100"/>
      <c r="E74" s="180"/>
      <c r="F74" s="180"/>
      <c r="G74" s="180"/>
      <c r="H74" s="180"/>
      <c r="I74" s="180"/>
      <c r="J74" s="180"/>
      <c r="K74" s="180"/>
      <c r="L74" s="180"/>
      <c r="M74" s="180"/>
      <c r="N74" s="180"/>
      <c r="O74" s="190"/>
      <c r="P74" s="190"/>
      <c r="Q74" s="19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row>
    <row r="75" spans="4:81">
      <c r="D75" s="100"/>
      <c r="E75" s="180"/>
      <c r="F75" s="180"/>
      <c r="G75" s="180"/>
      <c r="H75" s="180"/>
      <c r="I75" s="180"/>
      <c r="J75" s="180"/>
      <c r="K75" s="180"/>
      <c r="L75" s="180"/>
      <c r="M75" s="180"/>
      <c r="N75" s="180"/>
      <c r="O75" s="190"/>
      <c r="P75" s="190"/>
      <c r="Q75" s="19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row>
    <row r="76" spans="4:81">
      <c r="D76" s="100"/>
      <c r="E76" s="180"/>
      <c r="F76" s="180"/>
      <c r="G76" s="180"/>
      <c r="H76" s="180"/>
      <c r="I76" s="180"/>
      <c r="J76" s="180"/>
      <c r="K76" s="180"/>
      <c r="L76" s="180"/>
      <c r="M76" s="180"/>
      <c r="N76" s="180"/>
      <c r="O76" s="190"/>
      <c r="P76" s="190"/>
      <c r="Q76" s="19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row>
    <row r="77" spans="4:81">
      <c r="D77" s="100"/>
      <c r="E77" s="180"/>
      <c r="F77" s="180"/>
      <c r="G77" s="180"/>
      <c r="H77" s="180"/>
      <c r="I77" s="180"/>
      <c r="J77" s="180"/>
      <c r="K77" s="180"/>
      <c r="L77" s="180"/>
      <c r="M77" s="180"/>
      <c r="N77" s="180"/>
      <c r="O77" s="190"/>
      <c r="P77" s="190"/>
      <c r="Q77" s="19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row>
    <row r="78" spans="4:81">
      <c r="D78" s="100"/>
      <c r="E78" s="180"/>
      <c r="F78" s="180"/>
      <c r="G78" s="180"/>
      <c r="H78" s="180"/>
      <c r="I78" s="180"/>
      <c r="J78" s="180"/>
      <c r="K78" s="180"/>
      <c r="L78" s="180"/>
      <c r="M78" s="180"/>
      <c r="N78" s="180"/>
      <c r="O78" s="190"/>
      <c r="P78" s="190"/>
      <c r="Q78" s="19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row>
    <row r="79" spans="4:81">
      <c r="D79" s="100"/>
      <c r="E79" s="180"/>
      <c r="F79" s="180"/>
      <c r="G79" s="180"/>
      <c r="H79" s="180"/>
      <c r="I79" s="180"/>
      <c r="J79" s="180"/>
      <c r="K79" s="180"/>
      <c r="L79" s="180"/>
      <c r="M79" s="180"/>
      <c r="N79" s="180"/>
      <c r="O79" s="19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row>
    <row r="80" spans="4:81">
      <c r="D80" s="100"/>
      <c r="E80" s="180"/>
      <c r="F80" s="180"/>
      <c r="G80" s="180"/>
      <c r="H80" s="180"/>
      <c r="I80" s="180"/>
      <c r="J80" s="180"/>
      <c r="K80" s="180"/>
      <c r="L80" s="180"/>
      <c r="M80" s="180"/>
      <c r="N80" s="180"/>
      <c r="O80" s="190"/>
      <c r="P80" s="190"/>
      <c r="Q80" s="19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row>
    <row r="81" spans="4:81">
      <c r="D81" s="100"/>
      <c r="E81" s="180"/>
      <c r="F81" s="180"/>
      <c r="G81" s="180"/>
      <c r="H81" s="180"/>
      <c r="I81" s="180"/>
      <c r="J81" s="180"/>
      <c r="K81" s="180"/>
      <c r="L81" s="180"/>
      <c r="M81" s="180"/>
      <c r="N81" s="180"/>
      <c r="O81" s="190"/>
      <c r="P81" s="190"/>
      <c r="Q81" s="19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row>
    <row r="82" spans="4:81">
      <c r="D82" s="100"/>
      <c r="E82" s="180"/>
      <c r="F82" s="180"/>
      <c r="G82" s="180"/>
      <c r="H82" s="180"/>
      <c r="I82" s="180"/>
      <c r="J82" s="180"/>
      <c r="K82" s="180"/>
      <c r="L82" s="180"/>
      <c r="M82" s="180"/>
      <c r="N82" s="180"/>
      <c r="O82" s="190"/>
      <c r="P82" s="190"/>
      <c r="Q82" s="19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row>
    <row r="83" spans="4:81">
      <c r="D83" s="100"/>
      <c r="E83" s="180"/>
      <c r="F83" s="180"/>
      <c r="G83" s="180"/>
      <c r="H83" s="180"/>
      <c r="I83" s="180"/>
      <c r="J83" s="180"/>
      <c r="K83" s="180"/>
      <c r="L83" s="180"/>
      <c r="M83" s="180"/>
      <c r="N83" s="180"/>
      <c r="O83" s="190"/>
      <c r="P83" s="190"/>
      <c r="Q83" s="19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row>
    <row r="84" spans="4:81">
      <c r="D84" s="100"/>
      <c r="E84" s="180"/>
      <c r="F84" s="180"/>
      <c r="G84" s="180"/>
      <c r="H84" s="180"/>
      <c r="I84" s="180"/>
      <c r="J84" s="180"/>
      <c r="K84" s="180"/>
      <c r="L84" s="180"/>
      <c r="M84" s="180"/>
      <c r="N84" s="180"/>
      <c r="O84" s="19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row>
    <row r="85" spans="4:81">
      <c r="D85" s="100"/>
      <c r="E85" s="180"/>
      <c r="F85" s="180"/>
      <c r="G85" s="180"/>
      <c r="H85" s="180"/>
      <c r="I85" s="180"/>
      <c r="J85" s="180"/>
      <c r="K85" s="180"/>
      <c r="L85" s="180"/>
      <c r="M85" s="180"/>
      <c r="N85" s="180"/>
      <c r="O85" s="190"/>
      <c r="P85" s="190"/>
      <c r="Q85" s="19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row>
    <row r="86" spans="4:81">
      <c r="D86" s="100"/>
      <c r="E86" s="180"/>
      <c r="F86" s="180"/>
      <c r="G86" s="180"/>
      <c r="H86" s="180"/>
      <c r="I86" s="180"/>
      <c r="J86" s="180"/>
      <c r="K86" s="180"/>
      <c r="L86" s="180"/>
      <c r="M86" s="180"/>
      <c r="N86" s="180"/>
      <c r="O86" s="19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row>
    <row r="87" spans="4:81">
      <c r="D87" s="100"/>
      <c r="E87" s="180"/>
      <c r="F87" s="180"/>
      <c r="G87" s="180"/>
      <c r="H87" s="180"/>
      <c r="I87" s="180"/>
      <c r="J87" s="180"/>
      <c r="K87" s="180"/>
      <c r="L87" s="180"/>
      <c r="M87" s="180"/>
      <c r="N87" s="180"/>
      <c r="O87" s="190"/>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row>
    <row r="88" spans="4:81">
      <c r="D88" s="100"/>
      <c r="E88" s="180"/>
      <c r="F88" s="180"/>
      <c r="G88" s="180"/>
      <c r="H88" s="180"/>
      <c r="I88" s="180"/>
      <c r="J88" s="180"/>
      <c r="K88" s="180"/>
      <c r="L88" s="180"/>
      <c r="M88" s="180"/>
      <c r="N88" s="180"/>
      <c r="O88" s="190"/>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row>
    <row r="89" spans="4:81">
      <c r="D89" s="100"/>
      <c r="E89" s="180"/>
      <c r="F89" s="180"/>
      <c r="G89" s="180"/>
      <c r="H89" s="180"/>
      <c r="I89" s="180"/>
      <c r="J89" s="180"/>
      <c r="K89" s="180"/>
      <c r="L89" s="180"/>
      <c r="M89" s="180"/>
      <c r="N89" s="180"/>
      <c r="O89" s="190"/>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row>
    <row r="90" spans="4:81">
      <c r="D90" s="100"/>
      <c r="E90" s="180"/>
      <c r="F90" s="180"/>
      <c r="G90" s="180"/>
      <c r="H90" s="180"/>
      <c r="I90" s="180"/>
      <c r="J90" s="180"/>
      <c r="K90" s="180"/>
      <c r="L90" s="180"/>
      <c r="M90" s="180"/>
      <c r="N90" s="18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row>
    <row r="91" spans="4:81">
      <c r="D91" s="100"/>
      <c r="E91" s="180"/>
      <c r="F91" s="180"/>
      <c r="G91" s="180"/>
      <c r="H91" s="180"/>
      <c r="I91" s="180"/>
      <c r="J91" s="180"/>
      <c r="K91" s="180"/>
      <c r="L91" s="180"/>
      <c r="M91" s="180"/>
      <c r="N91" s="180"/>
      <c r="O91" s="190"/>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row>
    <row r="92" spans="4:81">
      <c r="D92" s="100"/>
      <c r="E92" s="180"/>
      <c r="F92" s="180"/>
      <c r="G92" s="180"/>
      <c r="H92" s="180"/>
      <c r="I92" s="180"/>
      <c r="J92" s="180"/>
      <c r="K92" s="180"/>
      <c r="L92" s="180"/>
      <c r="M92" s="180"/>
      <c r="N92" s="180"/>
      <c r="O92" s="190"/>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row>
    <row r="93" spans="4:81">
      <c r="D93" s="100"/>
      <c r="E93" s="180"/>
      <c r="F93" s="180"/>
      <c r="G93" s="180"/>
      <c r="H93" s="180"/>
      <c r="I93" s="180"/>
      <c r="J93" s="180"/>
      <c r="K93" s="180"/>
      <c r="L93" s="180"/>
      <c r="M93" s="180"/>
      <c r="N93" s="180"/>
      <c r="O93" s="190"/>
      <c r="P93" s="19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row>
    <row r="94" spans="4:81">
      <c r="D94" s="100"/>
      <c r="E94" s="180"/>
      <c r="F94" s="180"/>
      <c r="G94" s="180"/>
      <c r="H94" s="180"/>
      <c r="I94" s="180"/>
      <c r="J94" s="180"/>
      <c r="K94" s="180"/>
      <c r="L94" s="180"/>
      <c r="M94" s="180"/>
      <c r="N94" s="180"/>
      <c r="O94" s="190"/>
      <c r="P94" s="19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row>
    <row r="95" spans="4:81">
      <c r="D95" s="100"/>
      <c r="E95" s="180"/>
      <c r="F95" s="180"/>
      <c r="G95" s="180"/>
      <c r="H95" s="180"/>
      <c r="I95" s="180"/>
      <c r="J95" s="180"/>
      <c r="K95" s="180"/>
      <c r="L95" s="180"/>
      <c r="M95" s="180"/>
      <c r="N95" s="18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row>
    <row r="96" spans="4:81">
      <c r="D96" s="100"/>
      <c r="E96" s="180"/>
      <c r="F96" s="180"/>
      <c r="G96" s="180"/>
      <c r="H96" s="180"/>
      <c r="I96" s="180"/>
      <c r="J96" s="180"/>
      <c r="K96" s="180"/>
      <c r="L96" s="180"/>
      <c r="M96" s="180"/>
      <c r="N96" s="180"/>
      <c r="O96" s="190"/>
      <c r="P96" s="19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ErrorMessage="1" errorTitle="Error Message" error="Please enter a value from the drop-down list" sqref="G12 I12 K12 M12 O12 Q12 G13 I13 K13 M13 O13 Q13 M14 O14 Q14 M15 O15 Q15 M16 O16 Q16 M17 O17 Q17 M18 O18 Q18 M19 O19 Q19 M20 O20 Q20 M21 O21 Q21 M22 O22 Q22 M23 O23 Q23 M24 O24 Q24 M25 O25 Q25 M26 O26 Q26 M27 O27 Q27 M28 O28 Q28 M29 O29 Q29 M30 O30 Q30 M31 O31 Q31 M32 O32 Q32 M33 O33 Q33 M34 O34 Q34 M35 O35 Q35 M36 O36 Q36 M37 O37 Q37 M38 O38 Q38 M39 O39 Q39 M40 O40 Q40 M41 O41 Q41 M42 O42 Q42 M43 O43 Q43 G14:G43 I14:I43 K14:K43">
      <formula1>$AB$10:$CG$10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s>
  <pageMargins left="0.699999988079071" right="0.699999988079071" top="0.75" bottom="0.75" header="0.3" footer="0.3"/>
  <pageSetup paperSize="9" orientation="landscape"/>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50" zoomScaleNormal="50" topLeftCell="A3" workbookViewId="0">
      <selection activeCell="T44" sqref="T44"/>
    </sheetView>
  </sheetViews>
  <sheetFormatPr defaultColWidth="9" defaultRowHeight="14.25"/>
  <cols>
    <col min="1" max="1" width="14" customWidth="1"/>
    <col min="2" max="2" width="19.6583333333333"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38" width="12.25" customWidth="1"/>
    <col min="39" max="39" width="18.1416666666667" customWidth="1"/>
    <col min="40" max="40" width="12.7083333333333" customWidth="1"/>
    <col min="4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0" customWidth="1"/>
    <col min="73" max="73" width="12.3583333333333"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6">
      <c r="A1" s="165"/>
      <c r="F1" t="s">
        <v>133</v>
      </c>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9610</v>
      </c>
      <c r="Z7" s="199"/>
      <c r="AA7" s="198">
        <f>AB9-AA9</f>
        <v>5000</v>
      </c>
      <c r="AB7" s="199"/>
      <c r="AC7" s="198">
        <f>AD9-AC9</f>
        <v>0</v>
      </c>
      <c r="AD7" s="199"/>
      <c r="AE7" s="198">
        <f>AF9-AE9</f>
        <v>3000</v>
      </c>
      <c r="AF7" s="199"/>
      <c r="AG7" s="198">
        <f>AH9-AG9</f>
        <v>0</v>
      </c>
      <c r="AH7" s="199"/>
      <c r="AI7" s="198">
        <f>AJ9-AI9</f>
        <v>0</v>
      </c>
      <c r="AJ7" s="199"/>
      <c r="AK7" s="198">
        <f>AL9-AK9</f>
        <v>0</v>
      </c>
      <c r="AL7" s="199"/>
      <c r="AM7" s="198">
        <f>AN9-AM9</f>
        <v>26000</v>
      </c>
      <c r="AN7" s="199"/>
      <c r="AO7" s="198">
        <f>AP9-AO9</f>
        <v>0</v>
      </c>
      <c r="AP7" s="199"/>
      <c r="AQ7" s="198">
        <f>AR9-AQ9</f>
        <v>2050</v>
      </c>
      <c r="AR7" s="199"/>
      <c r="AS7" s="198">
        <f>AT9-AS9</f>
        <v>-5200</v>
      </c>
      <c r="AT7" s="199"/>
      <c r="AU7" s="198">
        <f>AV9-AU9</f>
        <v>0</v>
      </c>
      <c r="AV7" s="199"/>
      <c r="AW7" s="198">
        <f>AX9-AW9</f>
        <v>0</v>
      </c>
      <c r="AX7" s="199"/>
      <c r="AY7" s="198">
        <f>AZ9-AY9</f>
        <v>0</v>
      </c>
      <c r="AZ7" s="199"/>
      <c r="BA7" s="198">
        <f>BB9-BA9</f>
        <v>0</v>
      </c>
      <c r="BB7" s="199"/>
      <c r="BC7" s="198">
        <f>BD9-BC9</f>
        <v>0</v>
      </c>
      <c r="BD7" s="199"/>
      <c r="BE7" s="198">
        <f>BF9-BE9</f>
        <v>0</v>
      </c>
      <c r="BF7" s="199"/>
      <c r="BG7" s="198">
        <f>BH9-BG9</f>
        <v>10000</v>
      </c>
      <c r="BH7" s="199"/>
      <c r="BI7" s="198">
        <f>BJ9-BI9</f>
        <v>0</v>
      </c>
      <c r="BJ7" s="199"/>
      <c r="BK7" s="198">
        <f>BL9-BK9</f>
        <v>0</v>
      </c>
      <c r="BL7" s="199"/>
      <c r="BM7" s="198">
        <f>BN9-BM9</f>
        <v>-16000</v>
      </c>
      <c r="BN7" s="199"/>
      <c r="BO7" s="198">
        <f>BP9-BO9</f>
        <v>0</v>
      </c>
      <c r="BP7" s="199"/>
      <c r="BQ7" s="198">
        <f>BR9-BQ9</f>
        <v>5600</v>
      </c>
      <c r="BR7" s="199"/>
      <c r="BS7" s="198">
        <f>BT9-BS9</f>
        <v>0</v>
      </c>
      <c r="BT7" s="199"/>
      <c r="BU7" s="198">
        <f>BV9-BU9</f>
        <v>-40000</v>
      </c>
      <c r="BV7" s="199"/>
      <c r="BW7" s="198">
        <f>BX9-BW9</f>
        <v>0</v>
      </c>
      <c r="BX7" s="199"/>
      <c r="BY7" s="198">
        <f>BZ9-BY9</f>
        <v>0</v>
      </c>
      <c r="BZ7" s="199"/>
      <c r="CA7" s="198">
        <f>CB9-CA9</f>
        <v>0</v>
      </c>
      <c r="CB7" s="199"/>
      <c r="CC7" s="198">
        <f>CD9-CC9</f>
        <v>-60</v>
      </c>
      <c r="CD7" s="199"/>
      <c r="CE7" s="116" t="s">
        <v>4</v>
      </c>
    </row>
    <row r="8" spans="1:83">
      <c r="A8" s="165"/>
      <c r="Y8" s="96">
        <f>IF(Y9&gt;Z9,Y9-Z9,0)</f>
        <v>0</v>
      </c>
      <c r="Z8" s="96">
        <f>IF(Z9&gt;Y9,Z9-Y9,0)</f>
        <v>9610</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26000</v>
      </c>
      <c r="AO8" s="96">
        <f>IF(AO9&gt;AP9,AO9-AP9,0)</f>
        <v>0</v>
      </c>
      <c r="AP8" s="96">
        <f>IF(AP9&gt;AO9,AP9-AO9,0)</f>
        <v>0</v>
      </c>
      <c r="AQ8" s="96">
        <f>IF(AQ9&gt;AR9,AQ9-AR9,0)</f>
        <v>0</v>
      </c>
      <c r="AR8" s="96">
        <f>IF(AR9&gt;AQ9,AR9-AQ9,0)</f>
        <v>2050</v>
      </c>
      <c r="AS8" s="96">
        <f>IF(AS9&gt;AT9,AS9-AT9,0)</f>
        <v>5200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10000</v>
      </c>
      <c r="BI8" s="96">
        <f>IF(BI9&gt;BJ9,BI9-BJ9,0)</f>
        <v>0</v>
      </c>
      <c r="BJ8" s="96">
        <f>IF(BJ9&gt;BI9,BJ9-BI9,0)</f>
        <v>0</v>
      </c>
      <c r="BK8" s="96">
        <f>IF(BK9&gt;BL9,BK9-BL9,0)</f>
        <v>0</v>
      </c>
      <c r="BL8" s="96">
        <f>IF(BL9&gt;BK9,BL9-BK9,0)</f>
        <v>0</v>
      </c>
      <c r="BM8" s="96">
        <f>IF(BM9&gt;BN9,BM9-BN9,0)</f>
        <v>16000</v>
      </c>
      <c r="BN8" s="96">
        <f>IF(BN9&gt;BM9,BN9-BM9,0)</f>
        <v>0</v>
      </c>
      <c r="BO8" s="96">
        <f>IF(BO9&gt;BP9,BO9-BP9,0)</f>
        <v>0</v>
      </c>
      <c r="BP8" s="96">
        <f>IF(BP9&gt;BO9,BP9-BO9,0)</f>
        <v>0</v>
      </c>
      <c r="BQ8" s="96">
        <f>IF(BQ9&gt;BR9,BQ9-BR9,0)</f>
        <v>0</v>
      </c>
      <c r="BR8" s="96">
        <f>IF(BR9&gt;BQ9,BR9-BQ9,0)</f>
        <v>5600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60</v>
      </c>
      <c r="CD8" s="96">
        <f>IF(CD9&gt;CC9,CD9-CC9,0)</f>
        <v>0</v>
      </c>
      <c r="CE8" s="116" t="s">
        <v>5</v>
      </c>
    </row>
    <row r="9" spans="1:83">
      <c r="A9" s="165"/>
      <c r="W9" s="190"/>
      <c r="X9" s="190"/>
      <c r="Y9" s="124">
        <f t="shared" ref="Y9:AD9" si="0">SUM(Y12:Y42)</f>
        <v>5300</v>
      </c>
      <c r="Z9" s="124">
        <f t="shared" si="0"/>
        <v>14910</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0</v>
      </c>
      <c r="AN9" s="124">
        <f t="shared" si="1"/>
        <v>26000</v>
      </c>
      <c r="AO9" s="124">
        <f t="shared" si="1"/>
        <v>0</v>
      </c>
      <c r="AP9" s="124">
        <f t="shared" si="1"/>
        <v>0</v>
      </c>
      <c r="AQ9" s="124">
        <f t="shared" si="1"/>
        <v>6000</v>
      </c>
      <c r="AR9" s="124">
        <f t="shared" si="1"/>
        <v>8050</v>
      </c>
      <c r="AS9" s="124">
        <f t="shared" si="1"/>
        <v>5200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10000</v>
      </c>
      <c r="BI9" s="124">
        <f t="shared" si="1"/>
        <v>0</v>
      </c>
      <c r="BJ9" s="124">
        <f t="shared" si="1"/>
        <v>0</v>
      </c>
      <c r="BK9" s="124">
        <f t="shared" si="1"/>
        <v>0</v>
      </c>
      <c r="BL9" s="124">
        <f t="shared" si="1"/>
        <v>0</v>
      </c>
      <c r="BM9" s="124">
        <f t="shared" si="1"/>
        <v>16000</v>
      </c>
      <c r="BN9" s="124">
        <f t="shared" si="1"/>
        <v>0</v>
      </c>
      <c r="BO9" s="124">
        <f t="shared" si="1"/>
        <v>0</v>
      </c>
      <c r="BP9" s="124">
        <f t="shared" si="1"/>
        <v>0</v>
      </c>
      <c r="BQ9" s="124">
        <f t="shared" si="1"/>
        <v>0</v>
      </c>
      <c r="BR9" s="124">
        <f t="shared" si="1"/>
        <v>5600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750</v>
      </c>
      <c r="CD9" s="124">
        <f t="shared" si="1"/>
        <v>690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134</v>
      </c>
      <c r="E12" s="176">
        <v>1</v>
      </c>
      <c r="F12" s="177"/>
      <c r="G12" s="177"/>
      <c r="H12" s="177"/>
      <c r="I12" s="177"/>
      <c r="J12" s="177"/>
      <c r="K12" s="177"/>
      <c r="L12" s="182"/>
      <c r="M12" s="177"/>
      <c r="N12" s="211"/>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فبراير!Y8</f>
        <v>0</v>
      </c>
      <c r="Z12" s="196">
        <f>فبراير!Z8</f>
        <v>9160</v>
      </c>
      <c r="AA12" s="196">
        <f>فبراير!AA8</f>
        <v>0</v>
      </c>
      <c r="AB12" s="196">
        <f>فبراير!AB8</f>
        <v>5000</v>
      </c>
      <c r="AC12" s="196">
        <f>فبراير!AC8</f>
        <v>0</v>
      </c>
      <c r="AD12" s="196">
        <f>فبراير!AD8</f>
        <v>0</v>
      </c>
      <c r="AE12" s="196">
        <f>فبراير!AE8</f>
        <v>0</v>
      </c>
      <c r="AF12" s="196">
        <f>فبراير!AF8</f>
        <v>3000</v>
      </c>
      <c r="AG12" s="196">
        <f>فبراير!AG8</f>
        <v>0</v>
      </c>
      <c r="AH12" s="196">
        <f>فبراير!AH8</f>
        <v>0</v>
      </c>
      <c r="AI12" s="196">
        <f>فبراير!AI8</f>
        <v>0</v>
      </c>
      <c r="AJ12" s="196">
        <f>فبراير!AJ8</f>
        <v>0</v>
      </c>
      <c r="AK12" s="196">
        <f>فبراير!AK8</f>
        <v>0</v>
      </c>
      <c r="AL12" s="196">
        <f>فبراير!AL8</f>
        <v>0</v>
      </c>
      <c r="AM12" s="196">
        <f>فبراير!AM8</f>
        <v>0</v>
      </c>
      <c r="AN12" s="196">
        <f>فبراير!AN8</f>
        <v>20000</v>
      </c>
      <c r="AO12" s="196">
        <f>فبراير!AO8</f>
        <v>0</v>
      </c>
      <c r="AP12" s="196">
        <f>فبراير!AP8</f>
        <v>0</v>
      </c>
      <c r="AQ12" s="196">
        <f>فبراير!AQ8</f>
        <v>0</v>
      </c>
      <c r="AR12" s="196">
        <f>فبراير!AR8</f>
        <v>8050</v>
      </c>
      <c r="AS12" s="196">
        <f>فبراير!AS8</f>
        <v>2900</v>
      </c>
      <c r="AT12" s="196">
        <f>فبراير!AT8</f>
        <v>0</v>
      </c>
      <c r="AU12" s="196">
        <f>فبراير!AU8</f>
        <v>0</v>
      </c>
      <c r="AV12" s="196">
        <f>فبراير!AV8</f>
        <v>0</v>
      </c>
      <c r="AW12" s="196">
        <f>فبراير!AW8</f>
        <v>0</v>
      </c>
      <c r="AX12" s="196">
        <f>فبراير!AX8</f>
        <v>0</v>
      </c>
      <c r="AY12" s="196">
        <f>فبراير!AY8</f>
        <v>0</v>
      </c>
      <c r="AZ12" s="196">
        <f>فبراير!AZ8</f>
        <v>0</v>
      </c>
      <c r="BA12" s="196">
        <f>فبراير!BA8</f>
        <v>0</v>
      </c>
      <c r="BB12" s="196">
        <f>فبراير!BB8</f>
        <v>0</v>
      </c>
      <c r="BC12" s="196">
        <f>فبراير!BC8</f>
        <v>0</v>
      </c>
      <c r="BD12" s="196">
        <f>فبراير!BD8</f>
        <v>0</v>
      </c>
      <c r="BE12" s="196">
        <f>فبراير!BE8</f>
        <v>0</v>
      </c>
      <c r="BF12" s="196">
        <f>فبراير!BF8</f>
        <v>0</v>
      </c>
      <c r="BG12" s="196">
        <f>فبراير!BG8</f>
        <v>0</v>
      </c>
      <c r="BH12" s="196">
        <f>فبراير!BH8</f>
        <v>6000</v>
      </c>
      <c r="BI12" s="196">
        <f>فبراير!BI8</f>
        <v>0</v>
      </c>
      <c r="BJ12" s="196">
        <f>فبراير!BJ8</f>
        <v>0</v>
      </c>
      <c r="BK12" s="196">
        <f>فبراير!BK8</f>
        <v>0</v>
      </c>
      <c r="BL12" s="196">
        <f>فبراير!BL8</f>
        <v>0</v>
      </c>
      <c r="BM12" s="196">
        <f>فبراير!BM8</f>
        <v>11000</v>
      </c>
      <c r="BN12" s="196">
        <f>فبراير!BN8</f>
        <v>0</v>
      </c>
      <c r="BO12" s="196">
        <f>فبراير!BO8</f>
        <v>0</v>
      </c>
      <c r="BP12" s="196">
        <f>فبراير!BP8</f>
        <v>0</v>
      </c>
      <c r="BQ12" s="196">
        <f>فبراير!BQ8</f>
        <v>0</v>
      </c>
      <c r="BR12" s="196">
        <f>فبراير!BR8</f>
        <v>2600</v>
      </c>
      <c r="BS12" s="196">
        <f>فبراير!BS8</f>
        <v>0</v>
      </c>
      <c r="BT12" s="196">
        <f>فبراير!BT8</f>
        <v>0</v>
      </c>
      <c r="BU12" s="196">
        <f>فبراير!BU8</f>
        <v>40000</v>
      </c>
      <c r="BV12" s="196">
        <f>فبراير!BV8</f>
        <v>0</v>
      </c>
      <c r="BW12" s="196">
        <f>فبراير!BW8</f>
        <v>0</v>
      </c>
      <c r="BX12" s="196">
        <f>فبراير!BX8</f>
        <v>0</v>
      </c>
      <c r="BY12" s="196">
        <f>فبراير!BY8</f>
        <v>0</v>
      </c>
      <c r="BZ12" s="196">
        <f>فبراير!BZ8</f>
        <v>0</v>
      </c>
      <c r="CA12" s="196">
        <f>فبراير!CA8</f>
        <v>0</v>
      </c>
      <c r="CB12" s="196">
        <f>فبراير!CB8</f>
        <v>0</v>
      </c>
      <c r="CC12" s="196">
        <f>فبراير!CC8</f>
        <v>0</v>
      </c>
      <c r="CD12" s="196">
        <f>فبراير!CD8</f>
        <v>90</v>
      </c>
    </row>
    <row r="13" ht="15.75" spans="1:83">
      <c r="A13" s="5"/>
      <c r="B13" s="147"/>
      <c r="C13" s="172"/>
      <c r="D13" s="175" t="s">
        <v>135</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 t="shared" ref="AD13:AD42" si="9">IF(AC$10=$Q13,$R13,IF(AC$10=$O13,$P13,IF(AC$10=$M13,$N13,0)))</f>
        <v>0</v>
      </c>
      <c r="AE13" s="196">
        <f t="shared" ref="AE13:AE42" si="10">IF(AE$10=$K13,$L13,IF(AE$10=$I13,$J13,IF(AE$10=$G13,$H13,0)))</f>
        <v>0</v>
      </c>
      <c r="AF13" s="196">
        <f t="shared" ref="AF13:AF42" si="11">IF(AE$10=$Q13,$R13,IF(AE$10=$O13,$P13,IF(AE$10=$M13,$N13,0)))</f>
        <v>0</v>
      </c>
      <c r="AG13" s="196">
        <f t="shared" ref="AG13:AG42" si="12">IF(AG$10=$K13,$L13,IF(AG$10=$I13,$J13,IF(AG$10=$G13,$H13,0)))</f>
        <v>0</v>
      </c>
      <c r="AH13" s="196">
        <f t="shared" ref="AH13:AH42" si="13">IF(AG$10=$Q13,$R13,IF(AG$10=$O13,$P13,IF(AG$10=$M13,$N13,0)))</f>
        <v>0</v>
      </c>
      <c r="AI13" s="196">
        <f t="shared" ref="AI13:AI42" si="14">IF(AI$10=$K13,$L13,IF(AI$10=$I13,$J13,IF(AI$10=$G13,$H13,0)))</f>
        <v>0</v>
      </c>
      <c r="AJ13" s="196">
        <f t="shared" ref="AJ13:AJ42" si="15">IF(AI$10=$Q13,$R13,IF(AI$10=$O13,$P13,IF(AI$10=$M13,$N13,0)))</f>
        <v>0</v>
      </c>
      <c r="AK13" s="196">
        <f t="shared" ref="AK13:AK42" si="16">IF(AK$10=$K13,$L13,IF(AK$10=$I13,$J13,IF(AK$10=$G13,$H13,0)))</f>
        <v>0</v>
      </c>
      <c r="AL13" s="196">
        <f t="shared" ref="AL13:AL42" si="17">IF(AK$10=$Q13,$R13,IF(AK$10=$O13,$P13,IF(AK$10=$M13,$N13,0)))</f>
        <v>0</v>
      </c>
      <c r="AM13" s="196">
        <f t="shared" ref="AM13:AM42" si="18">IF(AM$10=$K13,$L13,IF(AM$10=$I13,$J13,IF(AM$10=$G13,$H13,0)))</f>
        <v>0</v>
      </c>
      <c r="AN13" s="196">
        <f t="shared" ref="AN13:AN42" si="19">IF(AM$10=$Q13,$R13,IF(AM$10=$O13,$P13,IF(AM$10=$M13,$N13,0)))</f>
        <v>0</v>
      </c>
      <c r="AO13" s="196">
        <f t="shared" ref="AO13:AO42" si="20">IF(AO$10=$K13,$L13,IF(AO$10=$I13,$J13,IF(AO$10=$G13,$H13,0)))</f>
        <v>0</v>
      </c>
      <c r="AP13" s="196">
        <f t="shared" ref="AP13:AP42" si="21">IF(AO$10=$Q13,$R13,IF(AO$10=$O13,$P13,IF(AO$10=$M13,$N13,0)))</f>
        <v>0</v>
      </c>
      <c r="AQ13" s="196">
        <f t="shared" ref="AQ13:AQ42" si="22">IF(AQ$10=$K13,$L13,IF(AQ$10=$I13,$J13,IF(AQ$10=$G13,$H13,0)))</f>
        <v>0</v>
      </c>
      <c r="AR13" s="196">
        <f t="shared" ref="AR13:AR42" si="23">IF(AQ$10=$Q13,$R13,IF(AQ$10=$O13,$P13,IF(AQ$10=$M13,$N13,0)))</f>
        <v>0</v>
      </c>
      <c r="AS13" s="196">
        <f t="shared" ref="AS13:AS42" si="24">IF(AS$10=$K13,$L13,IF(AS$10=$I13,$J13,IF(AS$10=$G13,$H13,0)))</f>
        <v>0</v>
      </c>
      <c r="AT13" s="196">
        <f t="shared" ref="AT13:AT42" si="25">IF(AS$10=$Q13,$R13,IF(AS$10=$O13,$P13,IF(AS$10=$M13,$N13,0)))</f>
        <v>0</v>
      </c>
      <c r="AU13" s="196">
        <f t="shared" ref="AU13:AU42" si="26">IF(AU$10=$K13,$L13,IF(AU$10=$I13,$J13,IF(AU$10=$G13,$H13,0)))</f>
        <v>0</v>
      </c>
      <c r="AV13" s="196">
        <f t="shared" ref="AV13:AV42" si="27">IF(AU$10=$Q13,$R13,IF(AU$10=$O13,$P13,IF(AU$10=$M13,$N13,0)))</f>
        <v>0</v>
      </c>
      <c r="AW13" s="196">
        <f t="shared" ref="AW13:AW42" si="28">IF(AW$10=$K13,$L13,IF(AW$10=$I13,$J13,IF(AW$10=$G13,$H13,0)))</f>
        <v>0</v>
      </c>
      <c r="AX13" s="196">
        <f t="shared" ref="AX13:AX42" si="29">IF(AW$10=$Q13,$R13,IF(AW$10=$O13,$P13,IF(AW$10=$M13,$N13,0)))</f>
        <v>0</v>
      </c>
      <c r="AY13" s="196">
        <f t="shared" ref="AY13:AY42" si="30">IF(AY$10=$K13,$L13,IF(AY$10=$I13,$J13,IF(AY$10=$G13,$H13,0)))</f>
        <v>0</v>
      </c>
      <c r="AZ13" s="196">
        <f t="shared" ref="AZ13:AZ42" si="31">IF(AY$10=$Q13,$R13,IF(AY$10=$O13,$P13,IF(AY$10=$M13,$N13,0)))</f>
        <v>0</v>
      </c>
      <c r="BA13" s="196">
        <f t="shared" ref="BA13:BA42" si="32">IF(BA$10=$K13,$L13,IF(BA$10=$I13,$J13,IF(BA$10=$G13,$H13,0)))</f>
        <v>0</v>
      </c>
      <c r="BB13" s="196">
        <f t="shared" ref="BB13:BB42" si="33">IF(BA$10=$Q13,$R13,IF(BA$10=$O13,$P13,IF(BA$10=$M13,$N13,0)))</f>
        <v>0</v>
      </c>
      <c r="BC13" s="196">
        <f t="shared" ref="BC13:BC42" si="34">IF(BC$10=$K13,$L13,IF(BC$10=$I13,$J13,IF(BC$10=$G13,$H13,0)))</f>
        <v>0</v>
      </c>
      <c r="BD13" s="196">
        <f t="shared" ref="BD13:BD42" si="35">IF(BC$10=$Q13,$R13,IF(BC$10=$O13,$P13,IF(BC$10=$M13,$N13,0)))</f>
        <v>0</v>
      </c>
      <c r="BE13" s="196">
        <f t="shared" ref="BE13:BE42" si="36">IF(BE$10=$K13,$L13,IF(BE$10=$I13,$J13,IF(BE$10=$G13,$H13,0)))</f>
        <v>0</v>
      </c>
      <c r="BF13" s="196">
        <f t="shared" ref="BF13:BF42" si="37">IF(BE$10=$Q13,$R13,IF(BE$10=$O13,$P13,IF(BE$10=$M13,$N13,0)))</f>
        <v>0</v>
      </c>
      <c r="BG13" s="196">
        <f t="shared" ref="BG13:BG42" si="38">IF(BG$10=$K13,$L13,IF(BG$10=$I13,$J13,IF(BG$10=$G13,$H13,0)))</f>
        <v>0</v>
      </c>
      <c r="BH13" s="196">
        <f t="shared" ref="BH13:BH42" si="39">IF(BG$10=$Q13,$R13,IF(BG$10=$O13,$P13,IF(BG$10=$M13,$N13,0)))</f>
        <v>0</v>
      </c>
      <c r="BI13" s="196">
        <f t="shared" ref="BI13:BI42" si="40">IF(BI$10=$K13,$L13,IF(BI$10=$I13,$J13,IF(BI$10=$G13,$H13,0)))</f>
        <v>0</v>
      </c>
      <c r="BJ13" s="196">
        <f t="shared" ref="BJ13:BJ42" si="41">IF(BI$10=$Q13,$R13,IF(BI$10=$O13,$P13,IF(BI$10=$M13,$N13,0)))</f>
        <v>0</v>
      </c>
      <c r="BK13" s="196">
        <f t="shared" ref="BK13:BK42" si="42">IF(BK$10=$K13,$L13,IF(BK$10=$I13,$J13,IF(BK$10=$G13,$H13,0)))</f>
        <v>0</v>
      </c>
      <c r="BL13" s="196">
        <f t="shared" ref="BL13:BL42" si="43">IF(BK$10=$Q13,$R13,IF(BK$10=$O13,$P13,IF(BK$10=$M13,$N13,0)))</f>
        <v>0</v>
      </c>
      <c r="BM13" s="196">
        <f t="shared" ref="BM13:BM42" si="44">IF(BM$10=$K13,$L13,IF(BM$10=$I13,$J13,IF(BM$10=$G13,$H13,0)))</f>
        <v>0</v>
      </c>
      <c r="BN13" s="196">
        <f t="shared" ref="BN13:BN42" si="45">IF(BM$10=$Q13,$R13,IF(BM$10=$O13,$P13,IF(BM$10=$M13,$N13,0)))</f>
        <v>0</v>
      </c>
      <c r="BO13" s="196">
        <f t="shared" ref="BO13:BO42" si="46">IF(BO$10=$K13,$L13,IF(BO$10=$I13,$J13,IF(BO$10=$G13,$H13,0)))</f>
        <v>0</v>
      </c>
      <c r="BP13" s="196">
        <f t="shared" ref="BP13:BP42" si="47">IF(BO$10=$Q13,$R13,IF(BO$10=$O13,$P13,IF(BO$10=$M13,$N13,0)))</f>
        <v>0</v>
      </c>
      <c r="BQ13" s="196">
        <f t="shared" ref="BQ13:BQ42" si="48">IF(BQ$10=$K13,$L13,IF(BQ$10=$I13,$J13,IF(BQ$10=$G13,$H13,0)))</f>
        <v>0</v>
      </c>
      <c r="BR13" s="196">
        <f t="shared" ref="BR13:BR42" si="49">IF(BQ$10=$Q13,$R13,IF(BQ$10=$O13,$P13,IF(BQ$10=$M13,$N13,0)))</f>
        <v>0</v>
      </c>
      <c r="BS13" s="196">
        <f t="shared" ref="BS13:BS42" si="50">IF(BS$10=$K13,$L13,IF(BS$10=$I13,$J13,IF(BS$10=$G13,$H13,0)))</f>
        <v>0</v>
      </c>
      <c r="BT13" s="196">
        <f t="shared" ref="BT13:BT42" si="51">IF(BS$10=$Q13,$R13,IF(BS$10=$O13,$P13,IF(BS$10=$M13,$N13,0)))</f>
        <v>0</v>
      </c>
      <c r="BU13" s="196">
        <f t="shared" ref="BU13:BU42" si="52">IF(BU$10=$K13,$L13,IF(BU$10=$I13,$J13,IF(BU$10=$G13,$H13,0)))</f>
        <v>0</v>
      </c>
      <c r="BV13" s="196">
        <f t="shared" ref="BV13:BV42" si="53">IF(BU$10=$Q13,$R13,IF(BU$10=$O13,$P13,IF(BU$10=$M13,$N13,0)))</f>
        <v>0</v>
      </c>
      <c r="BW13" s="196">
        <f>IF(BW$10=$K13,$L13,IF(BW$10=$I13,$J13,IF(BW$10=$G13,$H13,0)))</f>
        <v>0</v>
      </c>
      <c r="BX13" s="196">
        <f t="shared" ref="BX13:BX42" si="54">IF(BW$10=$Q13,$R13,IF(BW$10=$O13,$P13,IF(BW$10=$M13,$N13,0)))</f>
        <v>0</v>
      </c>
      <c r="BY13" s="196">
        <f>IF(BY$10=$K13,$L13,IF(BY$10=$I13,$J13,IF(BY$10=$G13,$H13,0)))</f>
        <v>0</v>
      </c>
      <c r="BZ13" s="196">
        <f t="shared" ref="BZ13:BZ42" si="55">IF(BY$10=$Q13,$R13,IF(BY$10=$O13,$P13,IF(BY$10=$M13,$N13,0)))</f>
        <v>0</v>
      </c>
      <c r="CA13" s="196">
        <f t="shared" ref="CA13:CA42" si="56">IF(CA$10=$K13,$L13,IF(CA$10=$I13,$J13,IF(CA$10=$G13,$H13,0)))</f>
        <v>0</v>
      </c>
      <c r="CB13" s="196">
        <f t="shared" ref="CB13:CB42" si="57">IF(CA$10=$Q13,$R13,IF(CA$10=$O13,$P13,IF(CA$10=$M13,$N13,0)))</f>
        <v>0</v>
      </c>
      <c r="CC13" s="196">
        <f t="shared" ref="CC13:CC42" si="58">IF(CC$10=$K13,$L13,IF(CC$10=$I13,$J13,IF(CC$10=$G13,$H13,0)))</f>
        <v>0</v>
      </c>
      <c r="CD13" s="196">
        <f t="shared" ref="CD13:CD42" si="59">IF(CC$10=$Q13,$R13,IF(CC$10=$O13,$P13,IF(CC$10=$M13,$N13,0)))</f>
        <v>0</v>
      </c>
      <c r="CE13" s="179"/>
    </row>
    <row r="14" ht="15.75" spans="1:83">
      <c r="A14" s="5"/>
      <c r="B14" s="147"/>
      <c r="C14" s="172"/>
      <c r="D14" s="175" t="s">
        <v>136</v>
      </c>
      <c r="E14" s="176">
        <v>3</v>
      </c>
      <c r="F14" s="177" t="s">
        <v>137</v>
      </c>
      <c r="G14" s="177"/>
      <c r="H14" s="177"/>
      <c r="I14" s="177" t="s">
        <v>26</v>
      </c>
      <c r="J14" s="177">
        <v>2300</v>
      </c>
      <c r="K14" s="177" t="s">
        <v>17</v>
      </c>
      <c r="L14" s="182">
        <v>2300</v>
      </c>
      <c r="M14" s="177"/>
      <c r="N14" s="182"/>
      <c r="O14" s="177" t="s">
        <v>44</v>
      </c>
      <c r="P14" s="185">
        <v>600</v>
      </c>
      <c r="Q14" s="177" t="s">
        <v>33</v>
      </c>
      <c r="R14" s="186">
        <v>4000</v>
      </c>
      <c r="S14" s="195"/>
      <c r="T14" s="195">
        <f t="shared" si="2"/>
        <v>4600</v>
      </c>
      <c r="U14" s="195">
        <f t="shared" si="3"/>
        <v>4600</v>
      </c>
      <c r="V14" s="195"/>
      <c r="W14" s="195"/>
      <c r="X14" s="197" t="str">
        <f t="shared" si="4"/>
        <v>القيد صحيح</v>
      </c>
      <c r="Y14" s="196">
        <f t="shared" si="5"/>
        <v>2300</v>
      </c>
      <c r="Z14" s="196">
        <f t="shared" si="6"/>
        <v>0</v>
      </c>
      <c r="AA14" s="196">
        <f t="shared" si="7"/>
        <v>0</v>
      </c>
      <c r="AB14" s="196">
        <f t="shared" si="8"/>
        <v>0</v>
      </c>
      <c r="AC14" s="196">
        <f t="shared" ref="AC14:AC42" si="60">IF(AC$10=$K14,$L14,IF(AC$10=$I14,$J14,IF(AC$10=$G14,$H14,0)))</f>
        <v>0</v>
      </c>
      <c r="AD14" s="196">
        <f t="shared" si="9"/>
        <v>0</v>
      </c>
      <c r="AE14" s="196">
        <f t="shared" si="10"/>
        <v>0</v>
      </c>
      <c r="AF14" s="196">
        <f t="shared" si="11"/>
        <v>0</v>
      </c>
      <c r="AG14" s="196">
        <f t="shared" si="12"/>
        <v>0</v>
      </c>
      <c r="AH14" s="196">
        <f t="shared" si="13"/>
        <v>0</v>
      </c>
      <c r="AI14" s="196">
        <f t="shared" si="14"/>
        <v>0</v>
      </c>
      <c r="AJ14" s="196">
        <f t="shared" si="15"/>
        <v>0</v>
      </c>
      <c r="AK14" s="196">
        <f t="shared" si="16"/>
        <v>0</v>
      </c>
      <c r="AL14" s="196">
        <f t="shared" si="17"/>
        <v>0</v>
      </c>
      <c r="AM14" s="196">
        <f t="shared" si="18"/>
        <v>0</v>
      </c>
      <c r="AN14" s="196">
        <f t="shared" si="19"/>
        <v>0</v>
      </c>
      <c r="AO14" s="196">
        <f t="shared" si="20"/>
        <v>0</v>
      </c>
      <c r="AP14" s="196">
        <f t="shared" si="21"/>
        <v>0</v>
      </c>
      <c r="AQ14" s="196">
        <f t="shared" si="22"/>
        <v>0</v>
      </c>
      <c r="AR14" s="196">
        <f t="shared" si="23"/>
        <v>0</v>
      </c>
      <c r="AS14" s="196">
        <f t="shared" si="24"/>
        <v>2300</v>
      </c>
      <c r="AT14" s="196">
        <f t="shared" si="25"/>
        <v>0</v>
      </c>
      <c r="AU14" s="196">
        <f t="shared" si="26"/>
        <v>0</v>
      </c>
      <c r="AV14" s="196">
        <f t="shared" si="27"/>
        <v>0</v>
      </c>
      <c r="AW14" s="196">
        <f t="shared" si="28"/>
        <v>0</v>
      </c>
      <c r="AX14" s="196">
        <f t="shared" si="29"/>
        <v>0</v>
      </c>
      <c r="AY14" s="196">
        <f t="shared" si="30"/>
        <v>0</v>
      </c>
      <c r="AZ14" s="196">
        <f t="shared" si="31"/>
        <v>0</v>
      </c>
      <c r="BA14" s="196">
        <f t="shared" si="32"/>
        <v>0</v>
      </c>
      <c r="BB14" s="196">
        <f t="shared" si="33"/>
        <v>0</v>
      </c>
      <c r="BC14" s="196">
        <f t="shared" si="34"/>
        <v>0</v>
      </c>
      <c r="BD14" s="196">
        <f t="shared" si="35"/>
        <v>0</v>
      </c>
      <c r="BE14" s="196">
        <f t="shared" si="36"/>
        <v>0</v>
      </c>
      <c r="BF14" s="196">
        <f t="shared" si="37"/>
        <v>0</v>
      </c>
      <c r="BG14" s="196">
        <f t="shared" si="38"/>
        <v>0</v>
      </c>
      <c r="BH14" s="196">
        <f t="shared" si="39"/>
        <v>4000</v>
      </c>
      <c r="BI14" s="196">
        <f t="shared" si="40"/>
        <v>0</v>
      </c>
      <c r="BJ14" s="196">
        <f t="shared" si="41"/>
        <v>0</v>
      </c>
      <c r="BK14" s="196">
        <f t="shared" si="42"/>
        <v>0</v>
      </c>
      <c r="BL14" s="196">
        <f t="shared" si="43"/>
        <v>0</v>
      </c>
      <c r="BM14" s="196">
        <f t="shared" si="44"/>
        <v>0</v>
      </c>
      <c r="BN14" s="196">
        <f t="shared" si="45"/>
        <v>0</v>
      </c>
      <c r="BO14" s="196">
        <f t="shared" si="46"/>
        <v>0</v>
      </c>
      <c r="BP14" s="196">
        <f t="shared" si="47"/>
        <v>0</v>
      </c>
      <c r="BQ14" s="196">
        <f t="shared" si="48"/>
        <v>0</v>
      </c>
      <c r="BR14" s="196">
        <f t="shared" si="49"/>
        <v>0</v>
      </c>
      <c r="BS14" s="196">
        <f t="shared" si="50"/>
        <v>0</v>
      </c>
      <c r="BT14" s="196">
        <f t="shared" si="51"/>
        <v>0</v>
      </c>
      <c r="BU14" s="196">
        <f t="shared" si="52"/>
        <v>0</v>
      </c>
      <c r="BV14" s="196">
        <f t="shared" si="53"/>
        <v>0</v>
      </c>
      <c r="BW14" s="196">
        <f t="shared" ref="BW14:BW42" si="61">IF(BW$10=$K14,$L14,IF(BW$10=$I14,$J14,IF(BW$10=$G14,$H14,0)))</f>
        <v>0</v>
      </c>
      <c r="BX14" s="196">
        <f t="shared" si="54"/>
        <v>0</v>
      </c>
      <c r="BY14" s="196">
        <f t="shared" ref="BY14:BY42" si="62">IF(BY$10=$K14,$L14,IF(BY$10=$I14,$J14,IF(BY$10=$G14,$H14,0)))</f>
        <v>0</v>
      </c>
      <c r="BZ14" s="196">
        <f t="shared" si="55"/>
        <v>0</v>
      </c>
      <c r="CA14" s="196">
        <f t="shared" si="56"/>
        <v>0</v>
      </c>
      <c r="CB14" s="196">
        <f t="shared" si="57"/>
        <v>0</v>
      </c>
      <c r="CC14" s="196">
        <f t="shared" si="58"/>
        <v>0</v>
      </c>
      <c r="CD14" s="196">
        <f t="shared" si="59"/>
        <v>600</v>
      </c>
      <c r="CE14" s="179"/>
    </row>
    <row r="15" ht="15.75" spans="1:83">
      <c r="A15" s="5"/>
      <c r="B15" s="147"/>
      <c r="C15" s="172"/>
      <c r="D15" s="175" t="s">
        <v>138</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60"/>
        <v>0</v>
      </c>
      <c r="AD15" s="196">
        <f t="shared" si="9"/>
        <v>0</v>
      </c>
      <c r="AE15" s="196">
        <f t="shared" si="10"/>
        <v>0</v>
      </c>
      <c r="AF15" s="196">
        <f t="shared" si="11"/>
        <v>0</v>
      </c>
      <c r="AG15" s="196">
        <f t="shared" si="12"/>
        <v>0</v>
      </c>
      <c r="AH15" s="196">
        <f t="shared" si="13"/>
        <v>0</v>
      </c>
      <c r="AI15" s="196">
        <f t="shared" si="14"/>
        <v>0</v>
      </c>
      <c r="AJ15" s="196">
        <f t="shared" si="15"/>
        <v>0</v>
      </c>
      <c r="AK15" s="196">
        <f t="shared" si="16"/>
        <v>0</v>
      </c>
      <c r="AL15" s="196">
        <f t="shared" si="17"/>
        <v>0</v>
      </c>
      <c r="AM15" s="196">
        <f t="shared" si="18"/>
        <v>0</v>
      </c>
      <c r="AN15" s="196">
        <f t="shared" si="19"/>
        <v>0</v>
      </c>
      <c r="AO15" s="196">
        <f t="shared" si="20"/>
        <v>0</v>
      </c>
      <c r="AP15" s="196">
        <f t="shared" si="21"/>
        <v>0</v>
      </c>
      <c r="AQ15" s="196">
        <f t="shared" si="22"/>
        <v>0</v>
      </c>
      <c r="AR15" s="196">
        <f t="shared" si="23"/>
        <v>0</v>
      </c>
      <c r="AS15" s="196">
        <f t="shared" si="24"/>
        <v>0</v>
      </c>
      <c r="AT15" s="196">
        <f t="shared" si="25"/>
        <v>0</v>
      </c>
      <c r="AU15" s="196">
        <f t="shared" si="26"/>
        <v>0</v>
      </c>
      <c r="AV15" s="196">
        <f t="shared" si="27"/>
        <v>0</v>
      </c>
      <c r="AW15" s="196">
        <f t="shared" si="28"/>
        <v>0</v>
      </c>
      <c r="AX15" s="196">
        <f t="shared" si="29"/>
        <v>0</v>
      </c>
      <c r="AY15" s="196">
        <f t="shared" si="30"/>
        <v>0</v>
      </c>
      <c r="AZ15" s="196">
        <f t="shared" si="31"/>
        <v>0</v>
      </c>
      <c r="BA15" s="196">
        <f t="shared" si="32"/>
        <v>0</v>
      </c>
      <c r="BB15" s="196">
        <f t="shared" si="33"/>
        <v>0</v>
      </c>
      <c r="BC15" s="196">
        <f t="shared" si="34"/>
        <v>0</v>
      </c>
      <c r="BD15" s="196">
        <f t="shared" si="35"/>
        <v>0</v>
      </c>
      <c r="BE15" s="196">
        <f t="shared" si="36"/>
        <v>0</v>
      </c>
      <c r="BF15" s="196">
        <f t="shared" si="37"/>
        <v>0</v>
      </c>
      <c r="BG15" s="196">
        <f t="shared" si="38"/>
        <v>0</v>
      </c>
      <c r="BH15" s="196">
        <f t="shared" si="39"/>
        <v>0</v>
      </c>
      <c r="BI15" s="196">
        <f t="shared" si="40"/>
        <v>0</v>
      </c>
      <c r="BJ15" s="196">
        <f t="shared" si="41"/>
        <v>0</v>
      </c>
      <c r="BK15" s="196">
        <f t="shared" si="42"/>
        <v>0</v>
      </c>
      <c r="BL15" s="196">
        <f t="shared" si="43"/>
        <v>0</v>
      </c>
      <c r="BM15" s="196">
        <f t="shared" si="44"/>
        <v>0</v>
      </c>
      <c r="BN15" s="196">
        <f t="shared" si="45"/>
        <v>0</v>
      </c>
      <c r="BO15" s="196">
        <f t="shared" si="46"/>
        <v>0</v>
      </c>
      <c r="BP15" s="196">
        <f t="shared" si="47"/>
        <v>0</v>
      </c>
      <c r="BQ15" s="196">
        <f t="shared" si="48"/>
        <v>0</v>
      </c>
      <c r="BR15" s="196">
        <f t="shared" si="49"/>
        <v>0</v>
      </c>
      <c r="BS15" s="196">
        <f t="shared" si="50"/>
        <v>0</v>
      </c>
      <c r="BT15" s="196">
        <f t="shared" si="51"/>
        <v>0</v>
      </c>
      <c r="BU15" s="196">
        <f t="shared" si="52"/>
        <v>0</v>
      </c>
      <c r="BV15" s="196">
        <f t="shared" si="53"/>
        <v>0</v>
      </c>
      <c r="BW15" s="196">
        <f t="shared" si="61"/>
        <v>0</v>
      </c>
      <c r="BX15" s="196">
        <f t="shared" si="54"/>
        <v>0</v>
      </c>
      <c r="BY15" s="196">
        <f t="shared" si="62"/>
        <v>0</v>
      </c>
      <c r="BZ15" s="196">
        <f t="shared" si="55"/>
        <v>0</v>
      </c>
      <c r="CA15" s="196">
        <f t="shared" si="56"/>
        <v>0</v>
      </c>
      <c r="CB15" s="196">
        <f t="shared" si="57"/>
        <v>0</v>
      </c>
      <c r="CC15" s="196">
        <f t="shared" si="58"/>
        <v>0</v>
      </c>
      <c r="CD15" s="196">
        <f t="shared" si="59"/>
        <v>0</v>
      </c>
      <c r="CE15" s="179"/>
    </row>
    <row r="16" ht="15.75" spans="1:83">
      <c r="A16" s="5"/>
      <c r="B16" s="147"/>
      <c r="C16" s="172"/>
      <c r="D16" s="175" t="s">
        <v>139</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60"/>
        <v>0</v>
      </c>
      <c r="AD16" s="196">
        <f t="shared" si="9"/>
        <v>0</v>
      </c>
      <c r="AE16" s="196">
        <f t="shared" si="10"/>
        <v>0</v>
      </c>
      <c r="AF16" s="196">
        <f t="shared" si="11"/>
        <v>0</v>
      </c>
      <c r="AG16" s="196">
        <f t="shared" si="12"/>
        <v>0</v>
      </c>
      <c r="AH16" s="196">
        <f t="shared" si="13"/>
        <v>0</v>
      </c>
      <c r="AI16" s="196">
        <f t="shared" si="14"/>
        <v>0</v>
      </c>
      <c r="AJ16" s="196">
        <f t="shared" si="15"/>
        <v>0</v>
      </c>
      <c r="AK16" s="196">
        <f t="shared" si="16"/>
        <v>0</v>
      </c>
      <c r="AL16" s="196">
        <f t="shared" si="17"/>
        <v>0</v>
      </c>
      <c r="AM16" s="196">
        <f t="shared" si="18"/>
        <v>0</v>
      </c>
      <c r="AN16" s="196">
        <f t="shared" si="19"/>
        <v>0</v>
      </c>
      <c r="AO16" s="196">
        <f t="shared" si="20"/>
        <v>0</v>
      </c>
      <c r="AP16" s="196">
        <f t="shared" si="21"/>
        <v>0</v>
      </c>
      <c r="AQ16" s="196">
        <f t="shared" si="22"/>
        <v>0</v>
      </c>
      <c r="AR16" s="196">
        <f t="shared" si="23"/>
        <v>0</v>
      </c>
      <c r="AS16" s="196">
        <f t="shared" si="24"/>
        <v>0</v>
      </c>
      <c r="AT16" s="196">
        <f t="shared" si="25"/>
        <v>0</v>
      </c>
      <c r="AU16" s="196">
        <f t="shared" si="26"/>
        <v>0</v>
      </c>
      <c r="AV16" s="196">
        <f t="shared" si="27"/>
        <v>0</v>
      </c>
      <c r="AW16" s="196">
        <f t="shared" si="28"/>
        <v>0</v>
      </c>
      <c r="AX16" s="196">
        <f t="shared" si="29"/>
        <v>0</v>
      </c>
      <c r="AY16" s="196">
        <f t="shared" si="30"/>
        <v>0</v>
      </c>
      <c r="AZ16" s="196">
        <f t="shared" si="31"/>
        <v>0</v>
      </c>
      <c r="BA16" s="196">
        <f t="shared" si="32"/>
        <v>0</v>
      </c>
      <c r="BB16" s="196">
        <f t="shared" si="33"/>
        <v>0</v>
      </c>
      <c r="BC16" s="196">
        <f t="shared" si="34"/>
        <v>0</v>
      </c>
      <c r="BD16" s="196">
        <f t="shared" si="35"/>
        <v>0</v>
      </c>
      <c r="BE16" s="196">
        <f t="shared" si="36"/>
        <v>0</v>
      </c>
      <c r="BF16" s="196">
        <f t="shared" si="37"/>
        <v>0</v>
      </c>
      <c r="BG16" s="196">
        <f t="shared" si="38"/>
        <v>0</v>
      </c>
      <c r="BH16" s="196">
        <f t="shared" si="39"/>
        <v>0</v>
      </c>
      <c r="BI16" s="196">
        <f t="shared" si="40"/>
        <v>0</v>
      </c>
      <c r="BJ16" s="196">
        <f t="shared" si="41"/>
        <v>0</v>
      </c>
      <c r="BK16" s="196">
        <f t="shared" si="42"/>
        <v>0</v>
      </c>
      <c r="BL16" s="196">
        <f t="shared" si="43"/>
        <v>0</v>
      </c>
      <c r="BM16" s="196">
        <f t="shared" si="44"/>
        <v>0</v>
      </c>
      <c r="BN16" s="196">
        <f t="shared" si="45"/>
        <v>0</v>
      </c>
      <c r="BO16" s="196">
        <f t="shared" si="46"/>
        <v>0</v>
      </c>
      <c r="BP16" s="196">
        <f t="shared" si="47"/>
        <v>0</v>
      </c>
      <c r="BQ16" s="196">
        <f t="shared" si="48"/>
        <v>0</v>
      </c>
      <c r="BR16" s="196">
        <f t="shared" si="49"/>
        <v>0</v>
      </c>
      <c r="BS16" s="196">
        <f t="shared" si="50"/>
        <v>0</v>
      </c>
      <c r="BT16" s="196">
        <f t="shared" si="51"/>
        <v>0</v>
      </c>
      <c r="BU16" s="196">
        <f t="shared" si="52"/>
        <v>0</v>
      </c>
      <c r="BV16" s="196">
        <f t="shared" si="53"/>
        <v>0</v>
      </c>
      <c r="BW16" s="196">
        <f t="shared" si="61"/>
        <v>0</v>
      </c>
      <c r="BX16" s="196">
        <f t="shared" si="54"/>
        <v>0</v>
      </c>
      <c r="BY16" s="196">
        <f t="shared" si="62"/>
        <v>0</v>
      </c>
      <c r="BZ16" s="196">
        <f t="shared" si="55"/>
        <v>0</v>
      </c>
      <c r="CA16" s="196">
        <f t="shared" si="56"/>
        <v>0</v>
      </c>
      <c r="CB16" s="196">
        <f t="shared" si="57"/>
        <v>0</v>
      </c>
      <c r="CC16" s="196">
        <f t="shared" si="58"/>
        <v>0</v>
      </c>
      <c r="CD16" s="196">
        <f t="shared" si="59"/>
        <v>0</v>
      </c>
      <c r="CE16" s="179"/>
    </row>
    <row r="17" ht="15.75" spans="1:83">
      <c r="A17" s="5"/>
      <c r="B17" s="147"/>
      <c r="C17" s="172"/>
      <c r="D17" s="175" t="s">
        <v>140</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60"/>
        <v>0</v>
      </c>
      <c r="AD17" s="196">
        <f t="shared" si="9"/>
        <v>0</v>
      </c>
      <c r="AE17" s="196">
        <f t="shared" si="10"/>
        <v>0</v>
      </c>
      <c r="AF17" s="196">
        <f t="shared" si="11"/>
        <v>0</v>
      </c>
      <c r="AG17" s="196">
        <f t="shared" si="12"/>
        <v>0</v>
      </c>
      <c r="AH17" s="196">
        <f t="shared" si="13"/>
        <v>0</v>
      </c>
      <c r="AI17" s="196">
        <f t="shared" si="14"/>
        <v>0</v>
      </c>
      <c r="AJ17" s="196">
        <f t="shared" si="15"/>
        <v>0</v>
      </c>
      <c r="AK17" s="196">
        <f t="shared" si="16"/>
        <v>0</v>
      </c>
      <c r="AL17" s="196">
        <f t="shared" si="17"/>
        <v>0</v>
      </c>
      <c r="AM17" s="196">
        <f t="shared" si="18"/>
        <v>0</v>
      </c>
      <c r="AN17" s="196">
        <f t="shared" si="19"/>
        <v>0</v>
      </c>
      <c r="AO17" s="196">
        <f t="shared" si="20"/>
        <v>0</v>
      </c>
      <c r="AP17" s="196">
        <f t="shared" si="21"/>
        <v>0</v>
      </c>
      <c r="AQ17" s="196">
        <f t="shared" si="22"/>
        <v>0</v>
      </c>
      <c r="AR17" s="196">
        <f t="shared" si="23"/>
        <v>0</v>
      </c>
      <c r="AS17" s="196">
        <f t="shared" si="24"/>
        <v>0</v>
      </c>
      <c r="AT17" s="196">
        <f t="shared" si="25"/>
        <v>0</v>
      </c>
      <c r="AU17" s="196">
        <f t="shared" si="26"/>
        <v>0</v>
      </c>
      <c r="AV17" s="196">
        <f t="shared" si="27"/>
        <v>0</v>
      </c>
      <c r="AW17" s="196">
        <f t="shared" si="28"/>
        <v>0</v>
      </c>
      <c r="AX17" s="196">
        <f t="shared" si="29"/>
        <v>0</v>
      </c>
      <c r="AY17" s="196">
        <f t="shared" si="30"/>
        <v>0</v>
      </c>
      <c r="AZ17" s="196">
        <f t="shared" si="31"/>
        <v>0</v>
      </c>
      <c r="BA17" s="196">
        <f t="shared" si="32"/>
        <v>0</v>
      </c>
      <c r="BB17" s="196">
        <f t="shared" si="33"/>
        <v>0</v>
      </c>
      <c r="BC17" s="196">
        <f t="shared" si="34"/>
        <v>0</v>
      </c>
      <c r="BD17" s="196">
        <f t="shared" si="35"/>
        <v>0</v>
      </c>
      <c r="BE17" s="196">
        <f t="shared" si="36"/>
        <v>0</v>
      </c>
      <c r="BF17" s="196">
        <f t="shared" si="37"/>
        <v>0</v>
      </c>
      <c r="BG17" s="196">
        <f t="shared" si="38"/>
        <v>0</v>
      </c>
      <c r="BH17" s="196">
        <f t="shared" si="39"/>
        <v>0</v>
      </c>
      <c r="BI17" s="196">
        <f t="shared" si="40"/>
        <v>0</v>
      </c>
      <c r="BJ17" s="196">
        <f t="shared" si="41"/>
        <v>0</v>
      </c>
      <c r="BK17" s="196">
        <f t="shared" si="42"/>
        <v>0</v>
      </c>
      <c r="BL17" s="196">
        <f t="shared" si="43"/>
        <v>0</v>
      </c>
      <c r="BM17" s="196">
        <f t="shared" si="44"/>
        <v>0</v>
      </c>
      <c r="BN17" s="196">
        <f t="shared" si="45"/>
        <v>0</v>
      </c>
      <c r="BO17" s="196">
        <f t="shared" si="46"/>
        <v>0</v>
      </c>
      <c r="BP17" s="196">
        <f t="shared" si="47"/>
        <v>0</v>
      </c>
      <c r="BQ17" s="196">
        <f t="shared" si="48"/>
        <v>0</v>
      </c>
      <c r="BR17" s="196">
        <f t="shared" si="49"/>
        <v>0</v>
      </c>
      <c r="BS17" s="196">
        <f t="shared" si="50"/>
        <v>0</v>
      </c>
      <c r="BT17" s="196">
        <f t="shared" si="51"/>
        <v>0</v>
      </c>
      <c r="BU17" s="196">
        <f t="shared" si="52"/>
        <v>0</v>
      </c>
      <c r="BV17" s="196">
        <f t="shared" si="53"/>
        <v>0</v>
      </c>
      <c r="BW17" s="196">
        <f t="shared" si="61"/>
        <v>0</v>
      </c>
      <c r="BX17" s="196">
        <f t="shared" si="54"/>
        <v>0</v>
      </c>
      <c r="BY17" s="196">
        <f t="shared" si="62"/>
        <v>0</v>
      </c>
      <c r="BZ17" s="196">
        <f t="shared" si="55"/>
        <v>0</v>
      </c>
      <c r="CA17" s="196">
        <f t="shared" si="56"/>
        <v>0</v>
      </c>
      <c r="CB17" s="196">
        <f t="shared" si="57"/>
        <v>0</v>
      </c>
      <c r="CC17" s="196">
        <f t="shared" si="58"/>
        <v>0</v>
      </c>
      <c r="CD17" s="196">
        <f t="shared" si="59"/>
        <v>0</v>
      </c>
      <c r="CE17" s="179"/>
    </row>
    <row r="18" ht="15.75" spans="1:83">
      <c r="A18" s="5"/>
      <c r="B18" s="147"/>
      <c r="C18" s="172"/>
      <c r="D18" s="175" t="s">
        <v>141</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60"/>
        <v>0</v>
      </c>
      <c r="AD18" s="196">
        <f t="shared" si="9"/>
        <v>0</v>
      </c>
      <c r="AE18" s="196">
        <f t="shared" si="10"/>
        <v>0</v>
      </c>
      <c r="AF18" s="196">
        <f t="shared" si="11"/>
        <v>0</v>
      </c>
      <c r="AG18" s="196">
        <f t="shared" si="12"/>
        <v>0</v>
      </c>
      <c r="AH18" s="196">
        <f t="shared" si="13"/>
        <v>0</v>
      </c>
      <c r="AI18" s="196">
        <f t="shared" si="14"/>
        <v>0</v>
      </c>
      <c r="AJ18" s="196">
        <f t="shared" si="15"/>
        <v>0</v>
      </c>
      <c r="AK18" s="196">
        <f t="shared" si="16"/>
        <v>0</v>
      </c>
      <c r="AL18" s="196">
        <f t="shared" si="17"/>
        <v>0</v>
      </c>
      <c r="AM18" s="196">
        <f t="shared" si="18"/>
        <v>0</v>
      </c>
      <c r="AN18" s="196">
        <f t="shared" si="19"/>
        <v>0</v>
      </c>
      <c r="AO18" s="196">
        <f t="shared" si="20"/>
        <v>0</v>
      </c>
      <c r="AP18" s="196">
        <f t="shared" si="21"/>
        <v>0</v>
      </c>
      <c r="AQ18" s="196">
        <f t="shared" si="22"/>
        <v>0</v>
      </c>
      <c r="AR18" s="196">
        <f t="shared" si="23"/>
        <v>0</v>
      </c>
      <c r="AS18" s="196">
        <f t="shared" si="24"/>
        <v>0</v>
      </c>
      <c r="AT18" s="196">
        <f t="shared" si="25"/>
        <v>0</v>
      </c>
      <c r="AU18" s="196">
        <f t="shared" si="26"/>
        <v>0</v>
      </c>
      <c r="AV18" s="196">
        <f t="shared" si="27"/>
        <v>0</v>
      </c>
      <c r="AW18" s="196">
        <f t="shared" si="28"/>
        <v>0</v>
      </c>
      <c r="AX18" s="196">
        <f t="shared" si="29"/>
        <v>0</v>
      </c>
      <c r="AY18" s="196">
        <f t="shared" si="30"/>
        <v>0</v>
      </c>
      <c r="AZ18" s="196">
        <f t="shared" si="31"/>
        <v>0</v>
      </c>
      <c r="BA18" s="196">
        <f t="shared" si="32"/>
        <v>0</v>
      </c>
      <c r="BB18" s="196">
        <f t="shared" si="33"/>
        <v>0</v>
      </c>
      <c r="BC18" s="196">
        <f t="shared" si="34"/>
        <v>0</v>
      </c>
      <c r="BD18" s="196">
        <f t="shared" si="35"/>
        <v>0</v>
      </c>
      <c r="BE18" s="196">
        <f t="shared" si="36"/>
        <v>0</v>
      </c>
      <c r="BF18" s="196">
        <f t="shared" si="37"/>
        <v>0</v>
      </c>
      <c r="BG18" s="196">
        <f t="shared" si="38"/>
        <v>0</v>
      </c>
      <c r="BH18" s="196">
        <f t="shared" si="39"/>
        <v>0</v>
      </c>
      <c r="BI18" s="196">
        <f t="shared" si="40"/>
        <v>0</v>
      </c>
      <c r="BJ18" s="196">
        <f t="shared" si="41"/>
        <v>0</v>
      </c>
      <c r="BK18" s="196">
        <f t="shared" si="42"/>
        <v>0</v>
      </c>
      <c r="BL18" s="196">
        <f t="shared" si="43"/>
        <v>0</v>
      </c>
      <c r="BM18" s="196">
        <f t="shared" si="44"/>
        <v>0</v>
      </c>
      <c r="BN18" s="196">
        <f t="shared" si="45"/>
        <v>0</v>
      </c>
      <c r="BO18" s="196">
        <f t="shared" si="46"/>
        <v>0</v>
      </c>
      <c r="BP18" s="196">
        <f t="shared" si="47"/>
        <v>0</v>
      </c>
      <c r="BQ18" s="196">
        <f t="shared" si="48"/>
        <v>0</v>
      </c>
      <c r="BR18" s="196">
        <f t="shared" si="49"/>
        <v>0</v>
      </c>
      <c r="BS18" s="196">
        <f t="shared" si="50"/>
        <v>0</v>
      </c>
      <c r="BT18" s="196">
        <f t="shared" si="51"/>
        <v>0</v>
      </c>
      <c r="BU18" s="196">
        <f t="shared" si="52"/>
        <v>0</v>
      </c>
      <c r="BV18" s="196">
        <f t="shared" si="53"/>
        <v>0</v>
      </c>
      <c r="BW18" s="196">
        <f t="shared" si="61"/>
        <v>0</v>
      </c>
      <c r="BX18" s="196">
        <f t="shared" si="54"/>
        <v>0</v>
      </c>
      <c r="BY18" s="196">
        <f t="shared" si="62"/>
        <v>0</v>
      </c>
      <c r="BZ18" s="196">
        <f t="shared" si="55"/>
        <v>0</v>
      </c>
      <c r="CA18" s="196">
        <f t="shared" si="56"/>
        <v>0</v>
      </c>
      <c r="CB18" s="196">
        <f t="shared" si="57"/>
        <v>0</v>
      </c>
      <c r="CC18" s="196">
        <f t="shared" si="58"/>
        <v>0</v>
      </c>
      <c r="CD18" s="196">
        <f t="shared" si="59"/>
        <v>0</v>
      </c>
      <c r="CE18" s="179"/>
    </row>
    <row r="19" ht="15.75" spans="1:82">
      <c r="A19" s="5"/>
      <c r="B19" s="147"/>
      <c r="C19" s="172"/>
      <c r="D19" s="175" t="s">
        <v>142</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60"/>
        <v>0</v>
      </c>
      <c r="AD19" s="196">
        <f t="shared" si="9"/>
        <v>0</v>
      </c>
      <c r="AE19" s="196">
        <f t="shared" si="10"/>
        <v>0</v>
      </c>
      <c r="AF19" s="196">
        <f t="shared" si="11"/>
        <v>0</v>
      </c>
      <c r="AG19" s="196">
        <f t="shared" si="12"/>
        <v>0</v>
      </c>
      <c r="AH19" s="196">
        <f t="shared" si="13"/>
        <v>0</v>
      </c>
      <c r="AI19" s="196">
        <f t="shared" si="14"/>
        <v>0</v>
      </c>
      <c r="AJ19" s="196">
        <f t="shared" si="15"/>
        <v>0</v>
      </c>
      <c r="AK19" s="196">
        <f t="shared" si="16"/>
        <v>0</v>
      </c>
      <c r="AL19" s="196">
        <f t="shared" si="17"/>
        <v>0</v>
      </c>
      <c r="AM19" s="196">
        <f t="shared" si="18"/>
        <v>0</v>
      </c>
      <c r="AN19" s="196">
        <f t="shared" si="19"/>
        <v>0</v>
      </c>
      <c r="AO19" s="196">
        <f t="shared" si="20"/>
        <v>0</v>
      </c>
      <c r="AP19" s="196">
        <f t="shared" si="21"/>
        <v>0</v>
      </c>
      <c r="AQ19" s="196">
        <f t="shared" si="22"/>
        <v>0</v>
      </c>
      <c r="AR19" s="196">
        <f t="shared" si="23"/>
        <v>0</v>
      </c>
      <c r="AS19" s="196">
        <f t="shared" si="24"/>
        <v>0</v>
      </c>
      <c r="AT19" s="196">
        <f t="shared" si="25"/>
        <v>0</v>
      </c>
      <c r="AU19" s="196">
        <f t="shared" si="26"/>
        <v>0</v>
      </c>
      <c r="AV19" s="196">
        <f t="shared" si="27"/>
        <v>0</v>
      </c>
      <c r="AW19" s="196">
        <f t="shared" si="28"/>
        <v>0</v>
      </c>
      <c r="AX19" s="196">
        <f t="shared" si="29"/>
        <v>0</v>
      </c>
      <c r="AY19" s="196">
        <f t="shared" si="30"/>
        <v>0</v>
      </c>
      <c r="AZ19" s="196">
        <f t="shared" si="31"/>
        <v>0</v>
      </c>
      <c r="BA19" s="196">
        <f t="shared" si="32"/>
        <v>0</v>
      </c>
      <c r="BB19" s="196">
        <f t="shared" si="33"/>
        <v>0</v>
      </c>
      <c r="BC19" s="196">
        <f t="shared" si="34"/>
        <v>0</v>
      </c>
      <c r="BD19" s="196">
        <f t="shared" si="35"/>
        <v>0</v>
      </c>
      <c r="BE19" s="196">
        <f t="shared" si="36"/>
        <v>0</v>
      </c>
      <c r="BF19" s="196">
        <f t="shared" si="37"/>
        <v>0</v>
      </c>
      <c r="BG19" s="196">
        <f t="shared" si="38"/>
        <v>0</v>
      </c>
      <c r="BH19" s="196">
        <f t="shared" si="39"/>
        <v>0</v>
      </c>
      <c r="BI19" s="196">
        <f t="shared" si="40"/>
        <v>0</v>
      </c>
      <c r="BJ19" s="196">
        <f t="shared" si="41"/>
        <v>0</v>
      </c>
      <c r="BK19" s="196">
        <f t="shared" si="42"/>
        <v>0</v>
      </c>
      <c r="BL19" s="196">
        <f t="shared" si="43"/>
        <v>0</v>
      </c>
      <c r="BM19" s="196">
        <f t="shared" si="44"/>
        <v>0</v>
      </c>
      <c r="BN19" s="196">
        <f t="shared" si="45"/>
        <v>0</v>
      </c>
      <c r="BO19" s="196">
        <f t="shared" si="46"/>
        <v>0</v>
      </c>
      <c r="BP19" s="196">
        <f t="shared" si="47"/>
        <v>0</v>
      </c>
      <c r="BQ19" s="196">
        <f t="shared" si="48"/>
        <v>0</v>
      </c>
      <c r="BR19" s="196">
        <f t="shared" si="49"/>
        <v>0</v>
      </c>
      <c r="BS19" s="196">
        <f t="shared" si="50"/>
        <v>0</v>
      </c>
      <c r="BT19" s="196">
        <f t="shared" si="51"/>
        <v>0</v>
      </c>
      <c r="BU19" s="196">
        <f t="shared" si="52"/>
        <v>0</v>
      </c>
      <c r="BV19" s="196">
        <f t="shared" si="53"/>
        <v>0</v>
      </c>
      <c r="BW19" s="196">
        <f t="shared" si="61"/>
        <v>0</v>
      </c>
      <c r="BX19" s="196">
        <f t="shared" si="54"/>
        <v>0</v>
      </c>
      <c r="BY19" s="196">
        <f t="shared" si="62"/>
        <v>0</v>
      </c>
      <c r="BZ19" s="196">
        <f t="shared" si="55"/>
        <v>0</v>
      </c>
      <c r="CA19" s="196">
        <f t="shared" si="56"/>
        <v>0</v>
      </c>
      <c r="CB19" s="196">
        <f t="shared" si="57"/>
        <v>0</v>
      </c>
      <c r="CC19" s="196">
        <f t="shared" si="58"/>
        <v>0</v>
      </c>
      <c r="CD19" s="196">
        <f t="shared" si="59"/>
        <v>0</v>
      </c>
    </row>
    <row r="20" ht="15.75" spans="1:83">
      <c r="A20" s="5"/>
      <c r="B20" s="147"/>
      <c r="C20" s="172"/>
      <c r="D20" s="175" t="s">
        <v>143</v>
      </c>
      <c r="E20" s="176">
        <v>9</v>
      </c>
      <c r="F20" s="124" t="s">
        <v>144</v>
      </c>
      <c r="G20" s="177"/>
      <c r="H20" s="124"/>
      <c r="I20" s="177" t="s">
        <v>44</v>
      </c>
      <c r="J20" s="124">
        <v>750</v>
      </c>
      <c r="K20" s="177" t="s">
        <v>36</v>
      </c>
      <c r="L20" s="187">
        <v>5000</v>
      </c>
      <c r="M20" s="177"/>
      <c r="N20" s="187"/>
      <c r="O20" s="177"/>
      <c r="P20" s="188"/>
      <c r="Q20" s="177" t="s">
        <v>17</v>
      </c>
      <c r="R20" s="188">
        <v>5750</v>
      </c>
      <c r="S20" s="164"/>
      <c r="T20" s="195">
        <f t="shared" si="2"/>
        <v>5750</v>
      </c>
      <c r="U20" s="195">
        <f t="shared" si="3"/>
        <v>5750</v>
      </c>
      <c r="V20" s="164"/>
      <c r="W20" s="164"/>
      <c r="X20" s="197" t="str">
        <f t="shared" si="4"/>
        <v>القيد صحيح</v>
      </c>
      <c r="Y20" s="196">
        <f t="shared" si="5"/>
        <v>0</v>
      </c>
      <c r="Z20" s="196">
        <f t="shared" si="6"/>
        <v>5750</v>
      </c>
      <c r="AA20" s="196">
        <f t="shared" si="7"/>
        <v>0</v>
      </c>
      <c r="AB20" s="196">
        <f t="shared" si="8"/>
        <v>0</v>
      </c>
      <c r="AC20" s="196">
        <f t="shared" si="60"/>
        <v>0</v>
      </c>
      <c r="AD20" s="196">
        <f t="shared" si="9"/>
        <v>0</v>
      </c>
      <c r="AE20" s="196">
        <f t="shared" si="10"/>
        <v>0</v>
      </c>
      <c r="AF20" s="196">
        <f t="shared" si="11"/>
        <v>0</v>
      </c>
      <c r="AG20" s="196">
        <f t="shared" si="12"/>
        <v>0</v>
      </c>
      <c r="AH20" s="196">
        <f t="shared" si="13"/>
        <v>0</v>
      </c>
      <c r="AI20" s="196">
        <f t="shared" si="14"/>
        <v>0</v>
      </c>
      <c r="AJ20" s="196">
        <f t="shared" si="15"/>
        <v>0</v>
      </c>
      <c r="AK20" s="196">
        <f t="shared" si="16"/>
        <v>0</v>
      </c>
      <c r="AL20" s="196">
        <f t="shared" si="17"/>
        <v>0</v>
      </c>
      <c r="AM20" s="196">
        <f t="shared" si="18"/>
        <v>0</v>
      </c>
      <c r="AN20" s="196">
        <f t="shared" si="19"/>
        <v>0</v>
      </c>
      <c r="AO20" s="196">
        <f t="shared" si="20"/>
        <v>0</v>
      </c>
      <c r="AP20" s="196">
        <f t="shared" si="21"/>
        <v>0</v>
      </c>
      <c r="AQ20" s="196">
        <f t="shared" si="22"/>
        <v>0</v>
      </c>
      <c r="AR20" s="196">
        <f t="shared" si="23"/>
        <v>0</v>
      </c>
      <c r="AS20" s="196">
        <f t="shared" si="24"/>
        <v>0</v>
      </c>
      <c r="AT20" s="196">
        <f t="shared" si="25"/>
        <v>0</v>
      </c>
      <c r="AU20" s="196">
        <f t="shared" si="26"/>
        <v>0</v>
      </c>
      <c r="AV20" s="196">
        <f t="shared" si="27"/>
        <v>0</v>
      </c>
      <c r="AW20" s="196">
        <f t="shared" si="28"/>
        <v>0</v>
      </c>
      <c r="AX20" s="196">
        <f t="shared" si="29"/>
        <v>0</v>
      </c>
      <c r="AY20" s="196">
        <f t="shared" si="30"/>
        <v>0</v>
      </c>
      <c r="AZ20" s="196">
        <f t="shared" si="31"/>
        <v>0</v>
      </c>
      <c r="BA20" s="196">
        <f t="shared" si="32"/>
        <v>0</v>
      </c>
      <c r="BB20" s="196">
        <f t="shared" si="33"/>
        <v>0</v>
      </c>
      <c r="BC20" s="196">
        <f t="shared" si="34"/>
        <v>0</v>
      </c>
      <c r="BD20" s="196">
        <f t="shared" si="35"/>
        <v>0</v>
      </c>
      <c r="BE20" s="196">
        <f t="shared" si="36"/>
        <v>0</v>
      </c>
      <c r="BF20" s="196">
        <f t="shared" si="37"/>
        <v>0</v>
      </c>
      <c r="BG20" s="196">
        <f t="shared" si="38"/>
        <v>0</v>
      </c>
      <c r="BH20" s="196">
        <f t="shared" si="39"/>
        <v>0</v>
      </c>
      <c r="BI20" s="196">
        <f t="shared" si="40"/>
        <v>0</v>
      </c>
      <c r="BJ20" s="196">
        <f t="shared" si="41"/>
        <v>0</v>
      </c>
      <c r="BK20" s="196">
        <f t="shared" si="42"/>
        <v>0</v>
      </c>
      <c r="BL20" s="196">
        <f t="shared" si="43"/>
        <v>0</v>
      </c>
      <c r="BM20" s="196">
        <f t="shared" si="44"/>
        <v>5000</v>
      </c>
      <c r="BN20" s="196">
        <f t="shared" si="45"/>
        <v>0</v>
      </c>
      <c r="BO20" s="196">
        <f t="shared" si="46"/>
        <v>0</v>
      </c>
      <c r="BP20" s="196">
        <f t="shared" si="47"/>
        <v>0</v>
      </c>
      <c r="BQ20" s="196">
        <f t="shared" si="48"/>
        <v>0</v>
      </c>
      <c r="BR20" s="196">
        <f t="shared" si="49"/>
        <v>0</v>
      </c>
      <c r="BS20" s="196">
        <f t="shared" si="50"/>
        <v>0</v>
      </c>
      <c r="BT20" s="196">
        <f t="shared" si="51"/>
        <v>0</v>
      </c>
      <c r="BU20" s="196">
        <f t="shared" si="52"/>
        <v>0</v>
      </c>
      <c r="BV20" s="196">
        <f t="shared" si="53"/>
        <v>0</v>
      </c>
      <c r="BW20" s="196">
        <f t="shared" si="61"/>
        <v>0</v>
      </c>
      <c r="BX20" s="196">
        <f t="shared" si="54"/>
        <v>0</v>
      </c>
      <c r="BY20" s="196">
        <f t="shared" si="62"/>
        <v>0</v>
      </c>
      <c r="BZ20" s="196">
        <f t="shared" si="55"/>
        <v>0</v>
      </c>
      <c r="CA20" s="196">
        <f t="shared" si="56"/>
        <v>0</v>
      </c>
      <c r="CB20" s="196">
        <f t="shared" si="57"/>
        <v>0</v>
      </c>
      <c r="CC20" s="196">
        <f t="shared" si="58"/>
        <v>750</v>
      </c>
      <c r="CD20" s="196">
        <f t="shared" si="59"/>
        <v>0</v>
      </c>
      <c r="CE20" s="179"/>
    </row>
    <row r="21" ht="31.3" customHeight="1" spans="1:83">
      <c r="A21" s="5"/>
      <c r="B21" s="147"/>
      <c r="C21" s="172"/>
      <c r="D21" s="175" t="s">
        <v>145</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60"/>
        <v>0</v>
      </c>
      <c r="AD21" s="196">
        <f t="shared" si="9"/>
        <v>0</v>
      </c>
      <c r="AE21" s="196">
        <f t="shared" si="10"/>
        <v>0</v>
      </c>
      <c r="AF21" s="196">
        <f t="shared" si="11"/>
        <v>0</v>
      </c>
      <c r="AG21" s="196">
        <f t="shared" si="12"/>
        <v>0</v>
      </c>
      <c r="AH21" s="196">
        <f t="shared" si="13"/>
        <v>0</v>
      </c>
      <c r="AI21" s="196">
        <f t="shared" si="14"/>
        <v>0</v>
      </c>
      <c r="AJ21" s="196">
        <f t="shared" si="15"/>
        <v>0</v>
      </c>
      <c r="AK21" s="196">
        <f t="shared" si="16"/>
        <v>0</v>
      </c>
      <c r="AL21" s="196">
        <f t="shared" si="17"/>
        <v>0</v>
      </c>
      <c r="AM21" s="196">
        <f t="shared" si="18"/>
        <v>0</v>
      </c>
      <c r="AN21" s="196">
        <f t="shared" si="19"/>
        <v>0</v>
      </c>
      <c r="AO21" s="196">
        <f t="shared" si="20"/>
        <v>0</v>
      </c>
      <c r="AP21" s="196">
        <f t="shared" si="21"/>
        <v>0</v>
      </c>
      <c r="AQ21" s="196">
        <f t="shared" si="22"/>
        <v>0</v>
      </c>
      <c r="AR21" s="196">
        <f t="shared" si="23"/>
        <v>0</v>
      </c>
      <c r="AS21" s="196">
        <f t="shared" si="24"/>
        <v>0</v>
      </c>
      <c r="AT21" s="196">
        <f t="shared" si="25"/>
        <v>0</v>
      </c>
      <c r="AU21" s="196">
        <f t="shared" si="26"/>
        <v>0</v>
      </c>
      <c r="AV21" s="196">
        <f t="shared" si="27"/>
        <v>0</v>
      </c>
      <c r="AW21" s="196">
        <f t="shared" si="28"/>
        <v>0</v>
      </c>
      <c r="AX21" s="196">
        <f t="shared" si="29"/>
        <v>0</v>
      </c>
      <c r="AY21" s="196">
        <f t="shared" si="30"/>
        <v>0</v>
      </c>
      <c r="AZ21" s="196">
        <f t="shared" si="31"/>
        <v>0</v>
      </c>
      <c r="BA21" s="196">
        <f t="shared" si="32"/>
        <v>0</v>
      </c>
      <c r="BB21" s="196">
        <f t="shared" si="33"/>
        <v>0</v>
      </c>
      <c r="BC21" s="196">
        <f t="shared" si="34"/>
        <v>0</v>
      </c>
      <c r="BD21" s="196">
        <f t="shared" si="35"/>
        <v>0</v>
      </c>
      <c r="BE21" s="196">
        <f t="shared" si="36"/>
        <v>0</v>
      </c>
      <c r="BF21" s="196">
        <f t="shared" si="37"/>
        <v>0</v>
      </c>
      <c r="BG21" s="196">
        <f t="shared" si="38"/>
        <v>0</v>
      </c>
      <c r="BH21" s="196">
        <f t="shared" si="39"/>
        <v>0</v>
      </c>
      <c r="BI21" s="196">
        <f t="shared" si="40"/>
        <v>0</v>
      </c>
      <c r="BJ21" s="196">
        <f t="shared" si="41"/>
        <v>0</v>
      </c>
      <c r="BK21" s="196">
        <f t="shared" si="42"/>
        <v>0</v>
      </c>
      <c r="BL21" s="196">
        <f t="shared" si="43"/>
        <v>0</v>
      </c>
      <c r="BM21" s="196">
        <f t="shared" si="44"/>
        <v>0</v>
      </c>
      <c r="BN21" s="196">
        <f t="shared" si="45"/>
        <v>0</v>
      </c>
      <c r="BO21" s="196">
        <f t="shared" si="46"/>
        <v>0</v>
      </c>
      <c r="BP21" s="196">
        <f t="shared" si="47"/>
        <v>0</v>
      </c>
      <c r="BQ21" s="196">
        <f t="shared" si="48"/>
        <v>0</v>
      </c>
      <c r="BR21" s="196">
        <f t="shared" si="49"/>
        <v>0</v>
      </c>
      <c r="BS21" s="196">
        <f t="shared" si="50"/>
        <v>0</v>
      </c>
      <c r="BT21" s="196">
        <f t="shared" si="51"/>
        <v>0</v>
      </c>
      <c r="BU21" s="196">
        <f t="shared" si="52"/>
        <v>0</v>
      </c>
      <c r="BV21" s="196">
        <f t="shared" si="53"/>
        <v>0</v>
      </c>
      <c r="BW21" s="196">
        <f t="shared" si="61"/>
        <v>0</v>
      </c>
      <c r="BX21" s="196">
        <f t="shared" si="54"/>
        <v>0</v>
      </c>
      <c r="BY21" s="196">
        <f t="shared" si="62"/>
        <v>0</v>
      </c>
      <c r="BZ21" s="196">
        <f t="shared" si="55"/>
        <v>0</v>
      </c>
      <c r="CA21" s="196">
        <f t="shared" si="56"/>
        <v>0</v>
      </c>
      <c r="CB21" s="196">
        <f t="shared" si="57"/>
        <v>0</v>
      </c>
      <c r="CC21" s="196">
        <f t="shared" si="58"/>
        <v>0</v>
      </c>
      <c r="CD21" s="196">
        <f t="shared" si="59"/>
        <v>0</v>
      </c>
      <c r="CE21" s="179"/>
    </row>
    <row r="22" ht="15.75" spans="1:83">
      <c r="A22" s="5"/>
      <c r="B22" s="147"/>
      <c r="C22" s="172"/>
      <c r="D22" s="175" t="s">
        <v>146</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60"/>
        <v>0</v>
      </c>
      <c r="AD22" s="196">
        <f t="shared" si="9"/>
        <v>0</v>
      </c>
      <c r="AE22" s="196">
        <f t="shared" si="10"/>
        <v>0</v>
      </c>
      <c r="AF22" s="196">
        <f t="shared" si="11"/>
        <v>0</v>
      </c>
      <c r="AG22" s="196">
        <f t="shared" si="12"/>
        <v>0</v>
      </c>
      <c r="AH22" s="196">
        <f t="shared" si="13"/>
        <v>0</v>
      </c>
      <c r="AI22" s="196">
        <f t="shared" si="14"/>
        <v>0</v>
      </c>
      <c r="AJ22" s="196">
        <f t="shared" si="15"/>
        <v>0</v>
      </c>
      <c r="AK22" s="196">
        <f t="shared" si="16"/>
        <v>0</v>
      </c>
      <c r="AL22" s="196">
        <f t="shared" si="17"/>
        <v>0</v>
      </c>
      <c r="AM22" s="196">
        <f t="shared" si="18"/>
        <v>0</v>
      </c>
      <c r="AN22" s="196">
        <f t="shared" si="19"/>
        <v>0</v>
      </c>
      <c r="AO22" s="196">
        <f t="shared" si="20"/>
        <v>0</v>
      </c>
      <c r="AP22" s="196">
        <f t="shared" si="21"/>
        <v>0</v>
      </c>
      <c r="AQ22" s="196">
        <f t="shared" si="22"/>
        <v>0</v>
      </c>
      <c r="AR22" s="196">
        <f t="shared" si="23"/>
        <v>0</v>
      </c>
      <c r="AS22" s="196">
        <f t="shared" si="24"/>
        <v>0</v>
      </c>
      <c r="AT22" s="196">
        <f t="shared" si="25"/>
        <v>0</v>
      </c>
      <c r="AU22" s="196">
        <f t="shared" si="26"/>
        <v>0</v>
      </c>
      <c r="AV22" s="196">
        <f t="shared" si="27"/>
        <v>0</v>
      </c>
      <c r="AW22" s="196">
        <f t="shared" si="28"/>
        <v>0</v>
      </c>
      <c r="AX22" s="196">
        <f t="shared" si="29"/>
        <v>0</v>
      </c>
      <c r="AY22" s="196">
        <f t="shared" si="30"/>
        <v>0</v>
      </c>
      <c r="AZ22" s="196">
        <f t="shared" si="31"/>
        <v>0</v>
      </c>
      <c r="BA22" s="196">
        <f t="shared" si="32"/>
        <v>0</v>
      </c>
      <c r="BB22" s="196">
        <f t="shared" si="33"/>
        <v>0</v>
      </c>
      <c r="BC22" s="196">
        <f t="shared" si="34"/>
        <v>0</v>
      </c>
      <c r="BD22" s="196">
        <f t="shared" si="35"/>
        <v>0</v>
      </c>
      <c r="BE22" s="196">
        <f t="shared" si="36"/>
        <v>0</v>
      </c>
      <c r="BF22" s="196">
        <f t="shared" si="37"/>
        <v>0</v>
      </c>
      <c r="BG22" s="196">
        <f t="shared" si="38"/>
        <v>0</v>
      </c>
      <c r="BH22" s="196">
        <f t="shared" si="39"/>
        <v>0</v>
      </c>
      <c r="BI22" s="196">
        <f t="shared" si="40"/>
        <v>0</v>
      </c>
      <c r="BJ22" s="196">
        <f t="shared" si="41"/>
        <v>0</v>
      </c>
      <c r="BK22" s="196">
        <f t="shared" si="42"/>
        <v>0</v>
      </c>
      <c r="BL22" s="196">
        <f t="shared" si="43"/>
        <v>0</v>
      </c>
      <c r="BM22" s="196">
        <f t="shared" si="44"/>
        <v>0</v>
      </c>
      <c r="BN22" s="196">
        <f t="shared" si="45"/>
        <v>0</v>
      </c>
      <c r="BO22" s="196">
        <f t="shared" si="46"/>
        <v>0</v>
      </c>
      <c r="BP22" s="196">
        <f t="shared" si="47"/>
        <v>0</v>
      </c>
      <c r="BQ22" s="196">
        <f t="shared" si="48"/>
        <v>0</v>
      </c>
      <c r="BR22" s="196">
        <f t="shared" si="49"/>
        <v>0</v>
      </c>
      <c r="BS22" s="196">
        <f t="shared" si="50"/>
        <v>0</v>
      </c>
      <c r="BT22" s="196">
        <f t="shared" si="51"/>
        <v>0</v>
      </c>
      <c r="BU22" s="196">
        <f t="shared" si="52"/>
        <v>0</v>
      </c>
      <c r="BV22" s="196">
        <f t="shared" si="53"/>
        <v>0</v>
      </c>
      <c r="BW22" s="196">
        <f t="shared" si="61"/>
        <v>0</v>
      </c>
      <c r="BX22" s="196">
        <f t="shared" si="54"/>
        <v>0</v>
      </c>
      <c r="BY22" s="196">
        <f t="shared" si="62"/>
        <v>0</v>
      </c>
      <c r="BZ22" s="196">
        <f t="shared" si="55"/>
        <v>0</v>
      </c>
      <c r="CA22" s="196">
        <f t="shared" si="56"/>
        <v>0</v>
      </c>
      <c r="CB22" s="196">
        <f t="shared" si="57"/>
        <v>0</v>
      </c>
      <c r="CC22" s="196">
        <f t="shared" si="58"/>
        <v>0</v>
      </c>
      <c r="CD22" s="196">
        <f t="shared" si="59"/>
        <v>0</v>
      </c>
      <c r="CE22" s="179"/>
    </row>
    <row r="23" ht="15.75" spans="1:83">
      <c r="A23" s="5"/>
      <c r="B23" s="147"/>
      <c r="C23" s="172"/>
      <c r="D23" s="175" t="s">
        <v>147</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60"/>
        <v>0</v>
      </c>
      <c r="AD23" s="196">
        <f t="shared" si="9"/>
        <v>0</v>
      </c>
      <c r="AE23" s="196">
        <f t="shared" si="10"/>
        <v>0</v>
      </c>
      <c r="AF23" s="196">
        <f t="shared" si="11"/>
        <v>0</v>
      </c>
      <c r="AG23" s="196">
        <f t="shared" si="12"/>
        <v>0</v>
      </c>
      <c r="AH23" s="196">
        <f t="shared" si="13"/>
        <v>0</v>
      </c>
      <c r="AI23" s="196">
        <f t="shared" si="14"/>
        <v>0</v>
      </c>
      <c r="AJ23" s="196">
        <f t="shared" si="15"/>
        <v>0</v>
      </c>
      <c r="AK23" s="196">
        <f t="shared" si="16"/>
        <v>0</v>
      </c>
      <c r="AL23" s="196">
        <f t="shared" si="17"/>
        <v>0</v>
      </c>
      <c r="AM23" s="196">
        <f t="shared" si="18"/>
        <v>0</v>
      </c>
      <c r="AN23" s="196">
        <f t="shared" si="19"/>
        <v>0</v>
      </c>
      <c r="AO23" s="196">
        <f t="shared" si="20"/>
        <v>0</v>
      </c>
      <c r="AP23" s="196">
        <f t="shared" si="21"/>
        <v>0</v>
      </c>
      <c r="AQ23" s="196">
        <f t="shared" si="22"/>
        <v>0</v>
      </c>
      <c r="AR23" s="196">
        <f t="shared" si="23"/>
        <v>0</v>
      </c>
      <c r="AS23" s="196">
        <f t="shared" si="24"/>
        <v>0</v>
      </c>
      <c r="AT23" s="196">
        <f t="shared" si="25"/>
        <v>0</v>
      </c>
      <c r="AU23" s="196">
        <f t="shared" si="26"/>
        <v>0</v>
      </c>
      <c r="AV23" s="196">
        <f t="shared" si="27"/>
        <v>0</v>
      </c>
      <c r="AW23" s="196">
        <f t="shared" si="28"/>
        <v>0</v>
      </c>
      <c r="AX23" s="196">
        <f t="shared" si="29"/>
        <v>0</v>
      </c>
      <c r="AY23" s="196">
        <f t="shared" si="30"/>
        <v>0</v>
      </c>
      <c r="AZ23" s="196">
        <f t="shared" si="31"/>
        <v>0</v>
      </c>
      <c r="BA23" s="196">
        <f t="shared" si="32"/>
        <v>0</v>
      </c>
      <c r="BB23" s="196">
        <f t="shared" si="33"/>
        <v>0</v>
      </c>
      <c r="BC23" s="196">
        <f t="shared" si="34"/>
        <v>0</v>
      </c>
      <c r="BD23" s="196">
        <f t="shared" si="35"/>
        <v>0</v>
      </c>
      <c r="BE23" s="196">
        <f t="shared" si="36"/>
        <v>0</v>
      </c>
      <c r="BF23" s="196">
        <f t="shared" si="37"/>
        <v>0</v>
      </c>
      <c r="BG23" s="196">
        <f t="shared" si="38"/>
        <v>0</v>
      </c>
      <c r="BH23" s="196">
        <f t="shared" si="39"/>
        <v>0</v>
      </c>
      <c r="BI23" s="196">
        <f t="shared" si="40"/>
        <v>0</v>
      </c>
      <c r="BJ23" s="196">
        <f t="shared" si="41"/>
        <v>0</v>
      </c>
      <c r="BK23" s="196">
        <f t="shared" si="42"/>
        <v>0</v>
      </c>
      <c r="BL23" s="196">
        <f t="shared" si="43"/>
        <v>0</v>
      </c>
      <c r="BM23" s="196">
        <f t="shared" si="44"/>
        <v>0</v>
      </c>
      <c r="BN23" s="196">
        <f t="shared" si="45"/>
        <v>0</v>
      </c>
      <c r="BO23" s="196">
        <f t="shared" si="46"/>
        <v>0</v>
      </c>
      <c r="BP23" s="196">
        <f t="shared" si="47"/>
        <v>0</v>
      </c>
      <c r="BQ23" s="196">
        <f t="shared" si="48"/>
        <v>0</v>
      </c>
      <c r="BR23" s="196">
        <f t="shared" si="49"/>
        <v>0</v>
      </c>
      <c r="BS23" s="196">
        <f t="shared" si="50"/>
        <v>0</v>
      </c>
      <c r="BT23" s="196">
        <f t="shared" si="51"/>
        <v>0</v>
      </c>
      <c r="BU23" s="196">
        <f t="shared" si="52"/>
        <v>0</v>
      </c>
      <c r="BV23" s="196">
        <f t="shared" si="53"/>
        <v>0</v>
      </c>
      <c r="BW23" s="196">
        <f t="shared" si="61"/>
        <v>0</v>
      </c>
      <c r="BX23" s="196">
        <f t="shared" si="54"/>
        <v>0</v>
      </c>
      <c r="BY23" s="196">
        <f t="shared" si="62"/>
        <v>0</v>
      </c>
      <c r="BZ23" s="196">
        <f t="shared" si="55"/>
        <v>0</v>
      </c>
      <c r="CA23" s="196">
        <f t="shared" si="56"/>
        <v>0</v>
      </c>
      <c r="CB23" s="196">
        <f t="shared" si="57"/>
        <v>0</v>
      </c>
      <c r="CC23" s="196">
        <f t="shared" si="58"/>
        <v>0</v>
      </c>
      <c r="CD23" s="196">
        <f t="shared" si="59"/>
        <v>0</v>
      </c>
      <c r="CE23" s="179"/>
    </row>
    <row r="24" ht="15.75" spans="1:83">
      <c r="A24" s="5"/>
      <c r="B24" s="147"/>
      <c r="C24" s="172"/>
      <c r="D24" s="175" t="s">
        <v>148</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60"/>
        <v>0</v>
      </c>
      <c r="AD24" s="196">
        <f t="shared" si="9"/>
        <v>0</v>
      </c>
      <c r="AE24" s="196">
        <f t="shared" si="10"/>
        <v>0</v>
      </c>
      <c r="AF24" s="196">
        <f t="shared" si="11"/>
        <v>0</v>
      </c>
      <c r="AG24" s="196">
        <f t="shared" si="12"/>
        <v>0</v>
      </c>
      <c r="AH24" s="196">
        <f t="shared" si="13"/>
        <v>0</v>
      </c>
      <c r="AI24" s="196">
        <f t="shared" si="14"/>
        <v>0</v>
      </c>
      <c r="AJ24" s="196">
        <f t="shared" si="15"/>
        <v>0</v>
      </c>
      <c r="AK24" s="196">
        <f t="shared" si="16"/>
        <v>0</v>
      </c>
      <c r="AL24" s="196">
        <f t="shared" si="17"/>
        <v>0</v>
      </c>
      <c r="AM24" s="196">
        <f t="shared" si="18"/>
        <v>0</v>
      </c>
      <c r="AN24" s="196">
        <f t="shared" si="19"/>
        <v>0</v>
      </c>
      <c r="AO24" s="196">
        <f t="shared" si="20"/>
        <v>0</v>
      </c>
      <c r="AP24" s="196">
        <f t="shared" si="21"/>
        <v>0</v>
      </c>
      <c r="AQ24" s="196">
        <f t="shared" si="22"/>
        <v>0</v>
      </c>
      <c r="AR24" s="196">
        <f t="shared" si="23"/>
        <v>0</v>
      </c>
      <c r="AS24" s="196">
        <f t="shared" si="24"/>
        <v>0</v>
      </c>
      <c r="AT24" s="196">
        <f t="shared" si="25"/>
        <v>0</v>
      </c>
      <c r="AU24" s="196">
        <f t="shared" si="26"/>
        <v>0</v>
      </c>
      <c r="AV24" s="196">
        <f t="shared" si="27"/>
        <v>0</v>
      </c>
      <c r="AW24" s="196">
        <f t="shared" si="28"/>
        <v>0</v>
      </c>
      <c r="AX24" s="196">
        <f t="shared" si="29"/>
        <v>0</v>
      </c>
      <c r="AY24" s="196">
        <f t="shared" si="30"/>
        <v>0</v>
      </c>
      <c r="AZ24" s="196">
        <f t="shared" si="31"/>
        <v>0</v>
      </c>
      <c r="BA24" s="196">
        <f t="shared" si="32"/>
        <v>0</v>
      </c>
      <c r="BB24" s="196">
        <f t="shared" si="33"/>
        <v>0</v>
      </c>
      <c r="BC24" s="196">
        <f t="shared" si="34"/>
        <v>0</v>
      </c>
      <c r="BD24" s="196">
        <f t="shared" si="35"/>
        <v>0</v>
      </c>
      <c r="BE24" s="196">
        <f t="shared" si="36"/>
        <v>0</v>
      </c>
      <c r="BF24" s="196">
        <f t="shared" si="37"/>
        <v>0</v>
      </c>
      <c r="BG24" s="196">
        <f t="shared" si="38"/>
        <v>0</v>
      </c>
      <c r="BH24" s="196">
        <f t="shared" si="39"/>
        <v>0</v>
      </c>
      <c r="BI24" s="196">
        <f t="shared" si="40"/>
        <v>0</v>
      </c>
      <c r="BJ24" s="196">
        <f t="shared" si="41"/>
        <v>0</v>
      </c>
      <c r="BK24" s="196">
        <f t="shared" si="42"/>
        <v>0</v>
      </c>
      <c r="BL24" s="196">
        <f t="shared" si="43"/>
        <v>0</v>
      </c>
      <c r="BM24" s="196">
        <f t="shared" si="44"/>
        <v>0</v>
      </c>
      <c r="BN24" s="196">
        <f t="shared" si="45"/>
        <v>0</v>
      </c>
      <c r="BO24" s="196">
        <f t="shared" si="46"/>
        <v>0</v>
      </c>
      <c r="BP24" s="196">
        <f t="shared" si="47"/>
        <v>0</v>
      </c>
      <c r="BQ24" s="196">
        <f t="shared" si="48"/>
        <v>0</v>
      </c>
      <c r="BR24" s="196">
        <f t="shared" si="49"/>
        <v>0</v>
      </c>
      <c r="BS24" s="196">
        <f t="shared" si="50"/>
        <v>0</v>
      </c>
      <c r="BT24" s="196">
        <f t="shared" si="51"/>
        <v>0</v>
      </c>
      <c r="BU24" s="196">
        <f t="shared" si="52"/>
        <v>0</v>
      </c>
      <c r="BV24" s="196">
        <f t="shared" si="53"/>
        <v>0</v>
      </c>
      <c r="BW24" s="196">
        <f t="shared" si="61"/>
        <v>0</v>
      </c>
      <c r="BX24" s="196">
        <f t="shared" si="54"/>
        <v>0</v>
      </c>
      <c r="BY24" s="196">
        <f t="shared" si="62"/>
        <v>0</v>
      </c>
      <c r="BZ24" s="196">
        <f t="shared" si="55"/>
        <v>0</v>
      </c>
      <c r="CA24" s="196">
        <f t="shared" si="56"/>
        <v>0</v>
      </c>
      <c r="CB24" s="196">
        <f t="shared" si="57"/>
        <v>0</v>
      </c>
      <c r="CC24" s="196">
        <f t="shared" si="58"/>
        <v>0</v>
      </c>
      <c r="CD24" s="196">
        <f t="shared" si="59"/>
        <v>0</v>
      </c>
      <c r="CE24" s="179"/>
    </row>
    <row r="25" ht="15.75" spans="1:83">
      <c r="A25" s="5"/>
      <c r="B25" s="147"/>
      <c r="C25" s="172"/>
      <c r="D25" s="175" t="s">
        <v>149</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60"/>
        <v>0</v>
      </c>
      <c r="AD25" s="196">
        <f t="shared" si="9"/>
        <v>0</v>
      </c>
      <c r="AE25" s="196">
        <f t="shared" si="10"/>
        <v>0</v>
      </c>
      <c r="AF25" s="196">
        <f t="shared" si="11"/>
        <v>0</v>
      </c>
      <c r="AG25" s="196">
        <f t="shared" si="12"/>
        <v>0</v>
      </c>
      <c r="AH25" s="196">
        <f t="shared" si="13"/>
        <v>0</v>
      </c>
      <c r="AI25" s="196">
        <f t="shared" si="14"/>
        <v>0</v>
      </c>
      <c r="AJ25" s="196">
        <f t="shared" si="15"/>
        <v>0</v>
      </c>
      <c r="AK25" s="196">
        <f t="shared" si="16"/>
        <v>0</v>
      </c>
      <c r="AL25" s="196">
        <f t="shared" si="17"/>
        <v>0</v>
      </c>
      <c r="AM25" s="196">
        <f t="shared" si="18"/>
        <v>0</v>
      </c>
      <c r="AN25" s="196">
        <f t="shared" si="19"/>
        <v>0</v>
      </c>
      <c r="AO25" s="196">
        <f t="shared" si="20"/>
        <v>0</v>
      </c>
      <c r="AP25" s="196">
        <f t="shared" si="21"/>
        <v>0</v>
      </c>
      <c r="AQ25" s="196">
        <f t="shared" si="22"/>
        <v>0</v>
      </c>
      <c r="AR25" s="196">
        <f t="shared" si="23"/>
        <v>0</v>
      </c>
      <c r="AS25" s="196">
        <f t="shared" si="24"/>
        <v>0</v>
      </c>
      <c r="AT25" s="196">
        <f t="shared" si="25"/>
        <v>0</v>
      </c>
      <c r="AU25" s="196">
        <f t="shared" si="26"/>
        <v>0</v>
      </c>
      <c r="AV25" s="196">
        <f t="shared" si="27"/>
        <v>0</v>
      </c>
      <c r="AW25" s="196">
        <f t="shared" si="28"/>
        <v>0</v>
      </c>
      <c r="AX25" s="196">
        <f t="shared" si="29"/>
        <v>0</v>
      </c>
      <c r="AY25" s="196">
        <f t="shared" si="30"/>
        <v>0</v>
      </c>
      <c r="AZ25" s="196">
        <f t="shared" si="31"/>
        <v>0</v>
      </c>
      <c r="BA25" s="196">
        <f t="shared" si="32"/>
        <v>0</v>
      </c>
      <c r="BB25" s="196">
        <f t="shared" si="33"/>
        <v>0</v>
      </c>
      <c r="BC25" s="196">
        <f t="shared" si="34"/>
        <v>0</v>
      </c>
      <c r="BD25" s="196">
        <f t="shared" si="35"/>
        <v>0</v>
      </c>
      <c r="BE25" s="196">
        <f t="shared" si="36"/>
        <v>0</v>
      </c>
      <c r="BF25" s="196">
        <f t="shared" si="37"/>
        <v>0</v>
      </c>
      <c r="BG25" s="196">
        <f t="shared" si="38"/>
        <v>0</v>
      </c>
      <c r="BH25" s="196">
        <f t="shared" si="39"/>
        <v>0</v>
      </c>
      <c r="BI25" s="196">
        <f t="shared" si="40"/>
        <v>0</v>
      </c>
      <c r="BJ25" s="196">
        <f t="shared" si="41"/>
        <v>0</v>
      </c>
      <c r="BK25" s="196">
        <f t="shared" si="42"/>
        <v>0</v>
      </c>
      <c r="BL25" s="196">
        <f t="shared" si="43"/>
        <v>0</v>
      </c>
      <c r="BM25" s="196">
        <f t="shared" si="44"/>
        <v>0</v>
      </c>
      <c r="BN25" s="196">
        <f t="shared" si="45"/>
        <v>0</v>
      </c>
      <c r="BO25" s="196">
        <f t="shared" si="46"/>
        <v>0</v>
      </c>
      <c r="BP25" s="196">
        <f t="shared" si="47"/>
        <v>0</v>
      </c>
      <c r="BQ25" s="196">
        <f t="shared" si="48"/>
        <v>0</v>
      </c>
      <c r="BR25" s="196">
        <f t="shared" si="49"/>
        <v>0</v>
      </c>
      <c r="BS25" s="196">
        <f t="shared" si="50"/>
        <v>0</v>
      </c>
      <c r="BT25" s="196">
        <f t="shared" si="51"/>
        <v>0</v>
      </c>
      <c r="BU25" s="196">
        <f t="shared" si="52"/>
        <v>0</v>
      </c>
      <c r="BV25" s="196">
        <f t="shared" si="53"/>
        <v>0</v>
      </c>
      <c r="BW25" s="196">
        <f t="shared" si="61"/>
        <v>0</v>
      </c>
      <c r="BX25" s="196">
        <f t="shared" si="54"/>
        <v>0</v>
      </c>
      <c r="BY25" s="196">
        <f t="shared" si="62"/>
        <v>0</v>
      </c>
      <c r="BZ25" s="196">
        <f t="shared" si="55"/>
        <v>0</v>
      </c>
      <c r="CA25" s="196">
        <f t="shared" si="56"/>
        <v>0</v>
      </c>
      <c r="CB25" s="196">
        <f t="shared" si="57"/>
        <v>0</v>
      </c>
      <c r="CC25" s="196">
        <f t="shared" si="58"/>
        <v>0</v>
      </c>
      <c r="CD25" s="196">
        <f t="shared" si="59"/>
        <v>0</v>
      </c>
      <c r="CE25" s="179"/>
    </row>
    <row r="26" ht="15.75" spans="1:82">
      <c r="A26" s="5"/>
      <c r="B26" s="147"/>
      <c r="C26" s="172"/>
      <c r="D26" s="175" t="s">
        <v>150</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60"/>
        <v>0</v>
      </c>
      <c r="AD26" s="196">
        <f t="shared" si="9"/>
        <v>0</v>
      </c>
      <c r="AE26" s="196">
        <f t="shared" si="10"/>
        <v>0</v>
      </c>
      <c r="AF26" s="196">
        <f t="shared" si="11"/>
        <v>0</v>
      </c>
      <c r="AG26" s="196">
        <f t="shared" si="12"/>
        <v>0</v>
      </c>
      <c r="AH26" s="196">
        <f t="shared" si="13"/>
        <v>0</v>
      </c>
      <c r="AI26" s="196">
        <f t="shared" si="14"/>
        <v>0</v>
      </c>
      <c r="AJ26" s="196">
        <f t="shared" si="15"/>
        <v>0</v>
      </c>
      <c r="AK26" s="196">
        <f t="shared" si="16"/>
        <v>0</v>
      </c>
      <c r="AL26" s="196">
        <f t="shared" si="17"/>
        <v>0</v>
      </c>
      <c r="AM26" s="196">
        <f t="shared" si="18"/>
        <v>0</v>
      </c>
      <c r="AN26" s="196">
        <f t="shared" si="19"/>
        <v>0</v>
      </c>
      <c r="AO26" s="196">
        <f t="shared" si="20"/>
        <v>0</v>
      </c>
      <c r="AP26" s="196">
        <f t="shared" si="21"/>
        <v>0</v>
      </c>
      <c r="AQ26" s="196">
        <f t="shared" si="22"/>
        <v>0</v>
      </c>
      <c r="AR26" s="196">
        <f t="shared" si="23"/>
        <v>0</v>
      </c>
      <c r="AS26" s="196">
        <f t="shared" si="24"/>
        <v>0</v>
      </c>
      <c r="AT26" s="196">
        <f t="shared" si="25"/>
        <v>0</v>
      </c>
      <c r="AU26" s="196">
        <f t="shared" si="26"/>
        <v>0</v>
      </c>
      <c r="AV26" s="196">
        <f t="shared" si="27"/>
        <v>0</v>
      </c>
      <c r="AW26" s="196">
        <f t="shared" si="28"/>
        <v>0</v>
      </c>
      <c r="AX26" s="196">
        <f t="shared" si="29"/>
        <v>0</v>
      </c>
      <c r="AY26" s="196">
        <f t="shared" si="30"/>
        <v>0</v>
      </c>
      <c r="AZ26" s="196">
        <f t="shared" si="31"/>
        <v>0</v>
      </c>
      <c r="BA26" s="196">
        <f t="shared" si="32"/>
        <v>0</v>
      </c>
      <c r="BB26" s="196">
        <f t="shared" si="33"/>
        <v>0</v>
      </c>
      <c r="BC26" s="196">
        <f t="shared" si="34"/>
        <v>0</v>
      </c>
      <c r="BD26" s="196">
        <f t="shared" si="35"/>
        <v>0</v>
      </c>
      <c r="BE26" s="196">
        <f t="shared" si="36"/>
        <v>0</v>
      </c>
      <c r="BF26" s="196">
        <f t="shared" si="37"/>
        <v>0</v>
      </c>
      <c r="BG26" s="196">
        <f t="shared" si="38"/>
        <v>0</v>
      </c>
      <c r="BH26" s="196">
        <f t="shared" si="39"/>
        <v>0</v>
      </c>
      <c r="BI26" s="196">
        <f t="shared" si="40"/>
        <v>0</v>
      </c>
      <c r="BJ26" s="196">
        <f t="shared" si="41"/>
        <v>0</v>
      </c>
      <c r="BK26" s="196">
        <f t="shared" si="42"/>
        <v>0</v>
      </c>
      <c r="BL26" s="196">
        <f t="shared" si="43"/>
        <v>0</v>
      </c>
      <c r="BM26" s="196">
        <f t="shared" si="44"/>
        <v>0</v>
      </c>
      <c r="BN26" s="196">
        <f t="shared" si="45"/>
        <v>0</v>
      </c>
      <c r="BO26" s="196">
        <f t="shared" si="46"/>
        <v>0</v>
      </c>
      <c r="BP26" s="196">
        <f t="shared" si="47"/>
        <v>0</v>
      </c>
      <c r="BQ26" s="196">
        <f t="shared" si="48"/>
        <v>0</v>
      </c>
      <c r="BR26" s="196">
        <f t="shared" si="49"/>
        <v>0</v>
      </c>
      <c r="BS26" s="196">
        <f t="shared" si="50"/>
        <v>0</v>
      </c>
      <c r="BT26" s="196">
        <f t="shared" si="51"/>
        <v>0</v>
      </c>
      <c r="BU26" s="196">
        <f t="shared" si="52"/>
        <v>0</v>
      </c>
      <c r="BV26" s="196">
        <f t="shared" si="53"/>
        <v>0</v>
      </c>
      <c r="BW26" s="196">
        <f t="shared" si="61"/>
        <v>0</v>
      </c>
      <c r="BX26" s="196">
        <f t="shared" si="54"/>
        <v>0</v>
      </c>
      <c r="BY26" s="196">
        <f t="shared" si="62"/>
        <v>0</v>
      </c>
      <c r="BZ26" s="196">
        <f t="shared" si="55"/>
        <v>0</v>
      </c>
      <c r="CA26" s="196">
        <f t="shared" si="56"/>
        <v>0</v>
      </c>
      <c r="CB26" s="196">
        <f t="shared" si="57"/>
        <v>0</v>
      </c>
      <c r="CC26" s="196">
        <f t="shared" si="58"/>
        <v>0</v>
      </c>
      <c r="CD26" s="196">
        <f t="shared" si="59"/>
        <v>0</v>
      </c>
    </row>
    <row r="27" ht="34" customHeight="1" spans="1:82">
      <c r="A27" s="5"/>
      <c r="B27" s="147"/>
      <c r="C27" s="172"/>
      <c r="D27" s="175" t="s">
        <v>151</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60"/>
        <v>0</v>
      </c>
      <c r="AD27" s="196">
        <f t="shared" si="9"/>
        <v>0</v>
      </c>
      <c r="AE27" s="196">
        <f t="shared" si="10"/>
        <v>0</v>
      </c>
      <c r="AF27" s="196">
        <f t="shared" si="11"/>
        <v>0</v>
      </c>
      <c r="AG27" s="196">
        <f t="shared" si="12"/>
        <v>0</v>
      </c>
      <c r="AH27" s="196">
        <f t="shared" si="13"/>
        <v>0</v>
      </c>
      <c r="AI27" s="196">
        <f t="shared" si="14"/>
        <v>0</v>
      </c>
      <c r="AJ27" s="196">
        <f t="shared" si="15"/>
        <v>0</v>
      </c>
      <c r="AK27" s="196">
        <f t="shared" si="16"/>
        <v>0</v>
      </c>
      <c r="AL27" s="196">
        <f t="shared" si="17"/>
        <v>0</v>
      </c>
      <c r="AM27" s="196">
        <f t="shared" si="18"/>
        <v>0</v>
      </c>
      <c r="AN27" s="196">
        <f t="shared" si="19"/>
        <v>0</v>
      </c>
      <c r="AO27" s="196">
        <f t="shared" si="20"/>
        <v>0</v>
      </c>
      <c r="AP27" s="196">
        <f t="shared" si="21"/>
        <v>0</v>
      </c>
      <c r="AQ27" s="196">
        <f t="shared" si="22"/>
        <v>0</v>
      </c>
      <c r="AR27" s="196">
        <f t="shared" si="23"/>
        <v>0</v>
      </c>
      <c r="AS27" s="196">
        <f t="shared" si="24"/>
        <v>0</v>
      </c>
      <c r="AT27" s="196">
        <f t="shared" si="25"/>
        <v>0</v>
      </c>
      <c r="AU27" s="196">
        <f t="shared" si="26"/>
        <v>0</v>
      </c>
      <c r="AV27" s="196">
        <f t="shared" si="27"/>
        <v>0</v>
      </c>
      <c r="AW27" s="196">
        <f t="shared" si="28"/>
        <v>0</v>
      </c>
      <c r="AX27" s="196">
        <f t="shared" si="29"/>
        <v>0</v>
      </c>
      <c r="AY27" s="196">
        <f t="shared" si="30"/>
        <v>0</v>
      </c>
      <c r="AZ27" s="196">
        <f t="shared" si="31"/>
        <v>0</v>
      </c>
      <c r="BA27" s="196">
        <f t="shared" si="32"/>
        <v>0</v>
      </c>
      <c r="BB27" s="196">
        <f t="shared" si="33"/>
        <v>0</v>
      </c>
      <c r="BC27" s="196">
        <f t="shared" si="34"/>
        <v>0</v>
      </c>
      <c r="BD27" s="196">
        <f t="shared" si="35"/>
        <v>0</v>
      </c>
      <c r="BE27" s="196">
        <f t="shared" si="36"/>
        <v>0</v>
      </c>
      <c r="BF27" s="196">
        <f t="shared" si="37"/>
        <v>0</v>
      </c>
      <c r="BG27" s="196">
        <f t="shared" si="38"/>
        <v>0</v>
      </c>
      <c r="BH27" s="196">
        <f t="shared" si="39"/>
        <v>0</v>
      </c>
      <c r="BI27" s="196">
        <f t="shared" si="40"/>
        <v>0</v>
      </c>
      <c r="BJ27" s="196">
        <f t="shared" si="41"/>
        <v>0</v>
      </c>
      <c r="BK27" s="196">
        <f t="shared" si="42"/>
        <v>0</v>
      </c>
      <c r="BL27" s="196">
        <f t="shared" si="43"/>
        <v>0</v>
      </c>
      <c r="BM27" s="196">
        <f t="shared" si="44"/>
        <v>0</v>
      </c>
      <c r="BN27" s="196">
        <f t="shared" si="45"/>
        <v>0</v>
      </c>
      <c r="BO27" s="196">
        <f t="shared" si="46"/>
        <v>0</v>
      </c>
      <c r="BP27" s="196">
        <f t="shared" si="47"/>
        <v>0</v>
      </c>
      <c r="BQ27" s="196">
        <f t="shared" si="48"/>
        <v>0</v>
      </c>
      <c r="BR27" s="196">
        <f t="shared" si="49"/>
        <v>0</v>
      </c>
      <c r="BS27" s="196">
        <f t="shared" si="50"/>
        <v>0</v>
      </c>
      <c r="BT27" s="196">
        <f t="shared" si="51"/>
        <v>0</v>
      </c>
      <c r="BU27" s="196">
        <f t="shared" si="52"/>
        <v>0</v>
      </c>
      <c r="BV27" s="196">
        <f t="shared" si="53"/>
        <v>0</v>
      </c>
      <c r="BW27" s="196">
        <f t="shared" si="61"/>
        <v>0</v>
      </c>
      <c r="BX27" s="196">
        <f t="shared" si="54"/>
        <v>0</v>
      </c>
      <c r="BY27" s="196">
        <f t="shared" si="62"/>
        <v>0</v>
      </c>
      <c r="BZ27" s="196">
        <f t="shared" si="55"/>
        <v>0</v>
      </c>
      <c r="CA27" s="196">
        <f t="shared" si="56"/>
        <v>0</v>
      </c>
      <c r="CB27" s="196">
        <f t="shared" si="57"/>
        <v>0</v>
      </c>
      <c r="CC27" s="196">
        <f t="shared" si="58"/>
        <v>0</v>
      </c>
      <c r="CD27" s="196">
        <f t="shared" si="59"/>
        <v>0</v>
      </c>
    </row>
    <row r="28" ht="15.75" spans="1:82">
      <c r="A28" s="5"/>
      <c r="B28" s="147" t="s">
        <v>152</v>
      </c>
      <c r="C28" s="172"/>
      <c r="D28" s="175" t="s">
        <v>153</v>
      </c>
      <c r="E28" s="176">
        <v>17</v>
      </c>
      <c r="F28" s="124" t="s">
        <v>154</v>
      </c>
      <c r="G28" s="177"/>
      <c r="H28" s="124"/>
      <c r="I28" s="177"/>
      <c r="J28" s="124"/>
      <c r="K28" s="177" t="s">
        <v>17</v>
      </c>
      <c r="L28" s="187">
        <v>3000</v>
      </c>
      <c r="M28" s="177"/>
      <c r="N28" s="187"/>
      <c r="O28" s="177"/>
      <c r="P28" s="188"/>
      <c r="Q28" s="177" t="s">
        <v>38</v>
      </c>
      <c r="R28" s="188">
        <v>3000</v>
      </c>
      <c r="S28" s="164"/>
      <c r="T28" s="195">
        <f t="shared" si="2"/>
        <v>3000</v>
      </c>
      <c r="U28" s="195">
        <f t="shared" si="3"/>
        <v>3000</v>
      </c>
      <c r="V28" s="164"/>
      <c r="W28" s="164"/>
      <c r="X28" s="197" t="str">
        <f t="shared" si="4"/>
        <v>القيد صحيح</v>
      </c>
      <c r="Y28" s="196">
        <f t="shared" si="5"/>
        <v>3000</v>
      </c>
      <c r="Z28" s="196">
        <f t="shared" si="6"/>
        <v>0</v>
      </c>
      <c r="AA28" s="196">
        <f t="shared" si="7"/>
        <v>0</v>
      </c>
      <c r="AB28" s="196">
        <f t="shared" si="8"/>
        <v>0</v>
      </c>
      <c r="AC28" s="196">
        <f t="shared" si="60"/>
        <v>0</v>
      </c>
      <c r="AD28" s="196">
        <f t="shared" si="9"/>
        <v>0</v>
      </c>
      <c r="AE28" s="196">
        <f t="shared" si="10"/>
        <v>0</v>
      </c>
      <c r="AF28" s="196">
        <f t="shared" si="11"/>
        <v>0</v>
      </c>
      <c r="AG28" s="196">
        <f t="shared" si="12"/>
        <v>0</v>
      </c>
      <c r="AH28" s="196">
        <f t="shared" si="13"/>
        <v>0</v>
      </c>
      <c r="AI28" s="196">
        <f t="shared" si="14"/>
        <v>0</v>
      </c>
      <c r="AJ28" s="196">
        <f t="shared" si="15"/>
        <v>0</v>
      </c>
      <c r="AK28" s="196">
        <f t="shared" si="16"/>
        <v>0</v>
      </c>
      <c r="AL28" s="196">
        <f t="shared" si="17"/>
        <v>0</v>
      </c>
      <c r="AM28" s="196">
        <f t="shared" si="18"/>
        <v>0</v>
      </c>
      <c r="AN28" s="196">
        <f t="shared" si="19"/>
        <v>0</v>
      </c>
      <c r="AO28" s="196">
        <f t="shared" si="20"/>
        <v>0</v>
      </c>
      <c r="AP28" s="196">
        <f t="shared" si="21"/>
        <v>0</v>
      </c>
      <c r="AQ28" s="196">
        <f t="shared" si="22"/>
        <v>0</v>
      </c>
      <c r="AR28" s="196">
        <f t="shared" si="23"/>
        <v>0</v>
      </c>
      <c r="AS28" s="196">
        <f t="shared" si="24"/>
        <v>0</v>
      </c>
      <c r="AT28" s="196">
        <f t="shared" si="25"/>
        <v>0</v>
      </c>
      <c r="AU28" s="196">
        <f t="shared" si="26"/>
        <v>0</v>
      </c>
      <c r="AV28" s="196">
        <f t="shared" si="27"/>
        <v>0</v>
      </c>
      <c r="AW28" s="196">
        <f t="shared" si="28"/>
        <v>0</v>
      </c>
      <c r="AX28" s="196">
        <f t="shared" si="29"/>
        <v>0</v>
      </c>
      <c r="AY28" s="196">
        <f t="shared" si="30"/>
        <v>0</v>
      </c>
      <c r="AZ28" s="196">
        <f t="shared" si="31"/>
        <v>0</v>
      </c>
      <c r="BA28" s="196">
        <f t="shared" si="32"/>
        <v>0</v>
      </c>
      <c r="BB28" s="196">
        <f t="shared" si="33"/>
        <v>0</v>
      </c>
      <c r="BC28" s="196">
        <f t="shared" si="34"/>
        <v>0</v>
      </c>
      <c r="BD28" s="196">
        <f t="shared" si="35"/>
        <v>0</v>
      </c>
      <c r="BE28" s="196">
        <f t="shared" si="36"/>
        <v>0</v>
      </c>
      <c r="BF28" s="196">
        <f t="shared" si="37"/>
        <v>0</v>
      </c>
      <c r="BG28" s="196">
        <f t="shared" si="38"/>
        <v>0</v>
      </c>
      <c r="BH28" s="196">
        <f t="shared" si="39"/>
        <v>0</v>
      </c>
      <c r="BI28" s="196">
        <f t="shared" si="40"/>
        <v>0</v>
      </c>
      <c r="BJ28" s="196">
        <f t="shared" si="41"/>
        <v>0</v>
      </c>
      <c r="BK28" s="196">
        <f t="shared" si="42"/>
        <v>0</v>
      </c>
      <c r="BL28" s="196">
        <f t="shared" si="43"/>
        <v>0</v>
      </c>
      <c r="BM28" s="196">
        <f t="shared" si="44"/>
        <v>0</v>
      </c>
      <c r="BN28" s="196">
        <f t="shared" si="45"/>
        <v>0</v>
      </c>
      <c r="BO28" s="196">
        <f t="shared" si="46"/>
        <v>0</v>
      </c>
      <c r="BP28" s="196">
        <f t="shared" si="47"/>
        <v>0</v>
      </c>
      <c r="BQ28" s="196">
        <f t="shared" si="48"/>
        <v>0</v>
      </c>
      <c r="BR28" s="196">
        <f t="shared" si="49"/>
        <v>3000</v>
      </c>
      <c r="BS28" s="196">
        <f t="shared" si="50"/>
        <v>0</v>
      </c>
      <c r="BT28" s="196">
        <f t="shared" si="51"/>
        <v>0</v>
      </c>
      <c r="BU28" s="196">
        <f t="shared" si="52"/>
        <v>0</v>
      </c>
      <c r="BV28" s="196">
        <f t="shared" si="53"/>
        <v>0</v>
      </c>
      <c r="BW28" s="196">
        <f t="shared" si="61"/>
        <v>0</v>
      </c>
      <c r="BX28" s="196">
        <f t="shared" si="54"/>
        <v>0</v>
      </c>
      <c r="BY28" s="196">
        <f t="shared" si="62"/>
        <v>0</v>
      </c>
      <c r="BZ28" s="196">
        <f t="shared" si="55"/>
        <v>0</v>
      </c>
      <c r="CA28" s="196">
        <f t="shared" si="56"/>
        <v>0</v>
      </c>
      <c r="CB28" s="196">
        <f t="shared" si="57"/>
        <v>0</v>
      </c>
      <c r="CC28" s="196">
        <f t="shared" si="58"/>
        <v>0</v>
      </c>
      <c r="CD28" s="196">
        <f t="shared" si="59"/>
        <v>0</v>
      </c>
    </row>
    <row r="29" ht="15.75" spans="1:82">
      <c r="A29" s="5"/>
      <c r="B29" s="147"/>
      <c r="C29" s="172"/>
      <c r="D29" s="175" t="s">
        <v>155</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60"/>
        <v>0</v>
      </c>
      <c r="AD29" s="196">
        <f t="shared" si="9"/>
        <v>0</v>
      </c>
      <c r="AE29" s="196">
        <f t="shared" si="10"/>
        <v>0</v>
      </c>
      <c r="AF29" s="196">
        <f t="shared" si="11"/>
        <v>0</v>
      </c>
      <c r="AG29" s="196">
        <f t="shared" si="12"/>
        <v>0</v>
      </c>
      <c r="AH29" s="196">
        <f t="shared" si="13"/>
        <v>0</v>
      </c>
      <c r="AI29" s="196">
        <f t="shared" si="14"/>
        <v>0</v>
      </c>
      <c r="AJ29" s="196">
        <f t="shared" si="15"/>
        <v>0</v>
      </c>
      <c r="AK29" s="196">
        <f t="shared" si="16"/>
        <v>0</v>
      </c>
      <c r="AL29" s="196">
        <f t="shared" si="17"/>
        <v>0</v>
      </c>
      <c r="AM29" s="196">
        <f t="shared" si="18"/>
        <v>0</v>
      </c>
      <c r="AN29" s="196">
        <f t="shared" si="19"/>
        <v>0</v>
      </c>
      <c r="AO29" s="196">
        <f t="shared" si="20"/>
        <v>0</v>
      </c>
      <c r="AP29" s="196">
        <f t="shared" si="21"/>
        <v>0</v>
      </c>
      <c r="AQ29" s="196">
        <f t="shared" si="22"/>
        <v>0</v>
      </c>
      <c r="AR29" s="196">
        <f t="shared" si="23"/>
        <v>0</v>
      </c>
      <c r="AS29" s="196">
        <f t="shared" si="24"/>
        <v>0</v>
      </c>
      <c r="AT29" s="196">
        <f t="shared" si="25"/>
        <v>0</v>
      </c>
      <c r="AU29" s="196">
        <f t="shared" si="26"/>
        <v>0</v>
      </c>
      <c r="AV29" s="196">
        <f t="shared" si="27"/>
        <v>0</v>
      </c>
      <c r="AW29" s="196">
        <f t="shared" si="28"/>
        <v>0</v>
      </c>
      <c r="AX29" s="196">
        <f t="shared" si="29"/>
        <v>0</v>
      </c>
      <c r="AY29" s="196">
        <f t="shared" si="30"/>
        <v>0</v>
      </c>
      <c r="AZ29" s="196">
        <f t="shared" si="31"/>
        <v>0</v>
      </c>
      <c r="BA29" s="196">
        <f t="shared" si="32"/>
        <v>0</v>
      </c>
      <c r="BB29" s="196">
        <f t="shared" si="33"/>
        <v>0</v>
      </c>
      <c r="BC29" s="196">
        <f t="shared" si="34"/>
        <v>0</v>
      </c>
      <c r="BD29" s="196">
        <f t="shared" si="35"/>
        <v>0</v>
      </c>
      <c r="BE29" s="196">
        <f t="shared" si="36"/>
        <v>0</v>
      </c>
      <c r="BF29" s="196">
        <f t="shared" si="37"/>
        <v>0</v>
      </c>
      <c r="BG29" s="196">
        <f t="shared" si="38"/>
        <v>0</v>
      </c>
      <c r="BH29" s="196">
        <f t="shared" si="39"/>
        <v>0</v>
      </c>
      <c r="BI29" s="196">
        <f t="shared" si="40"/>
        <v>0</v>
      </c>
      <c r="BJ29" s="196">
        <f t="shared" si="41"/>
        <v>0</v>
      </c>
      <c r="BK29" s="196">
        <f t="shared" si="42"/>
        <v>0</v>
      </c>
      <c r="BL29" s="196">
        <f t="shared" si="43"/>
        <v>0</v>
      </c>
      <c r="BM29" s="196">
        <f t="shared" si="44"/>
        <v>0</v>
      </c>
      <c r="BN29" s="196">
        <f t="shared" si="45"/>
        <v>0</v>
      </c>
      <c r="BO29" s="196">
        <f t="shared" si="46"/>
        <v>0</v>
      </c>
      <c r="BP29" s="196">
        <f t="shared" si="47"/>
        <v>0</v>
      </c>
      <c r="BQ29" s="196">
        <f t="shared" si="48"/>
        <v>0</v>
      </c>
      <c r="BR29" s="196">
        <f t="shared" si="49"/>
        <v>0</v>
      </c>
      <c r="BS29" s="196">
        <f t="shared" si="50"/>
        <v>0</v>
      </c>
      <c r="BT29" s="196">
        <f t="shared" si="51"/>
        <v>0</v>
      </c>
      <c r="BU29" s="196">
        <f t="shared" si="52"/>
        <v>0</v>
      </c>
      <c r="BV29" s="196">
        <f t="shared" si="53"/>
        <v>0</v>
      </c>
      <c r="BW29" s="196">
        <f t="shared" si="61"/>
        <v>0</v>
      </c>
      <c r="BX29" s="196">
        <f t="shared" si="54"/>
        <v>0</v>
      </c>
      <c r="BY29" s="196">
        <f t="shared" si="62"/>
        <v>0</v>
      </c>
      <c r="BZ29" s="196">
        <f t="shared" si="55"/>
        <v>0</v>
      </c>
      <c r="CA29" s="196">
        <f t="shared" si="56"/>
        <v>0</v>
      </c>
      <c r="CB29" s="196">
        <f t="shared" si="57"/>
        <v>0</v>
      </c>
      <c r="CC29" s="196">
        <f t="shared" si="58"/>
        <v>0</v>
      </c>
      <c r="CD29" s="196">
        <f t="shared" si="59"/>
        <v>0</v>
      </c>
    </row>
    <row r="30" ht="15.75" spans="1:83">
      <c r="A30" s="5"/>
      <c r="B30" s="147"/>
      <c r="C30" s="172"/>
      <c r="D30" s="175" t="s">
        <v>156</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60"/>
        <v>0</v>
      </c>
      <c r="AD30" s="196">
        <f t="shared" si="9"/>
        <v>0</v>
      </c>
      <c r="AE30" s="196">
        <f t="shared" si="10"/>
        <v>0</v>
      </c>
      <c r="AF30" s="196">
        <f t="shared" si="11"/>
        <v>0</v>
      </c>
      <c r="AG30" s="196">
        <f t="shared" si="12"/>
        <v>0</v>
      </c>
      <c r="AH30" s="196">
        <f t="shared" si="13"/>
        <v>0</v>
      </c>
      <c r="AI30" s="196">
        <f t="shared" si="14"/>
        <v>0</v>
      </c>
      <c r="AJ30" s="196">
        <f t="shared" si="15"/>
        <v>0</v>
      </c>
      <c r="AK30" s="196">
        <f t="shared" si="16"/>
        <v>0</v>
      </c>
      <c r="AL30" s="196">
        <f t="shared" si="17"/>
        <v>0</v>
      </c>
      <c r="AM30" s="196">
        <f t="shared" si="18"/>
        <v>0</v>
      </c>
      <c r="AN30" s="196">
        <f t="shared" si="19"/>
        <v>0</v>
      </c>
      <c r="AO30" s="196">
        <f t="shared" si="20"/>
        <v>0</v>
      </c>
      <c r="AP30" s="196">
        <f t="shared" si="21"/>
        <v>0</v>
      </c>
      <c r="AQ30" s="196">
        <f t="shared" si="22"/>
        <v>0</v>
      </c>
      <c r="AR30" s="196">
        <f t="shared" si="23"/>
        <v>0</v>
      </c>
      <c r="AS30" s="196">
        <f t="shared" si="24"/>
        <v>0</v>
      </c>
      <c r="AT30" s="196">
        <f t="shared" si="25"/>
        <v>0</v>
      </c>
      <c r="AU30" s="196">
        <f t="shared" si="26"/>
        <v>0</v>
      </c>
      <c r="AV30" s="196">
        <f t="shared" si="27"/>
        <v>0</v>
      </c>
      <c r="AW30" s="196">
        <f t="shared" si="28"/>
        <v>0</v>
      </c>
      <c r="AX30" s="196">
        <f t="shared" si="29"/>
        <v>0</v>
      </c>
      <c r="AY30" s="196">
        <f t="shared" si="30"/>
        <v>0</v>
      </c>
      <c r="AZ30" s="196">
        <f t="shared" si="31"/>
        <v>0</v>
      </c>
      <c r="BA30" s="196">
        <f t="shared" si="32"/>
        <v>0</v>
      </c>
      <c r="BB30" s="196">
        <f t="shared" si="33"/>
        <v>0</v>
      </c>
      <c r="BC30" s="196">
        <f t="shared" si="34"/>
        <v>0</v>
      </c>
      <c r="BD30" s="196">
        <f t="shared" si="35"/>
        <v>0</v>
      </c>
      <c r="BE30" s="196">
        <f t="shared" si="36"/>
        <v>0</v>
      </c>
      <c r="BF30" s="196">
        <f t="shared" si="37"/>
        <v>0</v>
      </c>
      <c r="BG30" s="196">
        <f t="shared" si="38"/>
        <v>0</v>
      </c>
      <c r="BH30" s="196">
        <f t="shared" si="39"/>
        <v>0</v>
      </c>
      <c r="BI30" s="196">
        <f t="shared" si="40"/>
        <v>0</v>
      </c>
      <c r="BJ30" s="196">
        <f t="shared" si="41"/>
        <v>0</v>
      </c>
      <c r="BK30" s="196">
        <f t="shared" si="42"/>
        <v>0</v>
      </c>
      <c r="BL30" s="196">
        <f t="shared" si="43"/>
        <v>0</v>
      </c>
      <c r="BM30" s="196">
        <f t="shared" si="44"/>
        <v>0</v>
      </c>
      <c r="BN30" s="196">
        <f t="shared" si="45"/>
        <v>0</v>
      </c>
      <c r="BO30" s="196">
        <f t="shared" si="46"/>
        <v>0</v>
      </c>
      <c r="BP30" s="196">
        <f t="shared" si="47"/>
        <v>0</v>
      </c>
      <c r="BQ30" s="196">
        <f t="shared" si="48"/>
        <v>0</v>
      </c>
      <c r="BR30" s="196">
        <f t="shared" si="49"/>
        <v>0</v>
      </c>
      <c r="BS30" s="196">
        <f t="shared" si="50"/>
        <v>0</v>
      </c>
      <c r="BT30" s="196">
        <f t="shared" si="51"/>
        <v>0</v>
      </c>
      <c r="BU30" s="196">
        <f t="shared" si="52"/>
        <v>0</v>
      </c>
      <c r="BV30" s="196">
        <f t="shared" si="53"/>
        <v>0</v>
      </c>
      <c r="BW30" s="196">
        <f t="shared" si="61"/>
        <v>0</v>
      </c>
      <c r="BX30" s="196">
        <f t="shared" si="54"/>
        <v>0</v>
      </c>
      <c r="BY30" s="196">
        <f t="shared" si="62"/>
        <v>0</v>
      </c>
      <c r="BZ30" s="196">
        <f t="shared" si="55"/>
        <v>0</v>
      </c>
      <c r="CA30" s="196">
        <f t="shared" si="56"/>
        <v>0</v>
      </c>
      <c r="CB30" s="196">
        <f t="shared" si="57"/>
        <v>0</v>
      </c>
      <c r="CC30" s="196">
        <f t="shared" si="58"/>
        <v>0</v>
      </c>
      <c r="CD30" s="196">
        <f t="shared" si="59"/>
        <v>0</v>
      </c>
      <c r="CE30" s="179"/>
    </row>
    <row r="31" ht="15.75" spans="1:83">
      <c r="A31" s="5"/>
      <c r="B31" s="147"/>
      <c r="C31" s="172"/>
      <c r="D31" s="175" t="s">
        <v>157</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60"/>
        <v>0</v>
      </c>
      <c r="AD31" s="196">
        <f t="shared" si="9"/>
        <v>0</v>
      </c>
      <c r="AE31" s="196">
        <f t="shared" si="10"/>
        <v>0</v>
      </c>
      <c r="AF31" s="196">
        <f t="shared" si="11"/>
        <v>0</v>
      </c>
      <c r="AG31" s="196">
        <f t="shared" si="12"/>
        <v>0</v>
      </c>
      <c r="AH31" s="196">
        <f t="shared" si="13"/>
        <v>0</v>
      </c>
      <c r="AI31" s="196">
        <f t="shared" si="14"/>
        <v>0</v>
      </c>
      <c r="AJ31" s="196">
        <f t="shared" si="15"/>
        <v>0</v>
      </c>
      <c r="AK31" s="196">
        <f t="shared" si="16"/>
        <v>0</v>
      </c>
      <c r="AL31" s="196">
        <f t="shared" si="17"/>
        <v>0</v>
      </c>
      <c r="AM31" s="196">
        <f t="shared" si="18"/>
        <v>0</v>
      </c>
      <c r="AN31" s="196">
        <f t="shared" si="19"/>
        <v>0</v>
      </c>
      <c r="AO31" s="196">
        <f t="shared" si="20"/>
        <v>0</v>
      </c>
      <c r="AP31" s="196">
        <f t="shared" si="21"/>
        <v>0</v>
      </c>
      <c r="AQ31" s="196">
        <f t="shared" si="22"/>
        <v>0</v>
      </c>
      <c r="AR31" s="196">
        <f t="shared" si="23"/>
        <v>0</v>
      </c>
      <c r="AS31" s="196">
        <f t="shared" si="24"/>
        <v>0</v>
      </c>
      <c r="AT31" s="196">
        <f t="shared" si="25"/>
        <v>0</v>
      </c>
      <c r="AU31" s="196">
        <f t="shared" si="26"/>
        <v>0</v>
      </c>
      <c r="AV31" s="196">
        <f t="shared" si="27"/>
        <v>0</v>
      </c>
      <c r="AW31" s="196">
        <f t="shared" si="28"/>
        <v>0</v>
      </c>
      <c r="AX31" s="196">
        <f t="shared" si="29"/>
        <v>0</v>
      </c>
      <c r="AY31" s="196">
        <f t="shared" si="30"/>
        <v>0</v>
      </c>
      <c r="AZ31" s="196">
        <f t="shared" si="31"/>
        <v>0</v>
      </c>
      <c r="BA31" s="196">
        <f t="shared" si="32"/>
        <v>0</v>
      </c>
      <c r="BB31" s="196">
        <f t="shared" si="33"/>
        <v>0</v>
      </c>
      <c r="BC31" s="196">
        <f t="shared" si="34"/>
        <v>0</v>
      </c>
      <c r="BD31" s="196">
        <f t="shared" si="35"/>
        <v>0</v>
      </c>
      <c r="BE31" s="196">
        <f t="shared" si="36"/>
        <v>0</v>
      </c>
      <c r="BF31" s="196">
        <f t="shared" si="37"/>
        <v>0</v>
      </c>
      <c r="BG31" s="196">
        <f t="shared" si="38"/>
        <v>0</v>
      </c>
      <c r="BH31" s="196">
        <f t="shared" si="39"/>
        <v>0</v>
      </c>
      <c r="BI31" s="196">
        <f t="shared" si="40"/>
        <v>0</v>
      </c>
      <c r="BJ31" s="196">
        <f t="shared" si="41"/>
        <v>0</v>
      </c>
      <c r="BK31" s="196">
        <f t="shared" si="42"/>
        <v>0</v>
      </c>
      <c r="BL31" s="196">
        <f t="shared" si="43"/>
        <v>0</v>
      </c>
      <c r="BM31" s="196">
        <f t="shared" si="44"/>
        <v>0</v>
      </c>
      <c r="BN31" s="196">
        <f t="shared" si="45"/>
        <v>0</v>
      </c>
      <c r="BO31" s="196">
        <f t="shared" si="46"/>
        <v>0</v>
      </c>
      <c r="BP31" s="196">
        <f t="shared" si="47"/>
        <v>0</v>
      </c>
      <c r="BQ31" s="196">
        <f t="shared" si="48"/>
        <v>0</v>
      </c>
      <c r="BR31" s="196">
        <f t="shared" si="49"/>
        <v>0</v>
      </c>
      <c r="BS31" s="196">
        <f t="shared" si="50"/>
        <v>0</v>
      </c>
      <c r="BT31" s="196">
        <f t="shared" si="51"/>
        <v>0</v>
      </c>
      <c r="BU31" s="196">
        <f t="shared" si="52"/>
        <v>0</v>
      </c>
      <c r="BV31" s="196">
        <f t="shared" si="53"/>
        <v>0</v>
      </c>
      <c r="BW31" s="196">
        <f t="shared" si="61"/>
        <v>0</v>
      </c>
      <c r="BX31" s="196">
        <f t="shared" si="54"/>
        <v>0</v>
      </c>
      <c r="BY31" s="196">
        <f t="shared" si="62"/>
        <v>0</v>
      </c>
      <c r="BZ31" s="196">
        <f t="shared" si="55"/>
        <v>0</v>
      </c>
      <c r="CA31" s="196">
        <f t="shared" si="56"/>
        <v>0</v>
      </c>
      <c r="CB31" s="196">
        <f t="shared" si="57"/>
        <v>0</v>
      </c>
      <c r="CC31" s="196">
        <f t="shared" si="58"/>
        <v>0</v>
      </c>
      <c r="CD31" s="196">
        <f t="shared" si="59"/>
        <v>0</v>
      </c>
      <c r="CE31" s="179"/>
    </row>
    <row r="32" ht="15.75" spans="1:83">
      <c r="A32" s="5"/>
      <c r="B32" s="147"/>
      <c r="C32" s="172"/>
      <c r="D32" s="175" t="s">
        <v>158</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60"/>
        <v>0</v>
      </c>
      <c r="AD32" s="196">
        <f t="shared" si="9"/>
        <v>0</v>
      </c>
      <c r="AE32" s="196">
        <f t="shared" si="10"/>
        <v>0</v>
      </c>
      <c r="AF32" s="196">
        <f t="shared" si="11"/>
        <v>0</v>
      </c>
      <c r="AG32" s="196">
        <f t="shared" si="12"/>
        <v>0</v>
      </c>
      <c r="AH32" s="196">
        <f t="shared" si="13"/>
        <v>0</v>
      </c>
      <c r="AI32" s="196">
        <f t="shared" si="14"/>
        <v>0</v>
      </c>
      <c r="AJ32" s="196">
        <f t="shared" si="15"/>
        <v>0</v>
      </c>
      <c r="AK32" s="196">
        <f t="shared" si="16"/>
        <v>0</v>
      </c>
      <c r="AL32" s="196">
        <f t="shared" si="17"/>
        <v>0</v>
      </c>
      <c r="AM32" s="196">
        <f t="shared" si="18"/>
        <v>0</v>
      </c>
      <c r="AN32" s="196">
        <f t="shared" si="19"/>
        <v>0</v>
      </c>
      <c r="AO32" s="196">
        <f t="shared" si="20"/>
        <v>0</v>
      </c>
      <c r="AP32" s="196">
        <f t="shared" si="21"/>
        <v>0</v>
      </c>
      <c r="AQ32" s="196">
        <f t="shared" si="22"/>
        <v>0</v>
      </c>
      <c r="AR32" s="196">
        <f t="shared" si="23"/>
        <v>0</v>
      </c>
      <c r="AS32" s="196">
        <f t="shared" si="24"/>
        <v>0</v>
      </c>
      <c r="AT32" s="196">
        <f t="shared" si="25"/>
        <v>0</v>
      </c>
      <c r="AU32" s="196">
        <f t="shared" si="26"/>
        <v>0</v>
      </c>
      <c r="AV32" s="196">
        <f t="shared" si="27"/>
        <v>0</v>
      </c>
      <c r="AW32" s="196">
        <f t="shared" si="28"/>
        <v>0</v>
      </c>
      <c r="AX32" s="196">
        <f t="shared" si="29"/>
        <v>0</v>
      </c>
      <c r="AY32" s="196">
        <f t="shared" si="30"/>
        <v>0</v>
      </c>
      <c r="AZ32" s="196">
        <f t="shared" si="31"/>
        <v>0</v>
      </c>
      <c r="BA32" s="196">
        <f t="shared" si="32"/>
        <v>0</v>
      </c>
      <c r="BB32" s="196">
        <f t="shared" si="33"/>
        <v>0</v>
      </c>
      <c r="BC32" s="196">
        <f t="shared" si="34"/>
        <v>0</v>
      </c>
      <c r="BD32" s="196">
        <f t="shared" si="35"/>
        <v>0</v>
      </c>
      <c r="BE32" s="196">
        <f t="shared" si="36"/>
        <v>0</v>
      </c>
      <c r="BF32" s="196">
        <f t="shared" si="37"/>
        <v>0</v>
      </c>
      <c r="BG32" s="196">
        <f t="shared" si="38"/>
        <v>0</v>
      </c>
      <c r="BH32" s="196">
        <f t="shared" si="39"/>
        <v>0</v>
      </c>
      <c r="BI32" s="196">
        <f t="shared" si="40"/>
        <v>0</v>
      </c>
      <c r="BJ32" s="196">
        <f t="shared" si="41"/>
        <v>0</v>
      </c>
      <c r="BK32" s="196">
        <f t="shared" si="42"/>
        <v>0</v>
      </c>
      <c r="BL32" s="196">
        <f t="shared" si="43"/>
        <v>0</v>
      </c>
      <c r="BM32" s="196">
        <f t="shared" si="44"/>
        <v>0</v>
      </c>
      <c r="BN32" s="196">
        <f t="shared" si="45"/>
        <v>0</v>
      </c>
      <c r="BO32" s="196">
        <f t="shared" si="46"/>
        <v>0</v>
      </c>
      <c r="BP32" s="196">
        <f t="shared" si="47"/>
        <v>0</v>
      </c>
      <c r="BQ32" s="196">
        <f t="shared" si="48"/>
        <v>0</v>
      </c>
      <c r="BR32" s="196">
        <f t="shared" si="49"/>
        <v>0</v>
      </c>
      <c r="BS32" s="196">
        <f t="shared" si="50"/>
        <v>0</v>
      </c>
      <c r="BT32" s="196">
        <f t="shared" si="51"/>
        <v>0</v>
      </c>
      <c r="BU32" s="196">
        <f t="shared" si="52"/>
        <v>0</v>
      </c>
      <c r="BV32" s="196">
        <f t="shared" si="53"/>
        <v>0</v>
      </c>
      <c r="BW32" s="196">
        <f t="shared" si="61"/>
        <v>0</v>
      </c>
      <c r="BX32" s="196">
        <f t="shared" si="54"/>
        <v>0</v>
      </c>
      <c r="BY32" s="196">
        <f t="shared" si="62"/>
        <v>0</v>
      </c>
      <c r="BZ32" s="196">
        <f t="shared" si="55"/>
        <v>0</v>
      </c>
      <c r="CA32" s="196">
        <f t="shared" si="56"/>
        <v>0</v>
      </c>
      <c r="CB32" s="196">
        <f t="shared" si="57"/>
        <v>0</v>
      </c>
      <c r="CC32" s="196">
        <f t="shared" si="58"/>
        <v>0</v>
      </c>
      <c r="CD32" s="196">
        <f t="shared" si="59"/>
        <v>0</v>
      </c>
      <c r="CE32" s="179"/>
    </row>
    <row r="33" ht="15.75" spans="1:83">
      <c r="A33" s="5"/>
      <c r="B33" s="147"/>
      <c r="C33" s="172"/>
      <c r="D33" s="175" t="s">
        <v>159</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60"/>
        <v>0</v>
      </c>
      <c r="AD33" s="196">
        <f t="shared" si="9"/>
        <v>0</v>
      </c>
      <c r="AE33" s="196">
        <f t="shared" si="10"/>
        <v>0</v>
      </c>
      <c r="AF33" s="196">
        <f t="shared" si="11"/>
        <v>0</v>
      </c>
      <c r="AG33" s="196">
        <f t="shared" si="12"/>
        <v>0</v>
      </c>
      <c r="AH33" s="196">
        <f t="shared" si="13"/>
        <v>0</v>
      </c>
      <c r="AI33" s="196">
        <f t="shared" si="14"/>
        <v>0</v>
      </c>
      <c r="AJ33" s="196">
        <f t="shared" si="15"/>
        <v>0</v>
      </c>
      <c r="AK33" s="196">
        <f t="shared" si="16"/>
        <v>0</v>
      </c>
      <c r="AL33" s="196">
        <f t="shared" si="17"/>
        <v>0</v>
      </c>
      <c r="AM33" s="196">
        <f t="shared" si="18"/>
        <v>0</v>
      </c>
      <c r="AN33" s="196">
        <f t="shared" si="19"/>
        <v>0</v>
      </c>
      <c r="AO33" s="196">
        <f t="shared" si="20"/>
        <v>0</v>
      </c>
      <c r="AP33" s="196">
        <f t="shared" si="21"/>
        <v>0</v>
      </c>
      <c r="AQ33" s="196">
        <f t="shared" si="22"/>
        <v>0</v>
      </c>
      <c r="AR33" s="196">
        <f t="shared" si="23"/>
        <v>0</v>
      </c>
      <c r="AS33" s="196">
        <f t="shared" si="24"/>
        <v>0</v>
      </c>
      <c r="AT33" s="196">
        <f t="shared" si="25"/>
        <v>0</v>
      </c>
      <c r="AU33" s="196">
        <f t="shared" si="26"/>
        <v>0</v>
      </c>
      <c r="AV33" s="196">
        <f t="shared" si="27"/>
        <v>0</v>
      </c>
      <c r="AW33" s="196">
        <f t="shared" si="28"/>
        <v>0</v>
      </c>
      <c r="AX33" s="196">
        <f t="shared" si="29"/>
        <v>0</v>
      </c>
      <c r="AY33" s="196">
        <f t="shared" si="30"/>
        <v>0</v>
      </c>
      <c r="AZ33" s="196">
        <f t="shared" si="31"/>
        <v>0</v>
      </c>
      <c r="BA33" s="196">
        <f t="shared" si="32"/>
        <v>0</v>
      </c>
      <c r="BB33" s="196">
        <f t="shared" si="33"/>
        <v>0</v>
      </c>
      <c r="BC33" s="196">
        <f t="shared" si="34"/>
        <v>0</v>
      </c>
      <c r="BD33" s="196">
        <f t="shared" si="35"/>
        <v>0</v>
      </c>
      <c r="BE33" s="196">
        <f t="shared" si="36"/>
        <v>0</v>
      </c>
      <c r="BF33" s="196">
        <f t="shared" si="37"/>
        <v>0</v>
      </c>
      <c r="BG33" s="196">
        <f t="shared" si="38"/>
        <v>0</v>
      </c>
      <c r="BH33" s="196">
        <f t="shared" si="39"/>
        <v>0</v>
      </c>
      <c r="BI33" s="196">
        <f t="shared" si="40"/>
        <v>0</v>
      </c>
      <c r="BJ33" s="196">
        <f t="shared" si="41"/>
        <v>0</v>
      </c>
      <c r="BK33" s="196">
        <f t="shared" si="42"/>
        <v>0</v>
      </c>
      <c r="BL33" s="196">
        <f t="shared" si="43"/>
        <v>0</v>
      </c>
      <c r="BM33" s="196">
        <f t="shared" si="44"/>
        <v>0</v>
      </c>
      <c r="BN33" s="196">
        <f t="shared" si="45"/>
        <v>0</v>
      </c>
      <c r="BO33" s="196">
        <f t="shared" si="46"/>
        <v>0</v>
      </c>
      <c r="BP33" s="196">
        <f t="shared" si="47"/>
        <v>0</v>
      </c>
      <c r="BQ33" s="196">
        <f t="shared" si="48"/>
        <v>0</v>
      </c>
      <c r="BR33" s="196">
        <f t="shared" si="49"/>
        <v>0</v>
      </c>
      <c r="BS33" s="196">
        <f t="shared" si="50"/>
        <v>0</v>
      </c>
      <c r="BT33" s="196">
        <f t="shared" si="51"/>
        <v>0</v>
      </c>
      <c r="BU33" s="196">
        <f t="shared" si="52"/>
        <v>0</v>
      </c>
      <c r="BV33" s="196">
        <f t="shared" si="53"/>
        <v>0</v>
      </c>
      <c r="BW33" s="196">
        <f t="shared" si="61"/>
        <v>0</v>
      </c>
      <c r="BX33" s="196">
        <f t="shared" si="54"/>
        <v>0</v>
      </c>
      <c r="BY33" s="196">
        <f t="shared" si="62"/>
        <v>0</v>
      </c>
      <c r="BZ33" s="196">
        <f t="shared" si="55"/>
        <v>0</v>
      </c>
      <c r="CA33" s="196">
        <f t="shared" si="56"/>
        <v>0</v>
      </c>
      <c r="CB33" s="196">
        <f t="shared" si="57"/>
        <v>0</v>
      </c>
      <c r="CC33" s="196">
        <f t="shared" si="58"/>
        <v>0</v>
      </c>
      <c r="CD33" s="196">
        <f t="shared" si="59"/>
        <v>0</v>
      </c>
      <c r="CE33" s="179"/>
    </row>
    <row r="34" ht="15.75" spans="1:83">
      <c r="A34" s="5"/>
      <c r="B34" s="147"/>
      <c r="C34" s="172"/>
      <c r="D34" s="175" t="s">
        <v>160</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60"/>
        <v>0</v>
      </c>
      <c r="AD34" s="196">
        <f t="shared" si="9"/>
        <v>0</v>
      </c>
      <c r="AE34" s="196">
        <f t="shared" si="10"/>
        <v>0</v>
      </c>
      <c r="AF34" s="196">
        <f t="shared" si="11"/>
        <v>0</v>
      </c>
      <c r="AG34" s="196">
        <f t="shared" si="12"/>
        <v>0</v>
      </c>
      <c r="AH34" s="196">
        <f t="shared" si="13"/>
        <v>0</v>
      </c>
      <c r="AI34" s="196">
        <f t="shared" si="14"/>
        <v>0</v>
      </c>
      <c r="AJ34" s="196">
        <f t="shared" si="15"/>
        <v>0</v>
      </c>
      <c r="AK34" s="196">
        <f t="shared" si="16"/>
        <v>0</v>
      </c>
      <c r="AL34" s="196">
        <f t="shared" si="17"/>
        <v>0</v>
      </c>
      <c r="AM34" s="196">
        <f t="shared" si="18"/>
        <v>0</v>
      </c>
      <c r="AN34" s="196">
        <f t="shared" si="19"/>
        <v>0</v>
      </c>
      <c r="AO34" s="196">
        <f t="shared" si="20"/>
        <v>0</v>
      </c>
      <c r="AP34" s="196">
        <f t="shared" si="21"/>
        <v>0</v>
      </c>
      <c r="AQ34" s="196">
        <f t="shared" si="22"/>
        <v>0</v>
      </c>
      <c r="AR34" s="196">
        <f t="shared" si="23"/>
        <v>0</v>
      </c>
      <c r="AS34" s="196">
        <f t="shared" si="24"/>
        <v>0</v>
      </c>
      <c r="AT34" s="196">
        <f t="shared" si="25"/>
        <v>0</v>
      </c>
      <c r="AU34" s="196">
        <f t="shared" si="26"/>
        <v>0</v>
      </c>
      <c r="AV34" s="196">
        <f t="shared" si="27"/>
        <v>0</v>
      </c>
      <c r="AW34" s="196">
        <f t="shared" si="28"/>
        <v>0</v>
      </c>
      <c r="AX34" s="196">
        <f t="shared" si="29"/>
        <v>0</v>
      </c>
      <c r="AY34" s="196">
        <f t="shared" si="30"/>
        <v>0</v>
      </c>
      <c r="AZ34" s="196">
        <f t="shared" si="31"/>
        <v>0</v>
      </c>
      <c r="BA34" s="196">
        <f t="shared" si="32"/>
        <v>0</v>
      </c>
      <c r="BB34" s="196">
        <f t="shared" si="33"/>
        <v>0</v>
      </c>
      <c r="BC34" s="196">
        <f t="shared" si="34"/>
        <v>0</v>
      </c>
      <c r="BD34" s="196">
        <f t="shared" si="35"/>
        <v>0</v>
      </c>
      <c r="BE34" s="196">
        <f t="shared" si="36"/>
        <v>0</v>
      </c>
      <c r="BF34" s="196">
        <f t="shared" si="37"/>
        <v>0</v>
      </c>
      <c r="BG34" s="196">
        <f t="shared" si="38"/>
        <v>0</v>
      </c>
      <c r="BH34" s="196">
        <f t="shared" si="39"/>
        <v>0</v>
      </c>
      <c r="BI34" s="196">
        <f t="shared" si="40"/>
        <v>0</v>
      </c>
      <c r="BJ34" s="196">
        <f t="shared" si="41"/>
        <v>0</v>
      </c>
      <c r="BK34" s="196">
        <f t="shared" si="42"/>
        <v>0</v>
      </c>
      <c r="BL34" s="196">
        <f t="shared" si="43"/>
        <v>0</v>
      </c>
      <c r="BM34" s="196">
        <f t="shared" si="44"/>
        <v>0</v>
      </c>
      <c r="BN34" s="196">
        <f t="shared" si="45"/>
        <v>0</v>
      </c>
      <c r="BO34" s="196">
        <f t="shared" si="46"/>
        <v>0</v>
      </c>
      <c r="BP34" s="196">
        <f t="shared" si="47"/>
        <v>0</v>
      </c>
      <c r="BQ34" s="196">
        <f t="shared" si="48"/>
        <v>0</v>
      </c>
      <c r="BR34" s="196">
        <f t="shared" si="49"/>
        <v>0</v>
      </c>
      <c r="BS34" s="196">
        <f t="shared" si="50"/>
        <v>0</v>
      </c>
      <c r="BT34" s="196">
        <f t="shared" si="51"/>
        <v>0</v>
      </c>
      <c r="BU34" s="196">
        <f t="shared" si="52"/>
        <v>0</v>
      </c>
      <c r="BV34" s="196">
        <f t="shared" si="53"/>
        <v>0</v>
      </c>
      <c r="BW34" s="196">
        <f t="shared" si="61"/>
        <v>0</v>
      </c>
      <c r="BX34" s="196">
        <f t="shared" si="54"/>
        <v>0</v>
      </c>
      <c r="BY34" s="196">
        <f t="shared" si="62"/>
        <v>0</v>
      </c>
      <c r="BZ34" s="196">
        <f t="shared" si="55"/>
        <v>0</v>
      </c>
      <c r="CA34" s="196">
        <f t="shared" si="56"/>
        <v>0</v>
      </c>
      <c r="CB34" s="196">
        <f t="shared" si="57"/>
        <v>0</v>
      </c>
      <c r="CC34" s="196">
        <f t="shared" si="58"/>
        <v>0</v>
      </c>
      <c r="CD34" s="196">
        <f t="shared" si="59"/>
        <v>0</v>
      </c>
      <c r="CE34" s="179"/>
    </row>
    <row r="35" ht="15.75" spans="1:83">
      <c r="A35" s="5"/>
      <c r="B35" s="147"/>
      <c r="C35" s="172"/>
      <c r="D35" s="175" t="s">
        <v>161</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60"/>
        <v>0</v>
      </c>
      <c r="AD35" s="196">
        <f t="shared" si="9"/>
        <v>0</v>
      </c>
      <c r="AE35" s="196">
        <f t="shared" si="10"/>
        <v>0</v>
      </c>
      <c r="AF35" s="196">
        <f t="shared" si="11"/>
        <v>0</v>
      </c>
      <c r="AG35" s="196">
        <f t="shared" si="12"/>
        <v>0</v>
      </c>
      <c r="AH35" s="196">
        <f t="shared" si="13"/>
        <v>0</v>
      </c>
      <c r="AI35" s="196">
        <f t="shared" si="14"/>
        <v>0</v>
      </c>
      <c r="AJ35" s="196">
        <f t="shared" si="15"/>
        <v>0</v>
      </c>
      <c r="AK35" s="196">
        <f t="shared" si="16"/>
        <v>0</v>
      </c>
      <c r="AL35" s="196">
        <f t="shared" si="17"/>
        <v>0</v>
      </c>
      <c r="AM35" s="196">
        <f t="shared" si="18"/>
        <v>0</v>
      </c>
      <c r="AN35" s="196">
        <f t="shared" si="19"/>
        <v>0</v>
      </c>
      <c r="AO35" s="196">
        <f t="shared" si="20"/>
        <v>0</v>
      </c>
      <c r="AP35" s="196">
        <f t="shared" si="21"/>
        <v>0</v>
      </c>
      <c r="AQ35" s="196">
        <f t="shared" si="22"/>
        <v>0</v>
      </c>
      <c r="AR35" s="196">
        <f t="shared" si="23"/>
        <v>0</v>
      </c>
      <c r="AS35" s="196">
        <f t="shared" si="24"/>
        <v>0</v>
      </c>
      <c r="AT35" s="196">
        <f t="shared" si="25"/>
        <v>0</v>
      </c>
      <c r="AU35" s="196">
        <f t="shared" si="26"/>
        <v>0</v>
      </c>
      <c r="AV35" s="196">
        <f t="shared" si="27"/>
        <v>0</v>
      </c>
      <c r="AW35" s="196">
        <f t="shared" si="28"/>
        <v>0</v>
      </c>
      <c r="AX35" s="196">
        <f t="shared" si="29"/>
        <v>0</v>
      </c>
      <c r="AY35" s="196">
        <f t="shared" si="30"/>
        <v>0</v>
      </c>
      <c r="AZ35" s="196">
        <f t="shared" si="31"/>
        <v>0</v>
      </c>
      <c r="BA35" s="196">
        <f t="shared" si="32"/>
        <v>0</v>
      </c>
      <c r="BB35" s="196">
        <f t="shared" si="33"/>
        <v>0</v>
      </c>
      <c r="BC35" s="196">
        <f t="shared" si="34"/>
        <v>0</v>
      </c>
      <c r="BD35" s="196">
        <f t="shared" si="35"/>
        <v>0</v>
      </c>
      <c r="BE35" s="196">
        <f t="shared" si="36"/>
        <v>0</v>
      </c>
      <c r="BF35" s="196">
        <f t="shared" si="37"/>
        <v>0</v>
      </c>
      <c r="BG35" s="196">
        <f t="shared" si="38"/>
        <v>0</v>
      </c>
      <c r="BH35" s="196">
        <f t="shared" si="39"/>
        <v>0</v>
      </c>
      <c r="BI35" s="196">
        <f t="shared" si="40"/>
        <v>0</v>
      </c>
      <c r="BJ35" s="196">
        <f t="shared" si="41"/>
        <v>0</v>
      </c>
      <c r="BK35" s="196">
        <f t="shared" si="42"/>
        <v>0</v>
      </c>
      <c r="BL35" s="196">
        <f t="shared" si="43"/>
        <v>0</v>
      </c>
      <c r="BM35" s="196">
        <f t="shared" si="44"/>
        <v>0</v>
      </c>
      <c r="BN35" s="196">
        <f t="shared" si="45"/>
        <v>0</v>
      </c>
      <c r="BO35" s="196">
        <f t="shared" si="46"/>
        <v>0</v>
      </c>
      <c r="BP35" s="196">
        <f t="shared" si="47"/>
        <v>0</v>
      </c>
      <c r="BQ35" s="196">
        <f t="shared" si="48"/>
        <v>0</v>
      </c>
      <c r="BR35" s="196">
        <f t="shared" si="49"/>
        <v>0</v>
      </c>
      <c r="BS35" s="196">
        <f t="shared" si="50"/>
        <v>0</v>
      </c>
      <c r="BT35" s="196">
        <f t="shared" si="51"/>
        <v>0</v>
      </c>
      <c r="BU35" s="196">
        <f t="shared" si="52"/>
        <v>0</v>
      </c>
      <c r="BV35" s="196">
        <f t="shared" si="53"/>
        <v>0</v>
      </c>
      <c r="BW35" s="196">
        <f t="shared" si="61"/>
        <v>0</v>
      </c>
      <c r="BX35" s="196">
        <f t="shared" si="54"/>
        <v>0</v>
      </c>
      <c r="BY35" s="196">
        <f t="shared" si="62"/>
        <v>0</v>
      </c>
      <c r="BZ35" s="196">
        <f t="shared" si="55"/>
        <v>0</v>
      </c>
      <c r="CA35" s="196">
        <f t="shared" si="56"/>
        <v>0</v>
      </c>
      <c r="CB35" s="196">
        <f t="shared" si="57"/>
        <v>0</v>
      </c>
      <c r="CC35" s="196">
        <f t="shared" si="58"/>
        <v>0</v>
      </c>
      <c r="CD35" s="196">
        <f t="shared" si="59"/>
        <v>0</v>
      </c>
      <c r="CE35" s="179"/>
    </row>
    <row r="36" ht="15.75" spans="1:83">
      <c r="A36" s="5"/>
      <c r="B36" s="147"/>
      <c r="C36" s="172"/>
      <c r="D36" s="175" t="s">
        <v>162</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60"/>
        <v>0</v>
      </c>
      <c r="AD36" s="196">
        <f t="shared" si="9"/>
        <v>0</v>
      </c>
      <c r="AE36" s="196">
        <f t="shared" si="10"/>
        <v>0</v>
      </c>
      <c r="AF36" s="196">
        <f t="shared" si="11"/>
        <v>0</v>
      </c>
      <c r="AG36" s="196">
        <f t="shared" si="12"/>
        <v>0</v>
      </c>
      <c r="AH36" s="196">
        <f t="shared" si="13"/>
        <v>0</v>
      </c>
      <c r="AI36" s="196">
        <f t="shared" si="14"/>
        <v>0</v>
      </c>
      <c r="AJ36" s="196">
        <f t="shared" si="15"/>
        <v>0</v>
      </c>
      <c r="AK36" s="196">
        <f t="shared" si="16"/>
        <v>0</v>
      </c>
      <c r="AL36" s="196">
        <f t="shared" si="17"/>
        <v>0</v>
      </c>
      <c r="AM36" s="196">
        <f t="shared" si="18"/>
        <v>0</v>
      </c>
      <c r="AN36" s="196">
        <f t="shared" si="19"/>
        <v>0</v>
      </c>
      <c r="AO36" s="196">
        <f t="shared" si="20"/>
        <v>0</v>
      </c>
      <c r="AP36" s="196">
        <f t="shared" si="21"/>
        <v>0</v>
      </c>
      <c r="AQ36" s="196">
        <f t="shared" si="22"/>
        <v>0</v>
      </c>
      <c r="AR36" s="196">
        <f t="shared" si="23"/>
        <v>0</v>
      </c>
      <c r="AS36" s="196">
        <f t="shared" si="24"/>
        <v>0</v>
      </c>
      <c r="AT36" s="196">
        <f t="shared" si="25"/>
        <v>0</v>
      </c>
      <c r="AU36" s="196">
        <f t="shared" si="26"/>
        <v>0</v>
      </c>
      <c r="AV36" s="196">
        <f t="shared" si="27"/>
        <v>0</v>
      </c>
      <c r="AW36" s="196">
        <f t="shared" si="28"/>
        <v>0</v>
      </c>
      <c r="AX36" s="196">
        <f t="shared" si="29"/>
        <v>0</v>
      </c>
      <c r="AY36" s="196">
        <f t="shared" si="30"/>
        <v>0</v>
      </c>
      <c r="AZ36" s="196">
        <f t="shared" si="31"/>
        <v>0</v>
      </c>
      <c r="BA36" s="196">
        <f t="shared" si="32"/>
        <v>0</v>
      </c>
      <c r="BB36" s="196">
        <f t="shared" si="33"/>
        <v>0</v>
      </c>
      <c r="BC36" s="196">
        <f t="shared" si="34"/>
        <v>0</v>
      </c>
      <c r="BD36" s="196">
        <f t="shared" si="35"/>
        <v>0</v>
      </c>
      <c r="BE36" s="196">
        <f t="shared" si="36"/>
        <v>0</v>
      </c>
      <c r="BF36" s="196">
        <f t="shared" si="37"/>
        <v>0</v>
      </c>
      <c r="BG36" s="196">
        <f t="shared" si="38"/>
        <v>0</v>
      </c>
      <c r="BH36" s="196">
        <f t="shared" si="39"/>
        <v>0</v>
      </c>
      <c r="BI36" s="196">
        <f t="shared" si="40"/>
        <v>0</v>
      </c>
      <c r="BJ36" s="196">
        <f t="shared" si="41"/>
        <v>0</v>
      </c>
      <c r="BK36" s="196">
        <f t="shared" si="42"/>
        <v>0</v>
      </c>
      <c r="BL36" s="196">
        <f t="shared" si="43"/>
        <v>0</v>
      </c>
      <c r="BM36" s="196">
        <f t="shared" si="44"/>
        <v>0</v>
      </c>
      <c r="BN36" s="196">
        <f t="shared" si="45"/>
        <v>0</v>
      </c>
      <c r="BO36" s="196">
        <f t="shared" si="46"/>
        <v>0</v>
      </c>
      <c r="BP36" s="196">
        <f t="shared" si="47"/>
        <v>0</v>
      </c>
      <c r="BQ36" s="196">
        <f t="shared" si="48"/>
        <v>0</v>
      </c>
      <c r="BR36" s="196">
        <f t="shared" si="49"/>
        <v>0</v>
      </c>
      <c r="BS36" s="196">
        <f t="shared" si="50"/>
        <v>0</v>
      </c>
      <c r="BT36" s="196">
        <f t="shared" si="51"/>
        <v>0</v>
      </c>
      <c r="BU36" s="196">
        <f t="shared" si="52"/>
        <v>0</v>
      </c>
      <c r="BV36" s="196">
        <f t="shared" si="53"/>
        <v>0</v>
      </c>
      <c r="BW36" s="196">
        <f t="shared" si="61"/>
        <v>0</v>
      </c>
      <c r="BX36" s="196">
        <f t="shared" si="54"/>
        <v>0</v>
      </c>
      <c r="BY36" s="196">
        <f t="shared" si="62"/>
        <v>0</v>
      </c>
      <c r="BZ36" s="196">
        <f t="shared" si="55"/>
        <v>0</v>
      </c>
      <c r="CA36" s="196">
        <f t="shared" si="56"/>
        <v>0</v>
      </c>
      <c r="CB36" s="196">
        <f t="shared" si="57"/>
        <v>0</v>
      </c>
      <c r="CC36" s="196">
        <f t="shared" si="58"/>
        <v>0</v>
      </c>
      <c r="CD36" s="196">
        <f t="shared" si="59"/>
        <v>0</v>
      </c>
      <c r="CE36" s="179"/>
    </row>
    <row r="37" ht="15.75" spans="1:83">
      <c r="A37" s="5"/>
      <c r="B37" s="147"/>
      <c r="C37" s="172"/>
      <c r="D37" s="175" t="s">
        <v>163</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60"/>
        <v>0</v>
      </c>
      <c r="AD37" s="196">
        <f t="shared" si="9"/>
        <v>0</v>
      </c>
      <c r="AE37" s="196">
        <f t="shared" si="10"/>
        <v>0</v>
      </c>
      <c r="AF37" s="196">
        <f t="shared" si="11"/>
        <v>0</v>
      </c>
      <c r="AG37" s="196">
        <f t="shared" si="12"/>
        <v>0</v>
      </c>
      <c r="AH37" s="196">
        <f t="shared" si="13"/>
        <v>0</v>
      </c>
      <c r="AI37" s="196">
        <f t="shared" si="14"/>
        <v>0</v>
      </c>
      <c r="AJ37" s="196">
        <f t="shared" si="15"/>
        <v>0</v>
      </c>
      <c r="AK37" s="196">
        <f t="shared" si="16"/>
        <v>0</v>
      </c>
      <c r="AL37" s="196">
        <f t="shared" si="17"/>
        <v>0</v>
      </c>
      <c r="AM37" s="196">
        <f t="shared" si="18"/>
        <v>0</v>
      </c>
      <c r="AN37" s="196">
        <f t="shared" si="19"/>
        <v>0</v>
      </c>
      <c r="AO37" s="196">
        <f t="shared" si="20"/>
        <v>0</v>
      </c>
      <c r="AP37" s="196">
        <f t="shared" si="21"/>
        <v>0</v>
      </c>
      <c r="AQ37" s="196">
        <f t="shared" si="22"/>
        <v>0</v>
      </c>
      <c r="AR37" s="196">
        <f t="shared" si="23"/>
        <v>0</v>
      </c>
      <c r="AS37" s="196">
        <f t="shared" si="24"/>
        <v>0</v>
      </c>
      <c r="AT37" s="196">
        <f t="shared" si="25"/>
        <v>0</v>
      </c>
      <c r="AU37" s="196">
        <f t="shared" si="26"/>
        <v>0</v>
      </c>
      <c r="AV37" s="196">
        <f t="shared" si="27"/>
        <v>0</v>
      </c>
      <c r="AW37" s="196">
        <f t="shared" si="28"/>
        <v>0</v>
      </c>
      <c r="AX37" s="196">
        <f t="shared" si="29"/>
        <v>0</v>
      </c>
      <c r="AY37" s="196">
        <f t="shared" si="30"/>
        <v>0</v>
      </c>
      <c r="AZ37" s="196">
        <f t="shared" si="31"/>
        <v>0</v>
      </c>
      <c r="BA37" s="196">
        <f t="shared" si="32"/>
        <v>0</v>
      </c>
      <c r="BB37" s="196">
        <f t="shared" si="33"/>
        <v>0</v>
      </c>
      <c r="BC37" s="196">
        <f t="shared" si="34"/>
        <v>0</v>
      </c>
      <c r="BD37" s="196">
        <f t="shared" si="35"/>
        <v>0</v>
      </c>
      <c r="BE37" s="196">
        <f t="shared" si="36"/>
        <v>0</v>
      </c>
      <c r="BF37" s="196">
        <f t="shared" si="37"/>
        <v>0</v>
      </c>
      <c r="BG37" s="196">
        <f t="shared" si="38"/>
        <v>0</v>
      </c>
      <c r="BH37" s="196">
        <f t="shared" si="39"/>
        <v>0</v>
      </c>
      <c r="BI37" s="196">
        <f t="shared" si="40"/>
        <v>0</v>
      </c>
      <c r="BJ37" s="196">
        <f t="shared" si="41"/>
        <v>0</v>
      </c>
      <c r="BK37" s="196">
        <f t="shared" si="42"/>
        <v>0</v>
      </c>
      <c r="BL37" s="196">
        <f t="shared" si="43"/>
        <v>0</v>
      </c>
      <c r="BM37" s="196">
        <f t="shared" si="44"/>
        <v>0</v>
      </c>
      <c r="BN37" s="196">
        <f t="shared" si="45"/>
        <v>0</v>
      </c>
      <c r="BO37" s="196">
        <f t="shared" si="46"/>
        <v>0</v>
      </c>
      <c r="BP37" s="196">
        <f t="shared" si="47"/>
        <v>0</v>
      </c>
      <c r="BQ37" s="196">
        <f t="shared" si="48"/>
        <v>0</v>
      </c>
      <c r="BR37" s="196">
        <f t="shared" si="49"/>
        <v>0</v>
      </c>
      <c r="BS37" s="196">
        <f t="shared" si="50"/>
        <v>0</v>
      </c>
      <c r="BT37" s="196">
        <f t="shared" si="51"/>
        <v>0</v>
      </c>
      <c r="BU37" s="196">
        <f t="shared" si="52"/>
        <v>0</v>
      </c>
      <c r="BV37" s="196">
        <f t="shared" si="53"/>
        <v>0</v>
      </c>
      <c r="BW37" s="196">
        <f t="shared" si="61"/>
        <v>0</v>
      </c>
      <c r="BX37" s="196">
        <f t="shared" si="54"/>
        <v>0</v>
      </c>
      <c r="BY37" s="196">
        <f t="shared" si="62"/>
        <v>0</v>
      </c>
      <c r="BZ37" s="196">
        <f t="shared" si="55"/>
        <v>0</v>
      </c>
      <c r="CA37" s="196">
        <f t="shared" si="56"/>
        <v>0</v>
      </c>
      <c r="CB37" s="196">
        <f t="shared" si="57"/>
        <v>0</v>
      </c>
      <c r="CC37" s="196">
        <f t="shared" si="58"/>
        <v>0</v>
      </c>
      <c r="CD37" s="196">
        <f t="shared" si="59"/>
        <v>0</v>
      </c>
      <c r="CE37" s="179"/>
    </row>
    <row r="38" ht="15.75" spans="1:83">
      <c r="A38" s="5"/>
      <c r="B38" s="147"/>
      <c r="C38" s="172"/>
      <c r="D38" s="175" t="s">
        <v>164</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60"/>
        <v>0</v>
      </c>
      <c r="AD38" s="196">
        <f t="shared" si="9"/>
        <v>0</v>
      </c>
      <c r="AE38" s="196">
        <f t="shared" si="10"/>
        <v>0</v>
      </c>
      <c r="AF38" s="196">
        <f t="shared" si="11"/>
        <v>0</v>
      </c>
      <c r="AG38" s="196">
        <f t="shared" si="12"/>
        <v>0</v>
      </c>
      <c r="AH38" s="196">
        <f t="shared" si="13"/>
        <v>0</v>
      </c>
      <c r="AI38" s="196">
        <f t="shared" si="14"/>
        <v>0</v>
      </c>
      <c r="AJ38" s="196">
        <f t="shared" si="15"/>
        <v>0</v>
      </c>
      <c r="AK38" s="196">
        <f t="shared" si="16"/>
        <v>0</v>
      </c>
      <c r="AL38" s="196">
        <f t="shared" si="17"/>
        <v>0</v>
      </c>
      <c r="AM38" s="196">
        <f t="shared" si="18"/>
        <v>0</v>
      </c>
      <c r="AN38" s="196">
        <f t="shared" si="19"/>
        <v>0</v>
      </c>
      <c r="AO38" s="196">
        <f t="shared" si="20"/>
        <v>0</v>
      </c>
      <c r="AP38" s="196">
        <f t="shared" si="21"/>
        <v>0</v>
      </c>
      <c r="AQ38" s="196">
        <f t="shared" si="22"/>
        <v>0</v>
      </c>
      <c r="AR38" s="196">
        <f t="shared" si="23"/>
        <v>0</v>
      </c>
      <c r="AS38" s="196">
        <f t="shared" si="24"/>
        <v>0</v>
      </c>
      <c r="AT38" s="196">
        <f t="shared" si="25"/>
        <v>0</v>
      </c>
      <c r="AU38" s="196">
        <f t="shared" si="26"/>
        <v>0</v>
      </c>
      <c r="AV38" s="196">
        <f t="shared" si="27"/>
        <v>0</v>
      </c>
      <c r="AW38" s="196">
        <f t="shared" si="28"/>
        <v>0</v>
      </c>
      <c r="AX38" s="196">
        <f t="shared" si="29"/>
        <v>0</v>
      </c>
      <c r="AY38" s="196">
        <f t="shared" si="30"/>
        <v>0</v>
      </c>
      <c r="AZ38" s="196">
        <f t="shared" si="31"/>
        <v>0</v>
      </c>
      <c r="BA38" s="196">
        <f t="shared" si="32"/>
        <v>0</v>
      </c>
      <c r="BB38" s="196">
        <f t="shared" si="33"/>
        <v>0</v>
      </c>
      <c r="BC38" s="196">
        <f t="shared" si="34"/>
        <v>0</v>
      </c>
      <c r="BD38" s="196">
        <f t="shared" si="35"/>
        <v>0</v>
      </c>
      <c r="BE38" s="196">
        <f t="shared" si="36"/>
        <v>0</v>
      </c>
      <c r="BF38" s="196">
        <f t="shared" si="37"/>
        <v>0</v>
      </c>
      <c r="BG38" s="196">
        <f t="shared" si="38"/>
        <v>0</v>
      </c>
      <c r="BH38" s="196">
        <f t="shared" si="39"/>
        <v>0</v>
      </c>
      <c r="BI38" s="196">
        <f t="shared" si="40"/>
        <v>0</v>
      </c>
      <c r="BJ38" s="196">
        <f t="shared" si="41"/>
        <v>0</v>
      </c>
      <c r="BK38" s="196">
        <f t="shared" si="42"/>
        <v>0</v>
      </c>
      <c r="BL38" s="196">
        <f t="shared" si="43"/>
        <v>0</v>
      </c>
      <c r="BM38" s="196">
        <f t="shared" si="44"/>
        <v>0</v>
      </c>
      <c r="BN38" s="196">
        <f t="shared" si="45"/>
        <v>0</v>
      </c>
      <c r="BO38" s="196">
        <f t="shared" si="46"/>
        <v>0</v>
      </c>
      <c r="BP38" s="196">
        <f t="shared" si="47"/>
        <v>0</v>
      </c>
      <c r="BQ38" s="196">
        <f t="shared" si="48"/>
        <v>0</v>
      </c>
      <c r="BR38" s="196">
        <f t="shared" si="49"/>
        <v>0</v>
      </c>
      <c r="BS38" s="196">
        <f t="shared" si="50"/>
        <v>0</v>
      </c>
      <c r="BT38" s="196">
        <f t="shared" si="51"/>
        <v>0</v>
      </c>
      <c r="BU38" s="196">
        <f t="shared" si="52"/>
        <v>0</v>
      </c>
      <c r="BV38" s="196">
        <f t="shared" si="53"/>
        <v>0</v>
      </c>
      <c r="BW38" s="196">
        <f t="shared" si="61"/>
        <v>0</v>
      </c>
      <c r="BX38" s="196">
        <f t="shared" si="54"/>
        <v>0</v>
      </c>
      <c r="BY38" s="196">
        <f t="shared" si="62"/>
        <v>0</v>
      </c>
      <c r="BZ38" s="196">
        <f t="shared" si="55"/>
        <v>0</v>
      </c>
      <c r="CA38" s="196">
        <f t="shared" si="56"/>
        <v>0</v>
      </c>
      <c r="CB38" s="196">
        <f t="shared" si="57"/>
        <v>0</v>
      </c>
      <c r="CC38" s="196">
        <f t="shared" si="58"/>
        <v>0</v>
      </c>
      <c r="CD38" s="196">
        <f t="shared" si="59"/>
        <v>0</v>
      </c>
      <c r="CE38" s="179"/>
    </row>
    <row r="39" ht="15.75" spans="1:83">
      <c r="A39" s="5"/>
      <c r="B39" s="147"/>
      <c r="C39" s="172"/>
      <c r="D39" s="175" t="s">
        <v>165</v>
      </c>
      <c r="E39" s="176">
        <v>28</v>
      </c>
      <c r="F39" s="124" t="s">
        <v>166</v>
      </c>
      <c r="G39" s="177"/>
      <c r="H39" s="124"/>
      <c r="I39" s="177"/>
      <c r="J39" s="124"/>
      <c r="K39" s="177" t="s">
        <v>25</v>
      </c>
      <c r="L39" s="187">
        <v>6000</v>
      </c>
      <c r="M39" s="177"/>
      <c r="N39" s="187"/>
      <c r="O39" s="177"/>
      <c r="P39" s="188"/>
      <c r="Q39" s="177" t="s">
        <v>23</v>
      </c>
      <c r="R39" s="188">
        <v>6000</v>
      </c>
      <c r="S39" s="164"/>
      <c r="T39" s="195">
        <f t="shared" si="2"/>
        <v>6000</v>
      </c>
      <c r="U39" s="195">
        <f t="shared" si="3"/>
        <v>6000</v>
      </c>
      <c r="V39" s="164"/>
      <c r="W39" s="164"/>
      <c r="X39" s="197" t="str">
        <f t="shared" si="4"/>
        <v>القيد صحيح</v>
      </c>
      <c r="Y39" s="196">
        <f t="shared" si="5"/>
        <v>0</v>
      </c>
      <c r="Z39" s="196">
        <f t="shared" si="6"/>
        <v>0</v>
      </c>
      <c r="AA39" s="196">
        <f t="shared" si="7"/>
        <v>0</v>
      </c>
      <c r="AB39" s="196">
        <f t="shared" si="8"/>
        <v>0</v>
      </c>
      <c r="AC39" s="196">
        <f t="shared" si="60"/>
        <v>0</v>
      </c>
      <c r="AD39" s="196">
        <f t="shared" si="9"/>
        <v>0</v>
      </c>
      <c r="AE39" s="196">
        <f t="shared" si="10"/>
        <v>0</v>
      </c>
      <c r="AF39" s="196">
        <f t="shared" si="11"/>
        <v>0</v>
      </c>
      <c r="AG39" s="196">
        <f t="shared" si="12"/>
        <v>0</v>
      </c>
      <c r="AH39" s="196">
        <f t="shared" si="13"/>
        <v>0</v>
      </c>
      <c r="AI39" s="196">
        <f t="shared" si="14"/>
        <v>0</v>
      </c>
      <c r="AJ39" s="196">
        <f t="shared" si="15"/>
        <v>0</v>
      </c>
      <c r="AK39" s="196">
        <f t="shared" si="16"/>
        <v>0</v>
      </c>
      <c r="AL39" s="196">
        <f t="shared" si="17"/>
        <v>0</v>
      </c>
      <c r="AM39" s="196">
        <f t="shared" si="18"/>
        <v>0</v>
      </c>
      <c r="AN39" s="196">
        <f t="shared" si="19"/>
        <v>6000</v>
      </c>
      <c r="AO39" s="196">
        <f t="shared" si="20"/>
        <v>0</v>
      </c>
      <c r="AP39" s="196">
        <f t="shared" si="21"/>
        <v>0</v>
      </c>
      <c r="AQ39" s="196">
        <f t="shared" si="22"/>
        <v>6000</v>
      </c>
      <c r="AR39" s="196">
        <f t="shared" si="23"/>
        <v>0</v>
      </c>
      <c r="AS39" s="196">
        <f t="shared" si="24"/>
        <v>0</v>
      </c>
      <c r="AT39" s="196">
        <f t="shared" si="25"/>
        <v>0</v>
      </c>
      <c r="AU39" s="196">
        <f t="shared" si="26"/>
        <v>0</v>
      </c>
      <c r="AV39" s="196">
        <f t="shared" si="27"/>
        <v>0</v>
      </c>
      <c r="AW39" s="196">
        <f t="shared" si="28"/>
        <v>0</v>
      </c>
      <c r="AX39" s="196">
        <f t="shared" si="29"/>
        <v>0</v>
      </c>
      <c r="AY39" s="196">
        <f t="shared" si="30"/>
        <v>0</v>
      </c>
      <c r="AZ39" s="196">
        <f t="shared" si="31"/>
        <v>0</v>
      </c>
      <c r="BA39" s="196">
        <f t="shared" si="32"/>
        <v>0</v>
      </c>
      <c r="BB39" s="196">
        <f t="shared" si="33"/>
        <v>0</v>
      </c>
      <c r="BC39" s="196">
        <f t="shared" si="34"/>
        <v>0</v>
      </c>
      <c r="BD39" s="196">
        <f t="shared" si="35"/>
        <v>0</v>
      </c>
      <c r="BE39" s="196">
        <f t="shared" si="36"/>
        <v>0</v>
      </c>
      <c r="BF39" s="196">
        <f t="shared" si="37"/>
        <v>0</v>
      </c>
      <c r="BG39" s="196">
        <f t="shared" si="38"/>
        <v>0</v>
      </c>
      <c r="BH39" s="196">
        <f t="shared" si="39"/>
        <v>0</v>
      </c>
      <c r="BI39" s="196">
        <f t="shared" si="40"/>
        <v>0</v>
      </c>
      <c r="BJ39" s="196">
        <f t="shared" si="41"/>
        <v>0</v>
      </c>
      <c r="BK39" s="196">
        <f t="shared" si="42"/>
        <v>0</v>
      </c>
      <c r="BL39" s="196">
        <f t="shared" si="43"/>
        <v>0</v>
      </c>
      <c r="BM39" s="196">
        <f t="shared" si="44"/>
        <v>0</v>
      </c>
      <c r="BN39" s="196">
        <f t="shared" si="45"/>
        <v>0</v>
      </c>
      <c r="BO39" s="196">
        <f t="shared" si="46"/>
        <v>0</v>
      </c>
      <c r="BP39" s="196">
        <f t="shared" si="47"/>
        <v>0</v>
      </c>
      <c r="BQ39" s="196">
        <f t="shared" si="48"/>
        <v>0</v>
      </c>
      <c r="BR39" s="196">
        <f t="shared" si="49"/>
        <v>0</v>
      </c>
      <c r="BS39" s="196">
        <f t="shared" si="50"/>
        <v>0</v>
      </c>
      <c r="BT39" s="196">
        <f t="shared" si="51"/>
        <v>0</v>
      </c>
      <c r="BU39" s="196">
        <f t="shared" si="52"/>
        <v>0</v>
      </c>
      <c r="BV39" s="196">
        <f t="shared" si="53"/>
        <v>0</v>
      </c>
      <c r="BW39" s="196">
        <f t="shared" si="61"/>
        <v>0</v>
      </c>
      <c r="BX39" s="196">
        <f t="shared" si="54"/>
        <v>0</v>
      </c>
      <c r="BY39" s="196">
        <f t="shared" si="62"/>
        <v>0</v>
      </c>
      <c r="BZ39" s="196">
        <f t="shared" si="55"/>
        <v>0</v>
      </c>
      <c r="CA39" s="196">
        <f t="shared" si="56"/>
        <v>0</v>
      </c>
      <c r="CB39" s="196">
        <f t="shared" si="57"/>
        <v>0</v>
      </c>
      <c r="CC39" s="196">
        <f t="shared" si="58"/>
        <v>0</v>
      </c>
      <c r="CD39" s="196">
        <f t="shared" si="59"/>
        <v>0</v>
      </c>
      <c r="CE39" s="179"/>
    </row>
    <row r="40" ht="15.75" spans="1:83">
      <c r="A40" s="5"/>
      <c r="B40" s="147"/>
      <c r="C40" s="172"/>
      <c r="D40" s="175" t="s">
        <v>167</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60"/>
        <v>0</v>
      </c>
      <c r="AD40" s="196">
        <f t="shared" si="9"/>
        <v>0</v>
      </c>
      <c r="AE40" s="196">
        <f t="shared" si="10"/>
        <v>0</v>
      </c>
      <c r="AF40" s="196">
        <f t="shared" si="11"/>
        <v>0</v>
      </c>
      <c r="AG40" s="196">
        <f t="shared" si="12"/>
        <v>0</v>
      </c>
      <c r="AH40" s="196">
        <f t="shared" si="13"/>
        <v>0</v>
      </c>
      <c r="AI40" s="196">
        <f t="shared" si="14"/>
        <v>0</v>
      </c>
      <c r="AJ40" s="196">
        <f t="shared" si="15"/>
        <v>0</v>
      </c>
      <c r="AK40" s="196">
        <f t="shared" si="16"/>
        <v>0</v>
      </c>
      <c r="AL40" s="196">
        <f t="shared" si="17"/>
        <v>0</v>
      </c>
      <c r="AM40" s="196">
        <f t="shared" si="18"/>
        <v>0</v>
      </c>
      <c r="AN40" s="196">
        <f t="shared" si="19"/>
        <v>0</v>
      </c>
      <c r="AO40" s="196">
        <f t="shared" si="20"/>
        <v>0</v>
      </c>
      <c r="AP40" s="196">
        <f t="shared" si="21"/>
        <v>0</v>
      </c>
      <c r="AQ40" s="196">
        <f t="shared" si="22"/>
        <v>0</v>
      </c>
      <c r="AR40" s="196">
        <f t="shared" si="23"/>
        <v>0</v>
      </c>
      <c r="AS40" s="196">
        <f t="shared" si="24"/>
        <v>0</v>
      </c>
      <c r="AT40" s="196">
        <f t="shared" si="25"/>
        <v>0</v>
      </c>
      <c r="AU40" s="196">
        <f t="shared" si="26"/>
        <v>0</v>
      </c>
      <c r="AV40" s="196">
        <f t="shared" si="27"/>
        <v>0</v>
      </c>
      <c r="AW40" s="196">
        <f t="shared" si="28"/>
        <v>0</v>
      </c>
      <c r="AX40" s="196">
        <f t="shared" si="29"/>
        <v>0</v>
      </c>
      <c r="AY40" s="196">
        <f t="shared" si="30"/>
        <v>0</v>
      </c>
      <c r="AZ40" s="196">
        <f t="shared" si="31"/>
        <v>0</v>
      </c>
      <c r="BA40" s="196">
        <f t="shared" si="32"/>
        <v>0</v>
      </c>
      <c r="BB40" s="196">
        <f t="shared" si="33"/>
        <v>0</v>
      </c>
      <c r="BC40" s="196">
        <f t="shared" si="34"/>
        <v>0</v>
      </c>
      <c r="BD40" s="196">
        <f t="shared" si="35"/>
        <v>0</v>
      </c>
      <c r="BE40" s="196">
        <f t="shared" si="36"/>
        <v>0</v>
      </c>
      <c r="BF40" s="196">
        <f t="shared" si="37"/>
        <v>0</v>
      </c>
      <c r="BG40" s="196">
        <f t="shared" si="38"/>
        <v>0</v>
      </c>
      <c r="BH40" s="196">
        <f t="shared" si="39"/>
        <v>0</v>
      </c>
      <c r="BI40" s="196">
        <f t="shared" si="40"/>
        <v>0</v>
      </c>
      <c r="BJ40" s="196">
        <f t="shared" si="41"/>
        <v>0</v>
      </c>
      <c r="BK40" s="196">
        <f t="shared" si="42"/>
        <v>0</v>
      </c>
      <c r="BL40" s="196">
        <f t="shared" si="43"/>
        <v>0</v>
      </c>
      <c r="BM40" s="196">
        <f t="shared" si="44"/>
        <v>0</v>
      </c>
      <c r="BN40" s="196">
        <f t="shared" si="45"/>
        <v>0</v>
      </c>
      <c r="BO40" s="196">
        <f t="shared" si="46"/>
        <v>0</v>
      </c>
      <c r="BP40" s="196">
        <f t="shared" si="47"/>
        <v>0</v>
      </c>
      <c r="BQ40" s="196">
        <f t="shared" si="48"/>
        <v>0</v>
      </c>
      <c r="BR40" s="196">
        <f t="shared" si="49"/>
        <v>0</v>
      </c>
      <c r="BS40" s="196">
        <f t="shared" si="50"/>
        <v>0</v>
      </c>
      <c r="BT40" s="196">
        <f t="shared" si="51"/>
        <v>0</v>
      </c>
      <c r="BU40" s="196">
        <f t="shared" si="52"/>
        <v>0</v>
      </c>
      <c r="BV40" s="196">
        <f t="shared" si="53"/>
        <v>0</v>
      </c>
      <c r="BW40" s="196">
        <f t="shared" si="61"/>
        <v>0</v>
      </c>
      <c r="BX40" s="196">
        <f t="shared" si="54"/>
        <v>0</v>
      </c>
      <c r="BY40" s="196">
        <f t="shared" si="62"/>
        <v>0</v>
      </c>
      <c r="BZ40" s="196">
        <f t="shared" si="55"/>
        <v>0</v>
      </c>
      <c r="CA40" s="196">
        <f t="shared" si="56"/>
        <v>0</v>
      </c>
      <c r="CB40" s="196">
        <f t="shared" si="57"/>
        <v>0</v>
      </c>
      <c r="CC40" s="196">
        <f t="shared" si="58"/>
        <v>0</v>
      </c>
      <c r="CD40" s="196">
        <f t="shared" si="59"/>
        <v>0</v>
      </c>
      <c r="CE40" s="179"/>
    </row>
    <row r="41" ht="15.75" spans="1:83">
      <c r="A41" s="5"/>
      <c r="B41" s="147"/>
      <c r="C41" s="172"/>
      <c r="D41" s="175" t="s">
        <v>168</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60"/>
        <v>0</v>
      </c>
      <c r="AD41" s="196">
        <f t="shared" si="9"/>
        <v>0</v>
      </c>
      <c r="AE41" s="196">
        <f t="shared" si="10"/>
        <v>0</v>
      </c>
      <c r="AF41" s="196">
        <f t="shared" si="11"/>
        <v>0</v>
      </c>
      <c r="AG41" s="196">
        <f t="shared" si="12"/>
        <v>0</v>
      </c>
      <c r="AH41" s="196">
        <f t="shared" si="13"/>
        <v>0</v>
      </c>
      <c r="AI41" s="196">
        <f t="shared" si="14"/>
        <v>0</v>
      </c>
      <c r="AJ41" s="196">
        <f t="shared" si="15"/>
        <v>0</v>
      </c>
      <c r="AK41" s="196">
        <f t="shared" si="16"/>
        <v>0</v>
      </c>
      <c r="AL41" s="196">
        <f t="shared" si="17"/>
        <v>0</v>
      </c>
      <c r="AM41" s="196">
        <f t="shared" si="18"/>
        <v>0</v>
      </c>
      <c r="AN41" s="196">
        <f t="shared" si="19"/>
        <v>0</v>
      </c>
      <c r="AO41" s="196">
        <f t="shared" si="20"/>
        <v>0</v>
      </c>
      <c r="AP41" s="196">
        <f t="shared" si="21"/>
        <v>0</v>
      </c>
      <c r="AQ41" s="196">
        <f t="shared" si="22"/>
        <v>0</v>
      </c>
      <c r="AR41" s="196">
        <f t="shared" si="23"/>
        <v>0</v>
      </c>
      <c r="AS41" s="196">
        <f t="shared" si="24"/>
        <v>0</v>
      </c>
      <c r="AT41" s="196">
        <f t="shared" si="25"/>
        <v>0</v>
      </c>
      <c r="AU41" s="196">
        <f t="shared" si="26"/>
        <v>0</v>
      </c>
      <c r="AV41" s="196">
        <f t="shared" si="27"/>
        <v>0</v>
      </c>
      <c r="AW41" s="196">
        <f t="shared" si="28"/>
        <v>0</v>
      </c>
      <c r="AX41" s="196">
        <f t="shared" si="29"/>
        <v>0</v>
      </c>
      <c r="AY41" s="196">
        <f t="shared" si="30"/>
        <v>0</v>
      </c>
      <c r="AZ41" s="196">
        <f t="shared" si="31"/>
        <v>0</v>
      </c>
      <c r="BA41" s="196">
        <f t="shared" si="32"/>
        <v>0</v>
      </c>
      <c r="BB41" s="196">
        <f t="shared" si="33"/>
        <v>0</v>
      </c>
      <c r="BC41" s="196">
        <f t="shared" si="34"/>
        <v>0</v>
      </c>
      <c r="BD41" s="196">
        <f t="shared" si="35"/>
        <v>0</v>
      </c>
      <c r="BE41" s="196">
        <f t="shared" si="36"/>
        <v>0</v>
      </c>
      <c r="BF41" s="196">
        <f t="shared" si="37"/>
        <v>0</v>
      </c>
      <c r="BG41" s="196">
        <f t="shared" si="38"/>
        <v>0</v>
      </c>
      <c r="BH41" s="196">
        <f t="shared" si="39"/>
        <v>0</v>
      </c>
      <c r="BI41" s="196">
        <f t="shared" si="40"/>
        <v>0</v>
      </c>
      <c r="BJ41" s="196">
        <f t="shared" si="41"/>
        <v>0</v>
      </c>
      <c r="BK41" s="196">
        <f t="shared" si="42"/>
        <v>0</v>
      </c>
      <c r="BL41" s="196">
        <f t="shared" si="43"/>
        <v>0</v>
      </c>
      <c r="BM41" s="196">
        <f t="shared" si="44"/>
        <v>0</v>
      </c>
      <c r="BN41" s="196">
        <f t="shared" si="45"/>
        <v>0</v>
      </c>
      <c r="BO41" s="196">
        <f t="shared" si="46"/>
        <v>0</v>
      </c>
      <c r="BP41" s="196">
        <f t="shared" si="47"/>
        <v>0</v>
      </c>
      <c r="BQ41" s="196">
        <f t="shared" si="48"/>
        <v>0</v>
      </c>
      <c r="BR41" s="196">
        <f t="shared" si="49"/>
        <v>0</v>
      </c>
      <c r="BS41" s="196">
        <f t="shared" si="50"/>
        <v>0</v>
      </c>
      <c r="BT41" s="196">
        <f t="shared" si="51"/>
        <v>0</v>
      </c>
      <c r="BU41" s="196">
        <f t="shared" si="52"/>
        <v>0</v>
      </c>
      <c r="BV41" s="196">
        <f t="shared" si="53"/>
        <v>0</v>
      </c>
      <c r="BW41" s="196">
        <f t="shared" si="61"/>
        <v>0</v>
      </c>
      <c r="BX41" s="196">
        <f t="shared" si="54"/>
        <v>0</v>
      </c>
      <c r="BY41" s="196">
        <f t="shared" si="62"/>
        <v>0</v>
      </c>
      <c r="BZ41" s="196">
        <f t="shared" si="55"/>
        <v>0</v>
      </c>
      <c r="CA41" s="196">
        <f t="shared" si="56"/>
        <v>0</v>
      </c>
      <c r="CB41" s="196">
        <f t="shared" si="57"/>
        <v>0</v>
      </c>
      <c r="CC41" s="196">
        <f t="shared" si="58"/>
        <v>0</v>
      </c>
      <c r="CD41" s="196">
        <f t="shared" si="59"/>
        <v>0</v>
      </c>
      <c r="CE41" s="179"/>
    </row>
    <row r="42" ht="15.75" spans="1:83">
      <c r="A42" s="5"/>
      <c r="B42" s="147"/>
      <c r="C42" s="172"/>
      <c r="D42" s="175" t="s">
        <v>169</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60"/>
        <v>0</v>
      </c>
      <c r="AD42" s="196">
        <f t="shared" si="9"/>
        <v>0</v>
      </c>
      <c r="AE42" s="196">
        <f t="shared" si="10"/>
        <v>0</v>
      </c>
      <c r="AF42" s="196">
        <f t="shared" si="11"/>
        <v>0</v>
      </c>
      <c r="AG42" s="196">
        <f t="shared" si="12"/>
        <v>0</v>
      </c>
      <c r="AH42" s="196">
        <f t="shared" si="13"/>
        <v>0</v>
      </c>
      <c r="AI42" s="196">
        <f t="shared" si="14"/>
        <v>0</v>
      </c>
      <c r="AJ42" s="196">
        <f t="shared" si="15"/>
        <v>0</v>
      </c>
      <c r="AK42" s="196">
        <f t="shared" si="16"/>
        <v>0</v>
      </c>
      <c r="AL42" s="196">
        <f t="shared" si="17"/>
        <v>0</v>
      </c>
      <c r="AM42" s="196">
        <f t="shared" si="18"/>
        <v>0</v>
      </c>
      <c r="AN42" s="196">
        <f t="shared" si="19"/>
        <v>0</v>
      </c>
      <c r="AO42" s="196">
        <f t="shared" si="20"/>
        <v>0</v>
      </c>
      <c r="AP42" s="196">
        <f t="shared" si="21"/>
        <v>0</v>
      </c>
      <c r="AQ42" s="196">
        <f t="shared" si="22"/>
        <v>0</v>
      </c>
      <c r="AR42" s="196">
        <f t="shared" si="23"/>
        <v>0</v>
      </c>
      <c r="AS42" s="196">
        <f t="shared" si="24"/>
        <v>0</v>
      </c>
      <c r="AT42" s="196">
        <f t="shared" si="25"/>
        <v>0</v>
      </c>
      <c r="AU42" s="196">
        <f t="shared" si="26"/>
        <v>0</v>
      </c>
      <c r="AV42" s="196">
        <f t="shared" si="27"/>
        <v>0</v>
      </c>
      <c r="AW42" s="196">
        <f t="shared" si="28"/>
        <v>0</v>
      </c>
      <c r="AX42" s="196">
        <f t="shared" si="29"/>
        <v>0</v>
      </c>
      <c r="AY42" s="196">
        <f t="shared" si="30"/>
        <v>0</v>
      </c>
      <c r="AZ42" s="196">
        <f t="shared" si="31"/>
        <v>0</v>
      </c>
      <c r="BA42" s="196">
        <f t="shared" si="32"/>
        <v>0</v>
      </c>
      <c r="BB42" s="196">
        <f t="shared" si="33"/>
        <v>0</v>
      </c>
      <c r="BC42" s="196">
        <f t="shared" si="34"/>
        <v>0</v>
      </c>
      <c r="BD42" s="196">
        <f t="shared" si="35"/>
        <v>0</v>
      </c>
      <c r="BE42" s="196">
        <f t="shared" si="36"/>
        <v>0</v>
      </c>
      <c r="BF42" s="196">
        <f t="shared" si="37"/>
        <v>0</v>
      </c>
      <c r="BG42" s="196">
        <f t="shared" si="38"/>
        <v>0</v>
      </c>
      <c r="BH42" s="196">
        <f t="shared" si="39"/>
        <v>0</v>
      </c>
      <c r="BI42" s="196">
        <f t="shared" si="40"/>
        <v>0</v>
      </c>
      <c r="BJ42" s="196">
        <f t="shared" si="41"/>
        <v>0</v>
      </c>
      <c r="BK42" s="196">
        <f t="shared" si="42"/>
        <v>0</v>
      </c>
      <c r="BL42" s="196">
        <f t="shared" si="43"/>
        <v>0</v>
      </c>
      <c r="BM42" s="196">
        <f t="shared" si="44"/>
        <v>0</v>
      </c>
      <c r="BN42" s="196">
        <f t="shared" si="45"/>
        <v>0</v>
      </c>
      <c r="BO42" s="196">
        <f t="shared" si="46"/>
        <v>0</v>
      </c>
      <c r="BP42" s="196">
        <f t="shared" si="47"/>
        <v>0</v>
      </c>
      <c r="BQ42" s="196">
        <f t="shared" si="48"/>
        <v>0</v>
      </c>
      <c r="BR42" s="196">
        <f t="shared" si="49"/>
        <v>0</v>
      </c>
      <c r="BS42" s="196">
        <f t="shared" si="50"/>
        <v>0</v>
      </c>
      <c r="BT42" s="196">
        <f t="shared" si="51"/>
        <v>0</v>
      </c>
      <c r="BU42" s="196">
        <f t="shared" si="52"/>
        <v>0</v>
      </c>
      <c r="BV42" s="196">
        <f t="shared" si="53"/>
        <v>0</v>
      </c>
      <c r="BW42" s="196">
        <f t="shared" si="61"/>
        <v>0</v>
      </c>
      <c r="BX42" s="196">
        <f t="shared" si="54"/>
        <v>0</v>
      </c>
      <c r="BY42" s="196">
        <f t="shared" si="62"/>
        <v>0</v>
      </c>
      <c r="BZ42" s="196">
        <f t="shared" si="55"/>
        <v>0</v>
      </c>
      <c r="CA42" s="196">
        <f t="shared" si="56"/>
        <v>0</v>
      </c>
      <c r="CB42" s="196">
        <f t="shared" si="57"/>
        <v>0</v>
      </c>
      <c r="CC42" s="196">
        <f t="shared" si="58"/>
        <v>0</v>
      </c>
      <c r="CD42" s="196">
        <f t="shared" si="59"/>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ErrorMessage="1" errorTitle="Error Message" error="Please enter a value from the drop-down list" sqref="M12 O12 Q12 M13 O13 Q13 M14 O14 Q14 M15 O15 Q15 M16 O16 Q16 M17 O17 Q17 M18 O18 Q18 M19 O19 Q19 M20 O20 Q20 M21 O21 Q21 M22 O22 Q22 M23 O23 Q23 M24 O24 Q24 M25 O25 Q25 M26 O26 Q26 M27 O27 Q27 M28 O28 Q28 M29 O29 Q29 M30 O30 Q30 M31 O31 Q31 M32 O32 Q32 M33 O33 Q33 M34 O34 Q34 M35 O35 Q35 M36 O36 Q36 M37 O37 Q37 M38 O38 Q38 M39 O39 Q39 M40 O40 Q40 M41 O41 Q41 M42 O42 Q42 M43 O43 Q43 G12:G43 I12:I43 K12:K43">
      <formula1>$AB$10:$CG$10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s>
  <pageMargins left="0.699999988079071" right="0.699999988079071" top="0.75" bottom="0.75" header="0.3" footer="0.3"/>
  <pageSetup paperSize="9" orientation="landscape"/>
  <headerFooter alignWithMargins="0" scaleWithDoc="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74" zoomScaleNormal="74" topLeftCell="A14" workbookViewId="0">
      <selection activeCell="K38" sqref="K38"/>
    </sheetView>
  </sheetViews>
  <sheetFormatPr defaultColWidth="9" defaultRowHeight="14.25"/>
  <cols>
    <col min="1" max="1" width="14.1666666666667"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6.6916666666667"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0" customWidth="1"/>
    <col min="73" max="73" width="11.6916666666667"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9265</v>
      </c>
      <c r="Z7" s="199"/>
      <c r="AA7" s="198">
        <f>AB9-AA9</f>
        <v>5000</v>
      </c>
      <c r="AB7" s="199"/>
      <c r="AC7" s="198">
        <f>AD9-AC9</f>
        <v>0</v>
      </c>
      <c r="AD7" s="199"/>
      <c r="AE7" s="198">
        <f>AF9-AE9</f>
        <v>3000</v>
      </c>
      <c r="AF7" s="199"/>
      <c r="AG7" s="198">
        <f>AH9-AG9</f>
        <v>0</v>
      </c>
      <c r="AH7" s="199"/>
      <c r="AI7" s="198">
        <f>AJ9-AI9</f>
        <v>0</v>
      </c>
      <c r="AJ7" s="199"/>
      <c r="AK7" s="198">
        <f>AL9-AK9</f>
        <v>0</v>
      </c>
      <c r="AL7" s="199"/>
      <c r="AM7" s="198">
        <f>AN9-AM9</f>
        <v>24275</v>
      </c>
      <c r="AN7" s="199"/>
      <c r="AO7" s="198">
        <f>AP9-AO9</f>
        <v>0</v>
      </c>
      <c r="AP7" s="199"/>
      <c r="AQ7" s="198">
        <f>AR9-AQ9</f>
        <v>12400</v>
      </c>
      <c r="AR7" s="199"/>
      <c r="AS7" s="198">
        <f>AT9-AS9</f>
        <v>-5200</v>
      </c>
      <c r="AT7" s="199"/>
      <c r="AU7" s="198">
        <f>AV9-AU9</f>
        <v>0</v>
      </c>
      <c r="AV7" s="199"/>
      <c r="AW7" s="198">
        <f>AX9-AW9</f>
        <v>0</v>
      </c>
      <c r="AX7" s="199"/>
      <c r="AY7" s="198">
        <f>AZ9-AY9</f>
        <v>0</v>
      </c>
      <c r="AZ7" s="199"/>
      <c r="BA7" s="198">
        <f>BB9-BA9</f>
        <v>0</v>
      </c>
      <c r="BB7" s="199"/>
      <c r="BC7" s="198">
        <f>BD9-BC9</f>
        <v>0</v>
      </c>
      <c r="BD7" s="199"/>
      <c r="BE7" s="198">
        <f>BF9-BE9</f>
        <v>0</v>
      </c>
      <c r="BF7" s="199"/>
      <c r="BG7" s="198">
        <f>BH9-BG9</f>
        <v>10000</v>
      </c>
      <c r="BH7" s="199"/>
      <c r="BI7" s="198">
        <f>BJ9-BI9</f>
        <v>0</v>
      </c>
      <c r="BJ7" s="199"/>
      <c r="BK7" s="198">
        <f>BL9-BK9</f>
        <v>0</v>
      </c>
      <c r="BL7" s="199"/>
      <c r="BM7" s="198">
        <f>BN9-BM9</f>
        <v>-25000</v>
      </c>
      <c r="BN7" s="199"/>
      <c r="BO7" s="198">
        <f>BP9-BO9</f>
        <v>0</v>
      </c>
      <c r="BP7" s="199"/>
      <c r="BQ7" s="198">
        <f>BR9-BQ9</f>
        <v>7400</v>
      </c>
      <c r="BR7" s="199"/>
      <c r="BS7" s="198">
        <f>BT9-BS9</f>
        <v>0</v>
      </c>
      <c r="BT7" s="199"/>
      <c r="BU7" s="198">
        <f>BV9-BU9</f>
        <v>-40000</v>
      </c>
      <c r="BV7" s="199"/>
      <c r="BW7" s="198">
        <f>BX9-BW9</f>
        <v>0</v>
      </c>
      <c r="BX7" s="199"/>
      <c r="BY7" s="198">
        <f>BZ9-BY9</f>
        <v>0</v>
      </c>
      <c r="BZ7" s="199"/>
      <c r="CA7" s="198">
        <f>CB9-CA9</f>
        <v>0</v>
      </c>
      <c r="CB7" s="199"/>
      <c r="CC7" s="198">
        <f>CD9-CC9</f>
        <v>-1140</v>
      </c>
      <c r="CD7" s="199"/>
      <c r="CE7" s="116" t="s">
        <v>4</v>
      </c>
    </row>
    <row r="8" spans="1:83">
      <c r="A8" s="165"/>
      <c r="Y8" s="96">
        <f>IF(Y9&gt;Z9,Y9-Z9,0)</f>
        <v>0</v>
      </c>
      <c r="Z8" s="96">
        <f>IF(Z9&gt;Y9,Z9-Y9,0)</f>
        <v>9265</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24275</v>
      </c>
      <c r="AO8" s="96">
        <f>IF(AO9&gt;AP9,AO9-AP9,0)</f>
        <v>0</v>
      </c>
      <c r="AP8" s="96">
        <f>IF(AP9&gt;AO9,AP9-AO9,0)</f>
        <v>0</v>
      </c>
      <c r="AQ8" s="96">
        <f>IF(AQ9&gt;AR9,AQ9-AR9,0)</f>
        <v>0</v>
      </c>
      <c r="AR8" s="96">
        <f>IF(AR9&gt;AQ9,AR9-AQ9,0)</f>
        <v>12400</v>
      </c>
      <c r="AS8" s="96">
        <f>IF(AS9&gt;AT9,AS9-AT9,0)</f>
        <v>5200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10000</v>
      </c>
      <c r="BI8" s="96">
        <f>IF(BI9&gt;BJ9,BI9-BJ9,0)</f>
        <v>0</v>
      </c>
      <c r="BJ8" s="96">
        <f>IF(BJ9&gt;BI9,BJ9-BI9,0)</f>
        <v>0</v>
      </c>
      <c r="BK8" s="96">
        <f>IF(BK9&gt;BL9,BK9-BL9,0)</f>
        <v>0</v>
      </c>
      <c r="BL8" s="96">
        <f>IF(BL9&gt;BK9,BL9-BK9,0)</f>
        <v>0</v>
      </c>
      <c r="BM8" s="96">
        <f>IF(BM9&gt;BN9,BM9-BN9,0)</f>
        <v>25000</v>
      </c>
      <c r="BN8" s="96">
        <f>IF(BN9&gt;BM9,BN9-BM9,0)</f>
        <v>0</v>
      </c>
      <c r="BO8" s="96">
        <f>IF(BO9&gt;BP9,BO9-BP9,0)</f>
        <v>0</v>
      </c>
      <c r="BP8" s="96">
        <f>IF(BP9&gt;BO9,BP9-BO9,0)</f>
        <v>0</v>
      </c>
      <c r="BQ8" s="96">
        <f>IF(BQ9&gt;BR9,BQ9-BR9,0)</f>
        <v>0</v>
      </c>
      <c r="BR8" s="96">
        <f>IF(BR9&gt;BQ9,BR9-BQ9,0)</f>
        <v>7400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1140</v>
      </c>
      <c r="CD8" s="96">
        <f>IF(CD9&gt;CC9,CD9-CC9,0)</f>
        <v>0</v>
      </c>
      <c r="CE8" s="116" t="s">
        <v>5</v>
      </c>
    </row>
    <row r="9" spans="1:83">
      <c r="A9" s="165"/>
      <c r="W9" s="190"/>
      <c r="X9" s="190"/>
      <c r="Y9" s="124">
        <f t="shared" ref="Y9:AD9" si="0">SUM(Y12:Y42)</f>
        <v>345</v>
      </c>
      <c r="Z9" s="124">
        <f t="shared" si="0"/>
        <v>9610</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1725</v>
      </c>
      <c r="AN9" s="124">
        <f t="shared" si="1"/>
        <v>26000</v>
      </c>
      <c r="AO9" s="124">
        <f t="shared" si="1"/>
        <v>0</v>
      </c>
      <c r="AP9" s="124">
        <f t="shared" si="1"/>
        <v>0</v>
      </c>
      <c r="AQ9" s="124">
        <f t="shared" si="1"/>
        <v>0</v>
      </c>
      <c r="AR9" s="124">
        <f t="shared" si="1"/>
        <v>12400</v>
      </c>
      <c r="AS9" s="124">
        <f t="shared" si="1"/>
        <v>5200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10000</v>
      </c>
      <c r="BI9" s="124">
        <f t="shared" si="1"/>
        <v>0</v>
      </c>
      <c r="BJ9" s="124">
        <f t="shared" si="1"/>
        <v>0</v>
      </c>
      <c r="BK9" s="124">
        <f t="shared" si="1"/>
        <v>0</v>
      </c>
      <c r="BL9" s="124">
        <f t="shared" si="1"/>
        <v>0</v>
      </c>
      <c r="BM9" s="124">
        <f t="shared" si="1"/>
        <v>25000</v>
      </c>
      <c r="BN9" s="124">
        <f t="shared" si="1"/>
        <v>0</v>
      </c>
      <c r="BO9" s="124">
        <f t="shared" si="1"/>
        <v>0</v>
      </c>
      <c r="BP9" s="124">
        <f t="shared" si="1"/>
        <v>0</v>
      </c>
      <c r="BQ9" s="124">
        <f t="shared" si="1"/>
        <v>0</v>
      </c>
      <c r="BR9" s="124">
        <f t="shared" si="1"/>
        <v>7400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1410</v>
      </c>
      <c r="CD9" s="124">
        <f t="shared" si="1"/>
        <v>270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170</v>
      </c>
      <c r="E12" s="176">
        <v>1</v>
      </c>
      <c r="F12" s="177" t="s">
        <v>171</v>
      </c>
      <c r="G12" s="177"/>
      <c r="H12" s="177"/>
      <c r="I12" s="177"/>
      <c r="J12" s="177"/>
      <c r="K12" s="177" t="s">
        <v>17</v>
      </c>
      <c r="L12" s="182">
        <v>2300</v>
      </c>
      <c r="M12" s="177"/>
      <c r="N12" s="183"/>
      <c r="O12" s="177"/>
      <c r="P12" s="184"/>
      <c r="Q12" s="177" t="s">
        <v>26</v>
      </c>
      <c r="R12" s="184">
        <v>2300</v>
      </c>
      <c r="S12" s="195"/>
      <c r="T12" s="195">
        <f t="shared" ref="T12:T42" si="2">SUM(L12+J12+H12)</f>
        <v>2300</v>
      </c>
      <c r="U12" s="195">
        <f t="shared" ref="U12:U42" si="3">SUM(R12+P12+N12)</f>
        <v>2300</v>
      </c>
      <c r="V12" s="195"/>
      <c r="W12" s="196"/>
      <c r="X12" s="197" t="str">
        <f t="shared" ref="X12:X42" si="4">IF(U12&gt;T12,"المدين أكبر بمبلغ "&amp;(U12-T12),IF(T12&gt;U12,"الدائن أكبر بمبلغ "&amp;(T12-U12),"القيد صحيح"))</f>
        <v>القيد صحيح</v>
      </c>
      <c r="Y12" s="196">
        <f>مارس!Y8</f>
        <v>0</v>
      </c>
      <c r="Z12" s="196">
        <f>مارس!Z8</f>
        <v>9610</v>
      </c>
      <c r="AA12" s="196">
        <f>مارس!AA8</f>
        <v>0</v>
      </c>
      <c r="AB12" s="196">
        <f>مارس!AB8</f>
        <v>5000</v>
      </c>
      <c r="AC12" s="196">
        <f>مارس!AC8</f>
        <v>0</v>
      </c>
      <c r="AD12" s="196">
        <f>مارس!AD8</f>
        <v>0</v>
      </c>
      <c r="AE12" s="196">
        <f>مارس!AE8</f>
        <v>0</v>
      </c>
      <c r="AF12" s="196">
        <f>مارس!AF8</f>
        <v>3000</v>
      </c>
      <c r="AG12" s="196">
        <f>مارس!AG8</f>
        <v>0</v>
      </c>
      <c r="AH12" s="196">
        <f>مارس!AH8</f>
        <v>0</v>
      </c>
      <c r="AI12" s="196">
        <f>مارس!AI8</f>
        <v>0</v>
      </c>
      <c r="AJ12" s="196">
        <f>مارس!AJ8</f>
        <v>0</v>
      </c>
      <c r="AK12" s="196">
        <f>مارس!AK8</f>
        <v>0</v>
      </c>
      <c r="AL12" s="196">
        <f>مارس!AL8</f>
        <v>0</v>
      </c>
      <c r="AM12" s="196">
        <f>مارس!AM8</f>
        <v>0</v>
      </c>
      <c r="AN12" s="196">
        <f>مارس!AN8</f>
        <v>26000</v>
      </c>
      <c r="AO12" s="196">
        <f>مارس!AO8</f>
        <v>0</v>
      </c>
      <c r="AP12" s="196">
        <f>مارس!AP8</f>
        <v>0</v>
      </c>
      <c r="AQ12" s="196">
        <f>مارس!AQ8</f>
        <v>0</v>
      </c>
      <c r="AR12" s="196">
        <f>مارس!AR8</f>
        <v>2050</v>
      </c>
      <c r="AS12" s="196">
        <f>مارس!AS8</f>
        <v>5200</v>
      </c>
      <c r="AT12" s="196">
        <f>مارس!AT8</f>
        <v>0</v>
      </c>
      <c r="AU12" s="196">
        <f>مارس!AU8</f>
        <v>0</v>
      </c>
      <c r="AV12" s="196">
        <f>مارس!AV8</f>
        <v>0</v>
      </c>
      <c r="AW12" s="196">
        <f>مارس!AW8</f>
        <v>0</v>
      </c>
      <c r="AX12" s="196">
        <f>مارس!AX8</f>
        <v>0</v>
      </c>
      <c r="AY12" s="196">
        <f>مارس!AY8</f>
        <v>0</v>
      </c>
      <c r="AZ12" s="196">
        <f>مارس!AZ8</f>
        <v>0</v>
      </c>
      <c r="BA12" s="196">
        <f>مارس!BA8</f>
        <v>0</v>
      </c>
      <c r="BB12" s="196">
        <f>مارس!BB8</f>
        <v>0</v>
      </c>
      <c r="BC12" s="196">
        <f>مارس!BC8</f>
        <v>0</v>
      </c>
      <c r="BD12" s="196">
        <f>مارس!BD8</f>
        <v>0</v>
      </c>
      <c r="BE12" s="196">
        <f>مارس!BE8</f>
        <v>0</v>
      </c>
      <c r="BF12" s="196">
        <f>مارس!BF8</f>
        <v>0</v>
      </c>
      <c r="BG12" s="196">
        <f>مارس!BG8</f>
        <v>0</v>
      </c>
      <c r="BH12" s="196">
        <f>مارس!BH8</f>
        <v>10000</v>
      </c>
      <c r="BI12" s="196">
        <f>مارس!BI8</f>
        <v>0</v>
      </c>
      <c r="BJ12" s="196">
        <f>مارس!BJ8</f>
        <v>0</v>
      </c>
      <c r="BK12" s="196">
        <f>مارس!BK8</f>
        <v>0</v>
      </c>
      <c r="BL12" s="196">
        <f>مارس!BL8</f>
        <v>0</v>
      </c>
      <c r="BM12" s="196">
        <f>مارس!BM8</f>
        <v>16000</v>
      </c>
      <c r="BN12" s="196">
        <f>مارس!BN8</f>
        <v>0</v>
      </c>
      <c r="BO12" s="196">
        <f>مارس!BO8</f>
        <v>0</v>
      </c>
      <c r="BP12" s="196">
        <f>مارس!BP8</f>
        <v>0</v>
      </c>
      <c r="BQ12" s="196">
        <f>مارس!BQ8</f>
        <v>0</v>
      </c>
      <c r="BR12" s="196">
        <f>مارس!BR8</f>
        <v>5600</v>
      </c>
      <c r="BS12" s="196">
        <f>مارس!BS8</f>
        <v>0</v>
      </c>
      <c r="BT12" s="196">
        <f>مارس!BT8</f>
        <v>0</v>
      </c>
      <c r="BU12" s="196">
        <f>مارس!BU8</f>
        <v>40000</v>
      </c>
      <c r="BV12" s="196">
        <f>مارس!BV8</f>
        <v>0</v>
      </c>
      <c r="BW12" s="196">
        <f>مارس!BW8</f>
        <v>0</v>
      </c>
      <c r="BX12" s="196">
        <f>مارس!BX8</f>
        <v>0</v>
      </c>
      <c r="BY12" s="196">
        <f>مارس!BY8</f>
        <v>0</v>
      </c>
      <c r="BZ12" s="196">
        <f>مارس!BZ8</f>
        <v>0</v>
      </c>
      <c r="CA12" s="196">
        <f>مارس!CA8</f>
        <v>0</v>
      </c>
      <c r="CB12" s="196">
        <f>مارس!CB8</f>
        <v>0</v>
      </c>
      <c r="CC12" s="196">
        <f>مارس!CC8</f>
        <v>60</v>
      </c>
      <c r="CD12" s="196">
        <f>مارس!CD8</f>
        <v>0</v>
      </c>
    </row>
    <row r="13" ht="15.75" spans="1:83">
      <c r="A13" s="5"/>
      <c r="B13" s="147"/>
      <c r="C13" s="172"/>
      <c r="D13" s="175" t="s">
        <v>172</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 t="shared" ref="AD13:AD42" si="9">IF(AC$10=$Q13,$R13,IF(AC$10=$O13,$P13,IF(AC$10=$M13,$N13,0)))</f>
        <v>0</v>
      </c>
      <c r="AE13" s="196">
        <f t="shared" ref="AE13:AE42" si="10">IF(AE$10=$K13,$L13,IF(AE$10=$I13,$J13,IF(AE$10=$G13,$H13,0)))</f>
        <v>0</v>
      </c>
      <c r="AF13" s="196">
        <f t="shared" ref="AF13:AF42" si="11">IF(AE$10=$Q13,$R13,IF(AE$10=$O13,$P13,IF(AE$10=$M13,$N13,0)))</f>
        <v>0</v>
      </c>
      <c r="AG13" s="196">
        <f t="shared" ref="AG13:AG42" si="12">IF(AG$10=$K13,$L13,IF(AG$10=$I13,$J13,IF(AG$10=$G13,$H13,0)))</f>
        <v>0</v>
      </c>
      <c r="AH13" s="196">
        <f t="shared" ref="AH13:AH42" si="13">IF(AG$10=$Q13,$R13,IF(AG$10=$O13,$P13,IF(AG$10=$M13,$N13,0)))</f>
        <v>0</v>
      </c>
      <c r="AI13" s="196">
        <f t="shared" ref="AI13:AI42" si="14">IF(AI$10=$K13,$L13,IF(AI$10=$I13,$J13,IF(AI$10=$G13,$H13,0)))</f>
        <v>0</v>
      </c>
      <c r="AJ13" s="196">
        <f t="shared" ref="AJ13:AJ42" si="15">IF(AI$10=$Q13,$R13,IF(AI$10=$O13,$P13,IF(AI$10=$M13,$N13,0)))</f>
        <v>0</v>
      </c>
      <c r="AK13" s="196">
        <f t="shared" ref="AK13:AK42" si="16">IF(AK$10=$K13,$L13,IF(AK$10=$I13,$J13,IF(AK$10=$G13,$H13,0)))</f>
        <v>0</v>
      </c>
      <c r="AL13" s="196">
        <f t="shared" ref="AL13:AL42" si="17">IF(AK$10=$Q13,$R13,IF(AK$10=$O13,$P13,IF(AK$10=$M13,$N13,0)))</f>
        <v>0</v>
      </c>
      <c r="AM13" s="196">
        <f t="shared" ref="AM13:AM42" si="18">IF(AM$10=$K13,$L13,IF(AM$10=$I13,$J13,IF(AM$10=$G13,$H13,0)))</f>
        <v>0</v>
      </c>
      <c r="AN13" s="196">
        <f t="shared" ref="AN13:AN42" si="19">IF(AM$10=$Q13,$R13,IF(AM$10=$O13,$P13,IF(AM$10=$M13,$N13,0)))</f>
        <v>0</v>
      </c>
      <c r="AO13" s="196">
        <f t="shared" ref="AO13:AO42" si="20">IF(AO$10=$K13,$L13,IF(AO$10=$I13,$J13,IF(AO$10=$G13,$H13,0)))</f>
        <v>0</v>
      </c>
      <c r="AP13" s="196">
        <f t="shared" ref="AP13:AP42" si="21">IF(AO$10=$Q13,$R13,IF(AO$10=$O13,$P13,IF(AO$10=$M13,$N13,0)))</f>
        <v>0</v>
      </c>
      <c r="AQ13" s="196">
        <f t="shared" ref="AQ13:AQ42" si="22">IF(AQ$10=$K13,$L13,IF(AQ$10=$I13,$J13,IF(AQ$10=$G13,$H13,0)))</f>
        <v>0</v>
      </c>
      <c r="AR13" s="196">
        <f t="shared" ref="AR13:AR42" si="23">IF(AQ$10=$Q13,$R13,IF(AQ$10=$O13,$P13,IF(AQ$10=$M13,$N13,0)))</f>
        <v>0</v>
      </c>
      <c r="AS13" s="196">
        <f t="shared" ref="AS13:AS42" si="24">IF(AS$10=$K13,$L13,IF(AS$10=$I13,$J13,IF(AS$10=$G13,$H13,0)))</f>
        <v>0</v>
      </c>
      <c r="AT13" s="196">
        <f t="shared" ref="AT13:AT42" si="25">IF(AS$10=$Q13,$R13,IF(AS$10=$O13,$P13,IF(AS$10=$M13,$N13,0)))</f>
        <v>0</v>
      </c>
      <c r="AU13" s="196">
        <f t="shared" ref="AU13:AU42" si="26">IF(AU$10=$K13,$L13,IF(AU$10=$I13,$J13,IF(AU$10=$G13,$H13,0)))</f>
        <v>0</v>
      </c>
      <c r="AV13" s="196">
        <f t="shared" ref="AV13:AV42" si="27">IF(AU$10=$Q13,$R13,IF(AU$10=$O13,$P13,IF(AU$10=$M13,$N13,0)))</f>
        <v>0</v>
      </c>
      <c r="AW13" s="196">
        <f t="shared" ref="AW13:AW42" si="28">IF(AW$10=$K13,$L13,IF(AW$10=$I13,$J13,IF(AW$10=$G13,$H13,0)))</f>
        <v>0</v>
      </c>
      <c r="AX13" s="196">
        <f t="shared" ref="AX13:AX42" si="29">IF(AW$10=$Q13,$R13,IF(AW$10=$O13,$P13,IF(AW$10=$M13,$N13,0)))</f>
        <v>0</v>
      </c>
      <c r="AY13" s="196">
        <f t="shared" ref="AY13:AY42" si="30">IF(AY$10=$K13,$L13,IF(AY$10=$I13,$J13,IF(AY$10=$G13,$H13,0)))</f>
        <v>0</v>
      </c>
      <c r="AZ13" s="196">
        <f t="shared" ref="AZ13:AZ42" si="31">IF(AY$10=$Q13,$R13,IF(AY$10=$O13,$P13,IF(AY$10=$M13,$N13,0)))</f>
        <v>0</v>
      </c>
      <c r="BA13" s="196">
        <f t="shared" ref="BA13:BA42" si="32">IF(BA$10=$K13,$L13,IF(BA$10=$I13,$J13,IF(BA$10=$G13,$H13,0)))</f>
        <v>0</v>
      </c>
      <c r="BB13" s="196">
        <f t="shared" ref="BB13:BB42" si="33">IF(BA$10=$Q13,$R13,IF(BA$10=$O13,$P13,IF(BA$10=$M13,$N13,0)))</f>
        <v>0</v>
      </c>
      <c r="BC13" s="196">
        <f t="shared" ref="BC13:BC42" si="34">IF(BC$10=$K13,$L13,IF(BC$10=$I13,$J13,IF(BC$10=$G13,$H13,0)))</f>
        <v>0</v>
      </c>
      <c r="BD13" s="196">
        <f t="shared" ref="BD13:BD42" si="35">IF(BC$10=$Q13,$R13,IF(BC$10=$O13,$P13,IF(BC$10=$M13,$N13,0)))</f>
        <v>0</v>
      </c>
      <c r="BE13" s="196">
        <f t="shared" ref="BE13:BE42" si="36">IF(BE$10=$K13,$L13,IF(BE$10=$I13,$J13,IF(BE$10=$G13,$H13,0)))</f>
        <v>0</v>
      </c>
      <c r="BF13" s="196">
        <f t="shared" ref="BF13:BF42" si="37">IF(BE$10=$Q13,$R13,IF(BE$10=$O13,$P13,IF(BE$10=$M13,$N13,0)))</f>
        <v>0</v>
      </c>
      <c r="BG13" s="196">
        <f t="shared" ref="BG13:BG42" si="38">IF(BG$10=$K13,$L13,IF(BG$10=$I13,$J13,IF(BG$10=$G13,$H13,0)))</f>
        <v>0</v>
      </c>
      <c r="BH13" s="196">
        <f t="shared" ref="BH13:BH42" si="39">IF(BG$10=$Q13,$R13,IF(BG$10=$O13,$P13,IF(BG$10=$M13,$N13,0)))</f>
        <v>0</v>
      </c>
      <c r="BI13" s="196">
        <f t="shared" ref="BI13:BI42" si="40">IF(BI$10=$K13,$L13,IF(BI$10=$I13,$J13,IF(BI$10=$G13,$H13,0)))</f>
        <v>0</v>
      </c>
      <c r="BJ13" s="196">
        <f t="shared" ref="BJ13:BJ42" si="41">IF(BI$10=$Q13,$R13,IF(BI$10=$O13,$P13,IF(BI$10=$M13,$N13,0)))</f>
        <v>0</v>
      </c>
      <c r="BK13" s="196">
        <f t="shared" ref="BK13:BK42" si="42">IF(BK$10=$K13,$L13,IF(BK$10=$I13,$J13,IF(BK$10=$G13,$H13,0)))</f>
        <v>0</v>
      </c>
      <c r="BL13" s="196">
        <f t="shared" ref="BL13:BL42" si="43">IF(BK$10=$Q13,$R13,IF(BK$10=$O13,$P13,IF(BK$10=$M13,$N13,0)))</f>
        <v>0</v>
      </c>
      <c r="BM13" s="196">
        <f t="shared" ref="BM13:BM42" si="44">IF(BM$10=$K13,$L13,IF(BM$10=$I13,$J13,IF(BM$10=$G13,$H13,0)))</f>
        <v>0</v>
      </c>
      <c r="BN13" s="196">
        <f t="shared" ref="BN13:BN42" si="45">IF(BM$10=$Q13,$R13,IF(BM$10=$O13,$P13,IF(BM$10=$M13,$N13,0)))</f>
        <v>0</v>
      </c>
      <c r="BO13" s="196">
        <f t="shared" ref="BO13:BO42" si="46">IF(BO$10=$K13,$L13,IF(BO$10=$I13,$J13,IF(BO$10=$G13,$H13,0)))</f>
        <v>0</v>
      </c>
      <c r="BP13" s="196">
        <f t="shared" ref="BP13:BP42" si="47">IF(BO$10=$Q13,$R13,IF(BO$10=$O13,$P13,IF(BO$10=$M13,$N13,0)))</f>
        <v>0</v>
      </c>
      <c r="BQ13" s="196">
        <f t="shared" ref="BQ13:BQ42" si="48">IF(BQ$10=$K13,$L13,IF(BQ$10=$I13,$J13,IF(BQ$10=$G13,$H13,0)))</f>
        <v>0</v>
      </c>
      <c r="BR13" s="196">
        <f t="shared" ref="BR13:BR42" si="49">IF(BQ$10=$Q13,$R13,IF(BQ$10=$O13,$P13,IF(BQ$10=$M13,$N13,0)))</f>
        <v>0</v>
      </c>
      <c r="BS13" s="196">
        <f t="shared" ref="BS13:BS42" si="50">IF(BS$10=$K13,$L13,IF(BS$10=$I13,$J13,IF(BS$10=$G13,$H13,0)))</f>
        <v>0</v>
      </c>
      <c r="BT13" s="196">
        <f t="shared" ref="BT13:BT42" si="51">IF(BS$10=$Q13,$R13,IF(BS$10=$O13,$P13,IF(BS$10=$M13,$N13,0)))</f>
        <v>0</v>
      </c>
      <c r="BU13" s="196">
        <f t="shared" ref="BU13:BU42" si="52">IF(BU$10=$K13,$L13,IF(BU$10=$I13,$J13,IF(BU$10=$G13,$H13,0)))</f>
        <v>0</v>
      </c>
      <c r="BV13" s="196">
        <f t="shared" ref="BV13:BV42" si="53">IF(BU$10=$Q13,$R13,IF(BU$10=$O13,$P13,IF(BU$10=$M13,$N13,0)))</f>
        <v>0</v>
      </c>
      <c r="BW13" s="196">
        <f>IF(BW$10=$K13,$L13,IF(BW$10=$I13,$J13,IF(BW$10=$G13,$H13,0)))</f>
        <v>0</v>
      </c>
      <c r="BX13" s="196">
        <f t="shared" ref="BX13:BX42" si="54">IF(BW$10=$Q13,$R13,IF(BW$10=$O13,$P13,IF(BW$10=$M13,$N13,0)))</f>
        <v>0</v>
      </c>
      <c r="BY13" s="196">
        <f>IF(BY$10=$K13,$L13,IF(BY$10=$I13,$J13,IF(BY$10=$G13,$H13,0)))</f>
        <v>0</v>
      </c>
      <c r="BZ13" s="196">
        <f t="shared" ref="BZ13:BZ42" si="55">IF(BY$10=$Q13,$R13,IF(BY$10=$O13,$P13,IF(BY$10=$M13,$N13,0)))</f>
        <v>0</v>
      </c>
      <c r="CA13" s="196">
        <f t="shared" ref="CA13:CA42" si="56">IF(CA$10=$K13,$L13,IF(CA$10=$I13,$J13,IF(CA$10=$G13,$H13,0)))</f>
        <v>0</v>
      </c>
      <c r="CB13" s="196">
        <f t="shared" ref="CB13:CB42" si="57">IF(CA$10=$Q13,$R13,IF(CA$10=$O13,$P13,IF(CA$10=$M13,$N13,0)))</f>
        <v>0</v>
      </c>
      <c r="CC13" s="196">
        <f t="shared" ref="CC13:CC42" si="58">IF(CC$10=$K13,$L13,IF(CC$10=$I13,$J13,IF(CC$10=$G13,$H13,0)))</f>
        <v>0</v>
      </c>
      <c r="CD13" s="196">
        <f t="shared" ref="CD13:CD42" si="59">IF(CC$10=$Q13,$R13,IF(CC$10=$O13,$P13,IF(CC$10=$M13,$N13,0)))</f>
        <v>0</v>
      </c>
      <c r="CE13" s="179"/>
    </row>
    <row r="14" ht="15.75" spans="1:83">
      <c r="A14" s="5"/>
      <c r="B14" s="147"/>
      <c r="C14" s="172"/>
      <c r="D14" s="175" t="s">
        <v>173</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60">IF(AC$10=$K14,$L14,IF(AC$10=$I14,$J14,IF(AC$10=$G14,$H14,0)))</f>
        <v>0</v>
      </c>
      <c r="AD14" s="196">
        <f t="shared" si="9"/>
        <v>0</v>
      </c>
      <c r="AE14" s="196">
        <f t="shared" si="10"/>
        <v>0</v>
      </c>
      <c r="AF14" s="196">
        <f t="shared" si="11"/>
        <v>0</v>
      </c>
      <c r="AG14" s="196">
        <f t="shared" si="12"/>
        <v>0</v>
      </c>
      <c r="AH14" s="196">
        <f t="shared" si="13"/>
        <v>0</v>
      </c>
      <c r="AI14" s="196">
        <f t="shared" si="14"/>
        <v>0</v>
      </c>
      <c r="AJ14" s="196">
        <f t="shared" si="15"/>
        <v>0</v>
      </c>
      <c r="AK14" s="196">
        <f t="shared" si="16"/>
        <v>0</v>
      </c>
      <c r="AL14" s="196">
        <f t="shared" si="17"/>
        <v>0</v>
      </c>
      <c r="AM14" s="196">
        <f t="shared" si="18"/>
        <v>0</v>
      </c>
      <c r="AN14" s="196">
        <f t="shared" si="19"/>
        <v>0</v>
      </c>
      <c r="AO14" s="196">
        <f t="shared" si="20"/>
        <v>0</v>
      </c>
      <c r="AP14" s="196">
        <f t="shared" si="21"/>
        <v>0</v>
      </c>
      <c r="AQ14" s="196">
        <f t="shared" si="22"/>
        <v>0</v>
      </c>
      <c r="AR14" s="196">
        <f t="shared" si="23"/>
        <v>0</v>
      </c>
      <c r="AS14" s="196">
        <f t="shared" si="24"/>
        <v>0</v>
      </c>
      <c r="AT14" s="196">
        <f t="shared" si="25"/>
        <v>0</v>
      </c>
      <c r="AU14" s="196">
        <f t="shared" si="26"/>
        <v>0</v>
      </c>
      <c r="AV14" s="196">
        <f t="shared" si="27"/>
        <v>0</v>
      </c>
      <c r="AW14" s="196">
        <f t="shared" si="28"/>
        <v>0</v>
      </c>
      <c r="AX14" s="196">
        <f t="shared" si="29"/>
        <v>0</v>
      </c>
      <c r="AY14" s="196">
        <f t="shared" si="30"/>
        <v>0</v>
      </c>
      <c r="AZ14" s="196">
        <f t="shared" si="31"/>
        <v>0</v>
      </c>
      <c r="BA14" s="196">
        <f t="shared" si="32"/>
        <v>0</v>
      </c>
      <c r="BB14" s="196">
        <f t="shared" si="33"/>
        <v>0</v>
      </c>
      <c r="BC14" s="196">
        <f t="shared" si="34"/>
        <v>0</v>
      </c>
      <c r="BD14" s="196">
        <f t="shared" si="35"/>
        <v>0</v>
      </c>
      <c r="BE14" s="196">
        <f t="shared" si="36"/>
        <v>0</v>
      </c>
      <c r="BF14" s="196">
        <f t="shared" si="37"/>
        <v>0</v>
      </c>
      <c r="BG14" s="196">
        <f t="shared" si="38"/>
        <v>0</v>
      </c>
      <c r="BH14" s="196">
        <f t="shared" si="39"/>
        <v>0</v>
      </c>
      <c r="BI14" s="196">
        <f t="shared" si="40"/>
        <v>0</v>
      </c>
      <c r="BJ14" s="196">
        <f t="shared" si="41"/>
        <v>0</v>
      </c>
      <c r="BK14" s="196">
        <f t="shared" si="42"/>
        <v>0</v>
      </c>
      <c r="BL14" s="196">
        <f t="shared" si="43"/>
        <v>0</v>
      </c>
      <c r="BM14" s="196">
        <f t="shared" si="44"/>
        <v>0</v>
      </c>
      <c r="BN14" s="196">
        <f t="shared" si="45"/>
        <v>0</v>
      </c>
      <c r="BO14" s="196">
        <f t="shared" si="46"/>
        <v>0</v>
      </c>
      <c r="BP14" s="196">
        <f t="shared" si="47"/>
        <v>0</v>
      </c>
      <c r="BQ14" s="196">
        <f t="shared" si="48"/>
        <v>0</v>
      </c>
      <c r="BR14" s="196">
        <f t="shared" si="49"/>
        <v>0</v>
      </c>
      <c r="BS14" s="196">
        <f t="shared" si="50"/>
        <v>0</v>
      </c>
      <c r="BT14" s="196">
        <f t="shared" si="51"/>
        <v>0</v>
      </c>
      <c r="BU14" s="196">
        <f t="shared" si="52"/>
        <v>0</v>
      </c>
      <c r="BV14" s="196">
        <f t="shared" si="53"/>
        <v>0</v>
      </c>
      <c r="BW14" s="196">
        <f t="shared" ref="BW14:BW42" si="61">IF(BW$10=$K14,$L14,IF(BW$10=$I14,$J14,IF(BW$10=$G14,$H14,0)))</f>
        <v>0</v>
      </c>
      <c r="BX14" s="196">
        <f t="shared" si="54"/>
        <v>0</v>
      </c>
      <c r="BY14" s="196">
        <f t="shared" ref="BY14:BY42" si="62">IF(BY$10=$K14,$L14,IF(BY$10=$I14,$J14,IF(BY$10=$G14,$H14,0)))</f>
        <v>0</v>
      </c>
      <c r="BZ14" s="196">
        <f t="shared" si="55"/>
        <v>0</v>
      </c>
      <c r="CA14" s="196">
        <f t="shared" si="56"/>
        <v>0</v>
      </c>
      <c r="CB14" s="196">
        <f t="shared" si="57"/>
        <v>0</v>
      </c>
      <c r="CC14" s="196">
        <f t="shared" si="58"/>
        <v>0</v>
      </c>
      <c r="CD14" s="196">
        <f t="shared" si="59"/>
        <v>0</v>
      </c>
      <c r="CE14" s="179"/>
    </row>
    <row r="15" ht="15.75" spans="1:83">
      <c r="A15" s="5"/>
      <c r="B15" s="147"/>
      <c r="C15" s="172"/>
      <c r="D15" s="175" t="s">
        <v>174</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60"/>
        <v>0</v>
      </c>
      <c r="AD15" s="196">
        <f t="shared" si="9"/>
        <v>0</v>
      </c>
      <c r="AE15" s="196">
        <f t="shared" si="10"/>
        <v>0</v>
      </c>
      <c r="AF15" s="196">
        <f t="shared" si="11"/>
        <v>0</v>
      </c>
      <c r="AG15" s="196">
        <f t="shared" si="12"/>
        <v>0</v>
      </c>
      <c r="AH15" s="196">
        <f t="shared" si="13"/>
        <v>0</v>
      </c>
      <c r="AI15" s="196">
        <f t="shared" si="14"/>
        <v>0</v>
      </c>
      <c r="AJ15" s="196">
        <f t="shared" si="15"/>
        <v>0</v>
      </c>
      <c r="AK15" s="196">
        <f t="shared" si="16"/>
        <v>0</v>
      </c>
      <c r="AL15" s="196">
        <f t="shared" si="17"/>
        <v>0</v>
      </c>
      <c r="AM15" s="196">
        <f t="shared" si="18"/>
        <v>0</v>
      </c>
      <c r="AN15" s="196">
        <f t="shared" si="19"/>
        <v>0</v>
      </c>
      <c r="AO15" s="196">
        <f t="shared" si="20"/>
        <v>0</v>
      </c>
      <c r="AP15" s="196">
        <f t="shared" si="21"/>
        <v>0</v>
      </c>
      <c r="AQ15" s="196">
        <f t="shared" si="22"/>
        <v>0</v>
      </c>
      <c r="AR15" s="196">
        <f t="shared" si="23"/>
        <v>0</v>
      </c>
      <c r="AS15" s="196">
        <f t="shared" si="24"/>
        <v>0</v>
      </c>
      <c r="AT15" s="196">
        <f t="shared" si="25"/>
        <v>0</v>
      </c>
      <c r="AU15" s="196">
        <f t="shared" si="26"/>
        <v>0</v>
      </c>
      <c r="AV15" s="196">
        <f t="shared" si="27"/>
        <v>0</v>
      </c>
      <c r="AW15" s="196">
        <f t="shared" si="28"/>
        <v>0</v>
      </c>
      <c r="AX15" s="196">
        <f t="shared" si="29"/>
        <v>0</v>
      </c>
      <c r="AY15" s="196">
        <f t="shared" si="30"/>
        <v>0</v>
      </c>
      <c r="AZ15" s="196">
        <f t="shared" si="31"/>
        <v>0</v>
      </c>
      <c r="BA15" s="196">
        <f t="shared" si="32"/>
        <v>0</v>
      </c>
      <c r="BB15" s="196">
        <f t="shared" si="33"/>
        <v>0</v>
      </c>
      <c r="BC15" s="196">
        <f t="shared" si="34"/>
        <v>0</v>
      </c>
      <c r="BD15" s="196">
        <f t="shared" si="35"/>
        <v>0</v>
      </c>
      <c r="BE15" s="196">
        <f t="shared" si="36"/>
        <v>0</v>
      </c>
      <c r="BF15" s="196">
        <f t="shared" si="37"/>
        <v>0</v>
      </c>
      <c r="BG15" s="196">
        <f t="shared" si="38"/>
        <v>0</v>
      </c>
      <c r="BH15" s="196">
        <f t="shared" si="39"/>
        <v>0</v>
      </c>
      <c r="BI15" s="196">
        <f t="shared" si="40"/>
        <v>0</v>
      </c>
      <c r="BJ15" s="196">
        <f t="shared" si="41"/>
        <v>0</v>
      </c>
      <c r="BK15" s="196">
        <f t="shared" si="42"/>
        <v>0</v>
      </c>
      <c r="BL15" s="196">
        <f t="shared" si="43"/>
        <v>0</v>
      </c>
      <c r="BM15" s="196">
        <f t="shared" si="44"/>
        <v>0</v>
      </c>
      <c r="BN15" s="196">
        <f t="shared" si="45"/>
        <v>0</v>
      </c>
      <c r="BO15" s="196">
        <f t="shared" si="46"/>
        <v>0</v>
      </c>
      <c r="BP15" s="196">
        <f t="shared" si="47"/>
        <v>0</v>
      </c>
      <c r="BQ15" s="196">
        <f t="shared" si="48"/>
        <v>0</v>
      </c>
      <c r="BR15" s="196">
        <f t="shared" si="49"/>
        <v>0</v>
      </c>
      <c r="BS15" s="196">
        <f t="shared" si="50"/>
        <v>0</v>
      </c>
      <c r="BT15" s="196">
        <f t="shared" si="51"/>
        <v>0</v>
      </c>
      <c r="BU15" s="196">
        <f t="shared" si="52"/>
        <v>0</v>
      </c>
      <c r="BV15" s="196">
        <f t="shared" si="53"/>
        <v>0</v>
      </c>
      <c r="BW15" s="196">
        <f t="shared" si="61"/>
        <v>0</v>
      </c>
      <c r="BX15" s="196">
        <f t="shared" si="54"/>
        <v>0</v>
      </c>
      <c r="BY15" s="196">
        <f t="shared" si="62"/>
        <v>0</v>
      </c>
      <c r="BZ15" s="196">
        <f t="shared" si="55"/>
        <v>0</v>
      </c>
      <c r="CA15" s="196">
        <f t="shared" si="56"/>
        <v>0</v>
      </c>
      <c r="CB15" s="196">
        <f t="shared" si="57"/>
        <v>0</v>
      </c>
      <c r="CC15" s="196">
        <f t="shared" si="58"/>
        <v>0</v>
      </c>
      <c r="CD15" s="196">
        <f t="shared" si="59"/>
        <v>0</v>
      </c>
      <c r="CE15" s="179"/>
    </row>
    <row r="16" ht="15.75" spans="1:83">
      <c r="A16" s="5"/>
      <c r="B16" s="147"/>
      <c r="C16" s="172"/>
      <c r="D16" s="175" t="s">
        <v>175</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60"/>
        <v>0</v>
      </c>
      <c r="AD16" s="196">
        <f t="shared" si="9"/>
        <v>0</v>
      </c>
      <c r="AE16" s="196">
        <f t="shared" si="10"/>
        <v>0</v>
      </c>
      <c r="AF16" s="196">
        <f t="shared" si="11"/>
        <v>0</v>
      </c>
      <c r="AG16" s="196">
        <f t="shared" si="12"/>
        <v>0</v>
      </c>
      <c r="AH16" s="196">
        <f t="shared" si="13"/>
        <v>0</v>
      </c>
      <c r="AI16" s="196">
        <f t="shared" si="14"/>
        <v>0</v>
      </c>
      <c r="AJ16" s="196">
        <f t="shared" si="15"/>
        <v>0</v>
      </c>
      <c r="AK16" s="196">
        <f t="shared" si="16"/>
        <v>0</v>
      </c>
      <c r="AL16" s="196">
        <f t="shared" si="17"/>
        <v>0</v>
      </c>
      <c r="AM16" s="196">
        <f t="shared" si="18"/>
        <v>0</v>
      </c>
      <c r="AN16" s="196">
        <f t="shared" si="19"/>
        <v>0</v>
      </c>
      <c r="AO16" s="196">
        <f t="shared" si="20"/>
        <v>0</v>
      </c>
      <c r="AP16" s="196">
        <f t="shared" si="21"/>
        <v>0</v>
      </c>
      <c r="AQ16" s="196">
        <f t="shared" si="22"/>
        <v>0</v>
      </c>
      <c r="AR16" s="196">
        <f t="shared" si="23"/>
        <v>0</v>
      </c>
      <c r="AS16" s="196">
        <f t="shared" si="24"/>
        <v>0</v>
      </c>
      <c r="AT16" s="196">
        <f t="shared" si="25"/>
        <v>0</v>
      </c>
      <c r="AU16" s="196">
        <f t="shared" si="26"/>
        <v>0</v>
      </c>
      <c r="AV16" s="196">
        <f t="shared" si="27"/>
        <v>0</v>
      </c>
      <c r="AW16" s="196">
        <f t="shared" si="28"/>
        <v>0</v>
      </c>
      <c r="AX16" s="196">
        <f t="shared" si="29"/>
        <v>0</v>
      </c>
      <c r="AY16" s="196">
        <f t="shared" si="30"/>
        <v>0</v>
      </c>
      <c r="AZ16" s="196">
        <f t="shared" si="31"/>
        <v>0</v>
      </c>
      <c r="BA16" s="196">
        <f t="shared" si="32"/>
        <v>0</v>
      </c>
      <c r="BB16" s="196">
        <f t="shared" si="33"/>
        <v>0</v>
      </c>
      <c r="BC16" s="196">
        <f t="shared" si="34"/>
        <v>0</v>
      </c>
      <c r="BD16" s="196">
        <f t="shared" si="35"/>
        <v>0</v>
      </c>
      <c r="BE16" s="196">
        <f t="shared" si="36"/>
        <v>0</v>
      </c>
      <c r="BF16" s="196">
        <f t="shared" si="37"/>
        <v>0</v>
      </c>
      <c r="BG16" s="196">
        <f t="shared" si="38"/>
        <v>0</v>
      </c>
      <c r="BH16" s="196">
        <f t="shared" si="39"/>
        <v>0</v>
      </c>
      <c r="BI16" s="196">
        <f t="shared" si="40"/>
        <v>0</v>
      </c>
      <c r="BJ16" s="196">
        <f t="shared" si="41"/>
        <v>0</v>
      </c>
      <c r="BK16" s="196">
        <f t="shared" si="42"/>
        <v>0</v>
      </c>
      <c r="BL16" s="196">
        <f t="shared" si="43"/>
        <v>0</v>
      </c>
      <c r="BM16" s="196">
        <f t="shared" si="44"/>
        <v>0</v>
      </c>
      <c r="BN16" s="196">
        <f t="shared" si="45"/>
        <v>0</v>
      </c>
      <c r="BO16" s="196">
        <f t="shared" si="46"/>
        <v>0</v>
      </c>
      <c r="BP16" s="196">
        <f t="shared" si="47"/>
        <v>0</v>
      </c>
      <c r="BQ16" s="196">
        <f t="shared" si="48"/>
        <v>0</v>
      </c>
      <c r="BR16" s="196">
        <f t="shared" si="49"/>
        <v>0</v>
      </c>
      <c r="BS16" s="196">
        <f t="shared" si="50"/>
        <v>0</v>
      </c>
      <c r="BT16" s="196">
        <f t="shared" si="51"/>
        <v>0</v>
      </c>
      <c r="BU16" s="196">
        <f t="shared" si="52"/>
        <v>0</v>
      </c>
      <c r="BV16" s="196">
        <f t="shared" si="53"/>
        <v>0</v>
      </c>
      <c r="BW16" s="196">
        <f t="shared" si="61"/>
        <v>0</v>
      </c>
      <c r="BX16" s="196">
        <f t="shared" si="54"/>
        <v>0</v>
      </c>
      <c r="BY16" s="196">
        <f t="shared" si="62"/>
        <v>0</v>
      </c>
      <c r="BZ16" s="196">
        <f t="shared" si="55"/>
        <v>0</v>
      </c>
      <c r="CA16" s="196">
        <f t="shared" si="56"/>
        <v>0</v>
      </c>
      <c r="CB16" s="196">
        <f t="shared" si="57"/>
        <v>0</v>
      </c>
      <c r="CC16" s="196">
        <f t="shared" si="58"/>
        <v>0</v>
      </c>
      <c r="CD16" s="196">
        <f t="shared" si="59"/>
        <v>0</v>
      </c>
      <c r="CE16" s="179"/>
    </row>
    <row r="17" ht="15.75" spans="1:83">
      <c r="A17" s="5"/>
      <c r="B17" s="147"/>
      <c r="C17" s="172"/>
      <c r="D17" s="175" t="s">
        <v>176</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60"/>
        <v>0</v>
      </c>
      <c r="AD17" s="196">
        <f t="shared" si="9"/>
        <v>0</v>
      </c>
      <c r="AE17" s="196">
        <f t="shared" si="10"/>
        <v>0</v>
      </c>
      <c r="AF17" s="196">
        <f t="shared" si="11"/>
        <v>0</v>
      </c>
      <c r="AG17" s="196">
        <f t="shared" si="12"/>
        <v>0</v>
      </c>
      <c r="AH17" s="196">
        <f t="shared" si="13"/>
        <v>0</v>
      </c>
      <c r="AI17" s="196">
        <f t="shared" si="14"/>
        <v>0</v>
      </c>
      <c r="AJ17" s="196">
        <f t="shared" si="15"/>
        <v>0</v>
      </c>
      <c r="AK17" s="196">
        <f t="shared" si="16"/>
        <v>0</v>
      </c>
      <c r="AL17" s="196">
        <f t="shared" si="17"/>
        <v>0</v>
      </c>
      <c r="AM17" s="196">
        <f t="shared" si="18"/>
        <v>0</v>
      </c>
      <c r="AN17" s="196">
        <f t="shared" si="19"/>
        <v>0</v>
      </c>
      <c r="AO17" s="196">
        <f t="shared" si="20"/>
        <v>0</v>
      </c>
      <c r="AP17" s="196">
        <f t="shared" si="21"/>
        <v>0</v>
      </c>
      <c r="AQ17" s="196">
        <f t="shared" si="22"/>
        <v>0</v>
      </c>
      <c r="AR17" s="196">
        <f t="shared" si="23"/>
        <v>0</v>
      </c>
      <c r="AS17" s="196">
        <f t="shared" si="24"/>
        <v>0</v>
      </c>
      <c r="AT17" s="196">
        <f t="shared" si="25"/>
        <v>0</v>
      </c>
      <c r="AU17" s="196">
        <f t="shared" si="26"/>
        <v>0</v>
      </c>
      <c r="AV17" s="196">
        <f t="shared" si="27"/>
        <v>0</v>
      </c>
      <c r="AW17" s="196">
        <f t="shared" si="28"/>
        <v>0</v>
      </c>
      <c r="AX17" s="196">
        <f t="shared" si="29"/>
        <v>0</v>
      </c>
      <c r="AY17" s="196">
        <f t="shared" si="30"/>
        <v>0</v>
      </c>
      <c r="AZ17" s="196">
        <f t="shared" si="31"/>
        <v>0</v>
      </c>
      <c r="BA17" s="196">
        <f t="shared" si="32"/>
        <v>0</v>
      </c>
      <c r="BB17" s="196">
        <f t="shared" si="33"/>
        <v>0</v>
      </c>
      <c r="BC17" s="196">
        <f t="shared" si="34"/>
        <v>0</v>
      </c>
      <c r="BD17" s="196">
        <f t="shared" si="35"/>
        <v>0</v>
      </c>
      <c r="BE17" s="196">
        <f t="shared" si="36"/>
        <v>0</v>
      </c>
      <c r="BF17" s="196">
        <f t="shared" si="37"/>
        <v>0</v>
      </c>
      <c r="BG17" s="196">
        <f t="shared" si="38"/>
        <v>0</v>
      </c>
      <c r="BH17" s="196">
        <f t="shared" si="39"/>
        <v>0</v>
      </c>
      <c r="BI17" s="196">
        <f t="shared" si="40"/>
        <v>0</v>
      </c>
      <c r="BJ17" s="196">
        <f t="shared" si="41"/>
        <v>0</v>
      </c>
      <c r="BK17" s="196">
        <f t="shared" si="42"/>
        <v>0</v>
      </c>
      <c r="BL17" s="196">
        <f t="shared" si="43"/>
        <v>0</v>
      </c>
      <c r="BM17" s="196">
        <f t="shared" si="44"/>
        <v>0</v>
      </c>
      <c r="BN17" s="196">
        <f t="shared" si="45"/>
        <v>0</v>
      </c>
      <c r="BO17" s="196">
        <f t="shared" si="46"/>
        <v>0</v>
      </c>
      <c r="BP17" s="196">
        <f t="shared" si="47"/>
        <v>0</v>
      </c>
      <c r="BQ17" s="196">
        <f t="shared" si="48"/>
        <v>0</v>
      </c>
      <c r="BR17" s="196">
        <f t="shared" si="49"/>
        <v>0</v>
      </c>
      <c r="BS17" s="196">
        <f t="shared" si="50"/>
        <v>0</v>
      </c>
      <c r="BT17" s="196">
        <f t="shared" si="51"/>
        <v>0</v>
      </c>
      <c r="BU17" s="196">
        <f t="shared" si="52"/>
        <v>0</v>
      </c>
      <c r="BV17" s="196">
        <f t="shared" si="53"/>
        <v>0</v>
      </c>
      <c r="BW17" s="196">
        <f t="shared" si="61"/>
        <v>0</v>
      </c>
      <c r="BX17" s="196">
        <f t="shared" si="54"/>
        <v>0</v>
      </c>
      <c r="BY17" s="196">
        <f t="shared" si="62"/>
        <v>0</v>
      </c>
      <c r="BZ17" s="196">
        <f t="shared" si="55"/>
        <v>0</v>
      </c>
      <c r="CA17" s="196">
        <f t="shared" si="56"/>
        <v>0</v>
      </c>
      <c r="CB17" s="196">
        <f t="shared" si="57"/>
        <v>0</v>
      </c>
      <c r="CC17" s="196">
        <f t="shared" si="58"/>
        <v>0</v>
      </c>
      <c r="CD17" s="196">
        <f t="shared" si="59"/>
        <v>0</v>
      </c>
      <c r="CE17" s="179"/>
    </row>
    <row r="18" ht="15.75" spans="1:83">
      <c r="A18" s="5"/>
      <c r="B18" s="147"/>
      <c r="C18" s="172"/>
      <c r="D18" s="175" t="s">
        <v>177</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60"/>
        <v>0</v>
      </c>
      <c r="AD18" s="196">
        <f t="shared" si="9"/>
        <v>0</v>
      </c>
      <c r="AE18" s="196">
        <f t="shared" si="10"/>
        <v>0</v>
      </c>
      <c r="AF18" s="196">
        <f t="shared" si="11"/>
        <v>0</v>
      </c>
      <c r="AG18" s="196">
        <f t="shared" si="12"/>
        <v>0</v>
      </c>
      <c r="AH18" s="196">
        <f t="shared" si="13"/>
        <v>0</v>
      </c>
      <c r="AI18" s="196">
        <f t="shared" si="14"/>
        <v>0</v>
      </c>
      <c r="AJ18" s="196">
        <f t="shared" si="15"/>
        <v>0</v>
      </c>
      <c r="AK18" s="196">
        <f t="shared" si="16"/>
        <v>0</v>
      </c>
      <c r="AL18" s="196">
        <f t="shared" si="17"/>
        <v>0</v>
      </c>
      <c r="AM18" s="196">
        <f t="shared" si="18"/>
        <v>0</v>
      </c>
      <c r="AN18" s="196">
        <f t="shared" si="19"/>
        <v>0</v>
      </c>
      <c r="AO18" s="196">
        <f t="shared" si="20"/>
        <v>0</v>
      </c>
      <c r="AP18" s="196">
        <f t="shared" si="21"/>
        <v>0</v>
      </c>
      <c r="AQ18" s="196">
        <f t="shared" si="22"/>
        <v>0</v>
      </c>
      <c r="AR18" s="196">
        <f t="shared" si="23"/>
        <v>0</v>
      </c>
      <c r="AS18" s="196">
        <f t="shared" si="24"/>
        <v>0</v>
      </c>
      <c r="AT18" s="196">
        <f t="shared" si="25"/>
        <v>0</v>
      </c>
      <c r="AU18" s="196">
        <f t="shared" si="26"/>
        <v>0</v>
      </c>
      <c r="AV18" s="196">
        <f t="shared" si="27"/>
        <v>0</v>
      </c>
      <c r="AW18" s="196">
        <f t="shared" si="28"/>
        <v>0</v>
      </c>
      <c r="AX18" s="196">
        <f t="shared" si="29"/>
        <v>0</v>
      </c>
      <c r="AY18" s="196">
        <f t="shared" si="30"/>
        <v>0</v>
      </c>
      <c r="AZ18" s="196">
        <f t="shared" si="31"/>
        <v>0</v>
      </c>
      <c r="BA18" s="196">
        <f t="shared" si="32"/>
        <v>0</v>
      </c>
      <c r="BB18" s="196">
        <f t="shared" si="33"/>
        <v>0</v>
      </c>
      <c r="BC18" s="196">
        <f t="shared" si="34"/>
        <v>0</v>
      </c>
      <c r="BD18" s="196">
        <f t="shared" si="35"/>
        <v>0</v>
      </c>
      <c r="BE18" s="196">
        <f t="shared" si="36"/>
        <v>0</v>
      </c>
      <c r="BF18" s="196">
        <f t="shared" si="37"/>
        <v>0</v>
      </c>
      <c r="BG18" s="196">
        <f t="shared" si="38"/>
        <v>0</v>
      </c>
      <c r="BH18" s="196">
        <f t="shared" si="39"/>
        <v>0</v>
      </c>
      <c r="BI18" s="196">
        <f t="shared" si="40"/>
        <v>0</v>
      </c>
      <c r="BJ18" s="196">
        <f t="shared" si="41"/>
        <v>0</v>
      </c>
      <c r="BK18" s="196">
        <f t="shared" si="42"/>
        <v>0</v>
      </c>
      <c r="BL18" s="196">
        <f t="shared" si="43"/>
        <v>0</v>
      </c>
      <c r="BM18" s="196">
        <f t="shared" si="44"/>
        <v>0</v>
      </c>
      <c r="BN18" s="196">
        <f t="shared" si="45"/>
        <v>0</v>
      </c>
      <c r="BO18" s="196">
        <f t="shared" si="46"/>
        <v>0</v>
      </c>
      <c r="BP18" s="196">
        <f t="shared" si="47"/>
        <v>0</v>
      </c>
      <c r="BQ18" s="196">
        <f t="shared" si="48"/>
        <v>0</v>
      </c>
      <c r="BR18" s="196">
        <f t="shared" si="49"/>
        <v>0</v>
      </c>
      <c r="BS18" s="196">
        <f t="shared" si="50"/>
        <v>0</v>
      </c>
      <c r="BT18" s="196">
        <f t="shared" si="51"/>
        <v>0</v>
      </c>
      <c r="BU18" s="196">
        <f t="shared" si="52"/>
        <v>0</v>
      </c>
      <c r="BV18" s="196">
        <f t="shared" si="53"/>
        <v>0</v>
      </c>
      <c r="BW18" s="196">
        <f t="shared" si="61"/>
        <v>0</v>
      </c>
      <c r="BX18" s="196">
        <f t="shared" si="54"/>
        <v>0</v>
      </c>
      <c r="BY18" s="196">
        <f t="shared" si="62"/>
        <v>0</v>
      </c>
      <c r="BZ18" s="196">
        <f t="shared" si="55"/>
        <v>0</v>
      </c>
      <c r="CA18" s="196">
        <f t="shared" si="56"/>
        <v>0</v>
      </c>
      <c r="CB18" s="196">
        <f t="shared" si="57"/>
        <v>0</v>
      </c>
      <c r="CC18" s="196">
        <f t="shared" si="58"/>
        <v>0</v>
      </c>
      <c r="CD18" s="196">
        <f t="shared" si="59"/>
        <v>0</v>
      </c>
      <c r="CE18" s="179"/>
    </row>
    <row r="19" ht="15.75" spans="1:82">
      <c r="A19" s="5"/>
      <c r="B19" s="147"/>
      <c r="C19" s="172"/>
      <c r="D19" s="175" t="s">
        <v>178</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60"/>
        <v>0</v>
      </c>
      <c r="AD19" s="196">
        <f t="shared" si="9"/>
        <v>0</v>
      </c>
      <c r="AE19" s="196">
        <f t="shared" si="10"/>
        <v>0</v>
      </c>
      <c r="AF19" s="196">
        <f t="shared" si="11"/>
        <v>0</v>
      </c>
      <c r="AG19" s="196">
        <f t="shared" si="12"/>
        <v>0</v>
      </c>
      <c r="AH19" s="196">
        <f t="shared" si="13"/>
        <v>0</v>
      </c>
      <c r="AI19" s="196">
        <f t="shared" si="14"/>
        <v>0</v>
      </c>
      <c r="AJ19" s="196">
        <f t="shared" si="15"/>
        <v>0</v>
      </c>
      <c r="AK19" s="196">
        <f t="shared" si="16"/>
        <v>0</v>
      </c>
      <c r="AL19" s="196">
        <f t="shared" si="17"/>
        <v>0</v>
      </c>
      <c r="AM19" s="196">
        <f t="shared" si="18"/>
        <v>0</v>
      </c>
      <c r="AN19" s="196">
        <f t="shared" si="19"/>
        <v>0</v>
      </c>
      <c r="AO19" s="196">
        <f t="shared" si="20"/>
        <v>0</v>
      </c>
      <c r="AP19" s="196">
        <f t="shared" si="21"/>
        <v>0</v>
      </c>
      <c r="AQ19" s="196">
        <f t="shared" si="22"/>
        <v>0</v>
      </c>
      <c r="AR19" s="196">
        <f t="shared" si="23"/>
        <v>0</v>
      </c>
      <c r="AS19" s="196">
        <f t="shared" si="24"/>
        <v>0</v>
      </c>
      <c r="AT19" s="196">
        <f t="shared" si="25"/>
        <v>0</v>
      </c>
      <c r="AU19" s="196">
        <f t="shared" si="26"/>
        <v>0</v>
      </c>
      <c r="AV19" s="196">
        <f t="shared" si="27"/>
        <v>0</v>
      </c>
      <c r="AW19" s="196">
        <f t="shared" si="28"/>
        <v>0</v>
      </c>
      <c r="AX19" s="196">
        <f t="shared" si="29"/>
        <v>0</v>
      </c>
      <c r="AY19" s="196">
        <f t="shared" si="30"/>
        <v>0</v>
      </c>
      <c r="AZ19" s="196">
        <f t="shared" si="31"/>
        <v>0</v>
      </c>
      <c r="BA19" s="196">
        <f t="shared" si="32"/>
        <v>0</v>
      </c>
      <c r="BB19" s="196">
        <f t="shared" si="33"/>
        <v>0</v>
      </c>
      <c r="BC19" s="196">
        <f t="shared" si="34"/>
        <v>0</v>
      </c>
      <c r="BD19" s="196">
        <f t="shared" si="35"/>
        <v>0</v>
      </c>
      <c r="BE19" s="196">
        <f t="shared" si="36"/>
        <v>0</v>
      </c>
      <c r="BF19" s="196">
        <f t="shared" si="37"/>
        <v>0</v>
      </c>
      <c r="BG19" s="196">
        <f t="shared" si="38"/>
        <v>0</v>
      </c>
      <c r="BH19" s="196">
        <f t="shared" si="39"/>
        <v>0</v>
      </c>
      <c r="BI19" s="196">
        <f t="shared" si="40"/>
        <v>0</v>
      </c>
      <c r="BJ19" s="196">
        <f t="shared" si="41"/>
        <v>0</v>
      </c>
      <c r="BK19" s="196">
        <f t="shared" si="42"/>
        <v>0</v>
      </c>
      <c r="BL19" s="196">
        <f t="shared" si="43"/>
        <v>0</v>
      </c>
      <c r="BM19" s="196">
        <f t="shared" si="44"/>
        <v>0</v>
      </c>
      <c r="BN19" s="196">
        <f t="shared" si="45"/>
        <v>0</v>
      </c>
      <c r="BO19" s="196">
        <f t="shared" si="46"/>
        <v>0</v>
      </c>
      <c r="BP19" s="196">
        <f t="shared" si="47"/>
        <v>0</v>
      </c>
      <c r="BQ19" s="196">
        <f t="shared" si="48"/>
        <v>0</v>
      </c>
      <c r="BR19" s="196">
        <f t="shared" si="49"/>
        <v>0</v>
      </c>
      <c r="BS19" s="196">
        <f t="shared" si="50"/>
        <v>0</v>
      </c>
      <c r="BT19" s="196">
        <f t="shared" si="51"/>
        <v>0</v>
      </c>
      <c r="BU19" s="196">
        <f t="shared" si="52"/>
        <v>0</v>
      </c>
      <c r="BV19" s="196">
        <f t="shared" si="53"/>
        <v>0</v>
      </c>
      <c r="BW19" s="196">
        <f t="shared" si="61"/>
        <v>0</v>
      </c>
      <c r="BX19" s="196">
        <f t="shared" si="54"/>
        <v>0</v>
      </c>
      <c r="BY19" s="196">
        <f t="shared" si="62"/>
        <v>0</v>
      </c>
      <c r="BZ19" s="196">
        <f t="shared" si="55"/>
        <v>0</v>
      </c>
      <c r="CA19" s="196">
        <f t="shared" si="56"/>
        <v>0</v>
      </c>
      <c r="CB19" s="196">
        <f t="shared" si="57"/>
        <v>0</v>
      </c>
      <c r="CC19" s="196">
        <f t="shared" si="58"/>
        <v>0</v>
      </c>
      <c r="CD19" s="196">
        <f t="shared" si="59"/>
        <v>0</v>
      </c>
    </row>
    <row r="20" ht="15.75" spans="1:83">
      <c r="A20" s="5"/>
      <c r="B20" s="147"/>
      <c r="C20" s="172"/>
      <c r="D20" s="175" t="s">
        <v>179</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60"/>
        <v>0</v>
      </c>
      <c r="AD20" s="196">
        <f t="shared" si="9"/>
        <v>0</v>
      </c>
      <c r="AE20" s="196">
        <f t="shared" si="10"/>
        <v>0</v>
      </c>
      <c r="AF20" s="196">
        <f t="shared" si="11"/>
        <v>0</v>
      </c>
      <c r="AG20" s="196">
        <f t="shared" si="12"/>
        <v>0</v>
      </c>
      <c r="AH20" s="196">
        <f t="shared" si="13"/>
        <v>0</v>
      </c>
      <c r="AI20" s="196">
        <f t="shared" si="14"/>
        <v>0</v>
      </c>
      <c r="AJ20" s="196">
        <f t="shared" si="15"/>
        <v>0</v>
      </c>
      <c r="AK20" s="196">
        <f t="shared" si="16"/>
        <v>0</v>
      </c>
      <c r="AL20" s="196">
        <f t="shared" si="17"/>
        <v>0</v>
      </c>
      <c r="AM20" s="196">
        <f t="shared" si="18"/>
        <v>0</v>
      </c>
      <c r="AN20" s="196">
        <f t="shared" si="19"/>
        <v>0</v>
      </c>
      <c r="AO20" s="196">
        <f t="shared" si="20"/>
        <v>0</v>
      </c>
      <c r="AP20" s="196">
        <f t="shared" si="21"/>
        <v>0</v>
      </c>
      <c r="AQ20" s="196">
        <f t="shared" si="22"/>
        <v>0</v>
      </c>
      <c r="AR20" s="196">
        <f t="shared" si="23"/>
        <v>0</v>
      </c>
      <c r="AS20" s="196">
        <f t="shared" si="24"/>
        <v>0</v>
      </c>
      <c r="AT20" s="196">
        <f t="shared" si="25"/>
        <v>0</v>
      </c>
      <c r="AU20" s="196">
        <f t="shared" si="26"/>
        <v>0</v>
      </c>
      <c r="AV20" s="196">
        <f t="shared" si="27"/>
        <v>0</v>
      </c>
      <c r="AW20" s="196">
        <f t="shared" si="28"/>
        <v>0</v>
      </c>
      <c r="AX20" s="196">
        <f t="shared" si="29"/>
        <v>0</v>
      </c>
      <c r="AY20" s="196">
        <f t="shared" si="30"/>
        <v>0</v>
      </c>
      <c r="AZ20" s="196">
        <f t="shared" si="31"/>
        <v>0</v>
      </c>
      <c r="BA20" s="196">
        <f t="shared" si="32"/>
        <v>0</v>
      </c>
      <c r="BB20" s="196">
        <f t="shared" si="33"/>
        <v>0</v>
      </c>
      <c r="BC20" s="196">
        <f t="shared" si="34"/>
        <v>0</v>
      </c>
      <c r="BD20" s="196">
        <f t="shared" si="35"/>
        <v>0</v>
      </c>
      <c r="BE20" s="196">
        <f t="shared" si="36"/>
        <v>0</v>
      </c>
      <c r="BF20" s="196">
        <f t="shared" si="37"/>
        <v>0</v>
      </c>
      <c r="BG20" s="196">
        <f t="shared" si="38"/>
        <v>0</v>
      </c>
      <c r="BH20" s="196">
        <f t="shared" si="39"/>
        <v>0</v>
      </c>
      <c r="BI20" s="196">
        <f t="shared" si="40"/>
        <v>0</v>
      </c>
      <c r="BJ20" s="196">
        <f t="shared" si="41"/>
        <v>0</v>
      </c>
      <c r="BK20" s="196">
        <f t="shared" si="42"/>
        <v>0</v>
      </c>
      <c r="BL20" s="196">
        <f t="shared" si="43"/>
        <v>0</v>
      </c>
      <c r="BM20" s="196">
        <f t="shared" si="44"/>
        <v>0</v>
      </c>
      <c r="BN20" s="196">
        <f t="shared" si="45"/>
        <v>0</v>
      </c>
      <c r="BO20" s="196">
        <f t="shared" si="46"/>
        <v>0</v>
      </c>
      <c r="BP20" s="196">
        <f t="shared" si="47"/>
        <v>0</v>
      </c>
      <c r="BQ20" s="196">
        <f t="shared" si="48"/>
        <v>0</v>
      </c>
      <c r="BR20" s="196">
        <f t="shared" si="49"/>
        <v>0</v>
      </c>
      <c r="BS20" s="196">
        <f t="shared" si="50"/>
        <v>0</v>
      </c>
      <c r="BT20" s="196">
        <f t="shared" si="51"/>
        <v>0</v>
      </c>
      <c r="BU20" s="196">
        <f t="shared" si="52"/>
        <v>0</v>
      </c>
      <c r="BV20" s="196">
        <f t="shared" si="53"/>
        <v>0</v>
      </c>
      <c r="BW20" s="196">
        <f t="shared" si="61"/>
        <v>0</v>
      </c>
      <c r="BX20" s="196">
        <f t="shared" si="54"/>
        <v>0</v>
      </c>
      <c r="BY20" s="196">
        <f t="shared" si="62"/>
        <v>0</v>
      </c>
      <c r="BZ20" s="196">
        <f t="shared" si="55"/>
        <v>0</v>
      </c>
      <c r="CA20" s="196">
        <f t="shared" si="56"/>
        <v>0</v>
      </c>
      <c r="CB20" s="196">
        <f t="shared" si="57"/>
        <v>0</v>
      </c>
      <c r="CC20" s="196">
        <f t="shared" si="58"/>
        <v>0</v>
      </c>
      <c r="CD20" s="196">
        <f t="shared" si="59"/>
        <v>0</v>
      </c>
      <c r="CE20" s="179"/>
    </row>
    <row r="21" ht="31.3" customHeight="1" spans="1:83">
      <c r="A21" s="5"/>
      <c r="B21" s="147" t="s">
        <v>180</v>
      </c>
      <c r="C21" s="172"/>
      <c r="D21" s="175" t="s">
        <v>181</v>
      </c>
      <c r="E21" s="176">
        <v>10</v>
      </c>
      <c r="F21" s="124" t="s">
        <v>182</v>
      </c>
      <c r="G21" s="177"/>
      <c r="H21" s="124"/>
      <c r="I21" s="177"/>
      <c r="J21" s="124"/>
      <c r="K21" s="177" t="s">
        <v>23</v>
      </c>
      <c r="L21" s="187">
        <v>1725</v>
      </c>
      <c r="M21" s="177"/>
      <c r="N21" s="187"/>
      <c r="O21" s="177" t="s">
        <v>44</v>
      </c>
      <c r="P21" s="188">
        <v>225</v>
      </c>
      <c r="Q21" s="177" t="s">
        <v>38</v>
      </c>
      <c r="R21" s="188">
        <v>1500</v>
      </c>
      <c r="S21" s="164"/>
      <c r="T21" s="195">
        <f t="shared" si="2"/>
        <v>1725</v>
      </c>
      <c r="U21" s="195">
        <f t="shared" si="3"/>
        <v>1725</v>
      </c>
      <c r="V21" s="164"/>
      <c r="W21" s="164"/>
      <c r="X21" s="197" t="str">
        <f t="shared" si="4"/>
        <v>القيد صحيح</v>
      </c>
      <c r="Y21" s="196">
        <f t="shared" si="5"/>
        <v>0</v>
      </c>
      <c r="Z21" s="196">
        <f t="shared" si="6"/>
        <v>0</v>
      </c>
      <c r="AA21" s="196">
        <f t="shared" si="7"/>
        <v>0</v>
      </c>
      <c r="AB21" s="196">
        <f t="shared" si="8"/>
        <v>0</v>
      </c>
      <c r="AC21" s="196">
        <f t="shared" si="60"/>
        <v>0</v>
      </c>
      <c r="AD21" s="196">
        <f t="shared" si="9"/>
        <v>0</v>
      </c>
      <c r="AE21" s="196">
        <f t="shared" si="10"/>
        <v>0</v>
      </c>
      <c r="AF21" s="196">
        <f t="shared" si="11"/>
        <v>0</v>
      </c>
      <c r="AG21" s="196">
        <f t="shared" si="12"/>
        <v>0</v>
      </c>
      <c r="AH21" s="196">
        <f t="shared" si="13"/>
        <v>0</v>
      </c>
      <c r="AI21" s="196">
        <f t="shared" si="14"/>
        <v>0</v>
      </c>
      <c r="AJ21" s="196">
        <f t="shared" si="15"/>
        <v>0</v>
      </c>
      <c r="AK21" s="196">
        <f t="shared" si="16"/>
        <v>0</v>
      </c>
      <c r="AL21" s="196">
        <f t="shared" si="17"/>
        <v>0</v>
      </c>
      <c r="AM21" s="196">
        <f t="shared" si="18"/>
        <v>1725</v>
      </c>
      <c r="AN21" s="196">
        <f t="shared" si="19"/>
        <v>0</v>
      </c>
      <c r="AO21" s="196">
        <f t="shared" si="20"/>
        <v>0</v>
      </c>
      <c r="AP21" s="196">
        <f t="shared" si="21"/>
        <v>0</v>
      </c>
      <c r="AQ21" s="196">
        <f t="shared" si="22"/>
        <v>0</v>
      </c>
      <c r="AR21" s="196">
        <f t="shared" si="23"/>
        <v>0</v>
      </c>
      <c r="AS21" s="196">
        <f t="shared" si="24"/>
        <v>0</v>
      </c>
      <c r="AT21" s="196">
        <f t="shared" si="25"/>
        <v>0</v>
      </c>
      <c r="AU21" s="196">
        <f t="shared" si="26"/>
        <v>0</v>
      </c>
      <c r="AV21" s="196">
        <f t="shared" si="27"/>
        <v>0</v>
      </c>
      <c r="AW21" s="196">
        <f t="shared" si="28"/>
        <v>0</v>
      </c>
      <c r="AX21" s="196">
        <f t="shared" si="29"/>
        <v>0</v>
      </c>
      <c r="AY21" s="196">
        <f t="shared" si="30"/>
        <v>0</v>
      </c>
      <c r="AZ21" s="196">
        <f t="shared" si="31"/>
        <v>0</v>
      </c>
      <c r="BA21" s="196">
        <f t="shared" si="32"/>
        <v>0</v>
      </c>
      <c r="BB21" s="196">
        <f t="shared" si="33"/>
        <v>0</v>
      </c>
      <c r="BC21" s="196">
        <f t="shared" si="34"/>
        <v>0</v>
      </c>
      <c r="BD21" s="196">
        <f t="shared" si="35"/>
        <v>0</v>
      </c>
      <c r="BE21" s="196">
        <f t="shared" si="36"/>
        <v>0</v>
      </c>
      <c r="BF21" s="196">
        <f t="shared" si="37"/>
        <v>0</v>
      </c>
      <c r="BG21" s="196">
        <f t="shared" si="38"/>
        <v>0</v>
      </c>
      <c r="BH21" s="196">
        <f t="shared" si="39"/>
        <v>0</v>
      </c>
      <c r="BI21" s="196">
        <f t="shared" si="40"/>
        <v>0</v>
      </c>
      <c r="BJ21" s="196">
        <f t="shared" si="41"/>
        <v>0</v>
      </c>
      <c r="BK21" s="196">
        <f t="shared" si="42"/>
        <v>0</v>
      </c>
      <c r="BL21" s="196">
        <f t="shared" si="43"/>
        <v>0</v>
      </c>
      <c r="BM21" s="196">
        <f t="shared" si="44"/>
        <v>0</v>
      </c>
      <c r="BN21" s="196">
        <f t="shared" si="45"/>
        <v>0</v>
      </c>
      <c r="BO21" s="196">
        <f t="shared" si="46"/>
        <v>0</v>
      </c>
      <c r="BP21" s="196">
        <f t="shared" si="47"/>
        <v>0</v>
      </c>
      <c r="BQ21" s="196">
        <f t="shared" si="48"/>
        <v>0</v>
      </c>
      <c r="BR21" s="196">
        <f t="shared" si="49"/>
        <v>1500</v>
      </c>
      <c r="BS21" s="196">
        <f t="shared" si="50"/>
        <v>0</v>
      </c>
      <c r="BT21" s="196">
        <f t="shared" si="51"/>
        <v>0</v>
      </c>
      <c r="BU21" s="196">
        <f t="shared" si="52"/>
        <v>0</v>
      </c>
      <c r="BV21" s="196">
        <f t="shared" si="53"/>
        <v>0</v>
      </c>
      <c r="BW21" s="196">
        <f t="shared" si="61"/>
        <v>0</v>
      </c>
      <c r="BX21" s="196">
        <f t="shared" si="54"/>
        <v>0</v>
      </c>
      <c r="BY21" s="196">
        <f t="shared" si="62"/>
        <v>0</v>
      </c>
      <c r="BZ21" s="196">
        <f t="shared" si="55"/>
        <v>0</v>
      </c>
      <c r="CA21" s="196">
        <f t="shared" si="56"/>
        <v>0</v>
      </c>
      <c r="CB21" s="196">
        <f t="shared" si="57"/>
        <v>0</v>
      </c>
      <c r="CC21" s="196">
        <f t="shared" si="58"/>
        <v>0</v>
      </c>
      <c r="CD21" s="196">
        <f t="shared" si="59"/>
        <v>225</v>
      </c>
      <c r="CE21" s="179"/>
    </row>
    <row r="22" ht="15.75" spans="1:83">
      <c r="A22" s="5"/>
      <c r="B22" s="147"/>
      <c r="C22" s="172"/>
      <c r="D22" s="175" t="s">
        <v>183</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60"/>
        <v>0</v>
      </c>
      <c r="AD22" s="196">
        <f t="shared" si="9"/>
        <v>0</v>
      </c>
      <c r="AE22" s="196">
        <f t="shared" si="10"/>
        <v>0</v>
      </c>
      <c r="AF22" s="196">
        <f t="shared" si="11"/>
        <v>0</v>
      </c>
      <c r="AG22" s="196">
        <f t="shared" si="12"/>
        <v>0</v>
      </c>
      <c r="AH22" s="196">
        <f t="shared" si="13"/>
        <v>0</v>
      </c>
      <c r="AI22" s="196">
        <f t="shared" si="14"/>
        <v>0</v>
      </c>
      <c r="AJ22" s="196">
        <f t="shared" si="15"/>
        <v>0</v>
      </c>
      <c r="AK22" s="196">
        <f t="shared" si="16"/>
        <v>0</v>
      </c>
      <c r="AL22" s="196">
        <f t="shared" si="17"/>
        <v>0</v>
      </c>
      <c r="AM22" s="196">
        <f t="shared" si="18"/>
        <v>0</v>
      </c>
      <c r="AN22" s="196">
        <f t="shared" si="19"/>
        <v>0</v>
      </c>
      <c r="AO22" s="196">
        <f t="shared" si="20"/>
        <v>0</v>
      </c>
      <c r="AP22" s="196">
        <f t="shared" si="21"/>
        <v>0</v>
      </c>
      <c r="AQ22" s="196">
        <f t="shared" si="22"/>
        <v>0</v>
      </c>
      <c r="AR22" s="196">
        <f t="shared" si="23"/>
        <v>0</v>
      </c>
      <c r="AS22" s="196">
        <f t="shared" si="24"/>
        <v>0</v>
      </c>
      <c r="AT22" s="196">
        <f t="shared" si="25"/>
        <v>0</v>
      </c>
      <c r="AU22" s="196">
        <f t="shared" si="26"/>
        <v>0</v>
      </c>
      <c r="AV22" s="196">
        <f t="shared" si="27"/>
        <v>0</v>
      </c>
      <c r="AW22" s="196">
        <f t="shared" si="28"/>
        <v>0</v>
      </c>
      <c r="AX22" s="196">
        <f t="shared" si="29"/>
        <v>0</v>
      </c>
      <c r="AY22" s="196">
        <f t="shared" si="30"/>
        <v>0</v>
      </c>
      <c r="AZ22" s="196">
        <f t="shared" si="31"/>
        <v>0</v>
      </c>
      <c r="BA22" s="196">
        <f t="shared" si="32"/>
        <v>0</v>
      </c>
      <c r="BB22" s="196">
        <f t="shared" si="33"/>
        <v>0</v>
      </c>
      <c r="BC22" s="196">
        <f t="shared" si="34"/>
        <v>0</v>
      </c>
      <c r="BD22" s="196">
        <f t="shared" si="35"/>
        <v>0</v>
      </c>
      <c r="BE22" s="196">
        <f t="shared" si="36"/>
        <v>0</v>
      </c>
      <c r="BF22" s="196">
        <f t="shared" si="37"/>
        <v>0</v>
      </c>
      <c r="BG22" s="196">
        <f t="shared" si="38"/>
        <v>0</v>
      </c>
      <c r="BH22" s="196">
        <f t="shared" si="39"/>
        <v>0</v>
      </c>
      <c r="BI22" s="196">
        <f t="shared" si="40"/>
        <v>0</v>
      </c>
      <c r="BJ22" s="196">
        <f t="shared" si="41"/>
        <v>0</v>
      </c>
      <c r="BK22" s="196">
        <f t="shared" si="42"/>
        <v>0</v>
      </c>
      <c r="BL22" s="196">
        <f t="shared" si="43"/>
        <v>0</v>
      </c>
      <c r="BM22" s="196">
        <f t="shared" si="44"/>
        <v>0</v>
      </c>
      <c r="BN22" s="196">
        <f t="shared" si="45"/>
        <v>0</v>
      </c>
      <c r="BO22" s="196">
        <f t="shared" si="46"/>
        <v>0</v>
      </c>
      <c r="BP22" s="196">
        <f t="shared" si="47"/>
        <v>0</v>
      </c>
      <c r="BQ22" s="196">
        <f t="shared" si="48"/>
        <v>0</v>
      </c>
      <c r="BR22" s="196">
        <f t="shared" si="49"/>
        <v>0</v>
      </c>
      <c r="BS22" s="196">
        <f t="shared" si="50"/>
        <v>0</v>
      </c>
      <c r="BT22" s="196">
        <f t="shared" si="51"/>
        <v>0</v>
      </c>
      <c r="BU22" s="196">
        <f t="shared" si="52"/>
        <v>0</v>
      </c>
      <c r="BV22" s="196">
        <f t="shared" si="53"/>
        <v>0</v>
      </c>
      <c r="BW22" s="196">
        <f t="shared" si="61"/>
        <v>0</v>
      </c>
      <c r="BX22" s="196">
        <f t="shared" si="54"/>
        <v>0</v>
      </c>
      <c r="BY22" s="196">
        <f t="shared" si="62"/>
        <v>0</v>
      </c>
      <c r="BZ22" s="196">
        <f t="shared" si="55"/>
        <v>0</v>
      </c>
      <c r="CA22" s="196">
        <f t="shared" si="56"/>
        <v>0</v>
      </c>
      <c r="CB22" s="196">
        <f t="shared" si="57"/>
        <v>0</v>
      </c>
      <c r="CC22" s="196">
        <f t="shared" si="58"/>
        <v>0</v>
      </c>
      <c r="CD22" s="196">
        <f t="shared" si="59"/>
        <v>0</v>
      </c>
      <c r="CE22" s="179"/>
    </row>
    <row r="23" ht="15.75" spans="1:83">
      <c r="A23" s="5"/>
      <c r="B23" s="147"/>
      <c r="C23" s="172"/>
      <c r="D23" s="175" t="s">
        <v>184</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60"/>
        <v>0</v>
      </c>
      <c r="AD23" s="196">
        <f t="shared" si="9"/>
        <v>0</v>
      </c>
      <c r="AE23" s="196">
        <f t="shared" si="10"/>
        <v>0</v>
      </c>
      <c r="AF23" s="196">
        <f t="shared" si="11"/>
        <v>0</v>
      </c>
      <c r="AG23" s="196">
        <f t="shared" si="12"/>
        <v>0</v>
      </c>
      <c r="AH23" s="196">
        <f t="shared" si="13"/>
        <v>0</v>
      </c>
      <c r="AI23" s="196">
        <f t="shared" si="14"/>
        <v>0</v>
      </c>
      <c r="AJ23" s="196">
        <f t="shared" si="15"/>
        <v>0</v>
      </c>
      <c r="AK23" s="196">
        <f t="shared" si="16"/>
        <v>0</v>
      </c>
      <c r="AL23" s="196">
        <f t="shared" si="17"/>
        <v>0</v>
      </c>
      <c r="AM23" s="196">
        <f t="shared" si="18"/>
        <v>0</v>
      </c>
      <c r="AN23" s="196">
        <f t="shared" si="19"/>
        <v>0</v>
      </c>
      <c r="AO23" s="196">
        <f t="shared" si="20"/>
        <v>0</v>
      </c>
      <c r="AP23" s="196">
        <f t="shared" si="21"/>
        <v>0</v>
      </c>
      <c r="AQ23" s="196">
        <f t="shared" si="22"/>
        <v>0</v>
      </c>
      <c r="AR23" s="196">
        <f t="shared" si="23"/>
        <v>0</v>
      </c>
      <c r="AS23" s="196">
        <f t="shared" si="24"/>
        <v>0</v>
      </c>
      <c r="AT23" s="196">
        <f t="shared" si="25"/>
        <v>0</v>
      </c>
      <c r="AU23" s="196">
        <f t="shared" si="26"/>
        <v>0</v>
      </c>
      <c r="AV23" s="196">
        <f t="shared" si="27"/>
        <v>0</v>
      </c>
      <c r="AW23" s="196">
        <f t="shared" si="28"/>
        <v>0</v>
      </c>
      <c r="AX23" s="196">
        <f t="shared" si="29"/>
        <v>0</v>
      </c>
      <c r="AY23" s="196">
        <f t="shared" si="30"/>
        <v>0</v>
      </c>
      <c r="AZ23" s="196">
        <f t="shared" si="31"/>
        <v>0</v>
      </c>
      <c r="BA23" s="196">
        <f t="shared" si="32"/>
        <v>0</v>
      </c>
      <c r="BB23" s="196">
        <f t="shared" si="33"/>
        <v>0</v>
      </c>
      <c r="BC23" s="196">
        <f t="shared" si="34"/>
        <v>0</v>
      </c>
      <c r="BD23" s="196">
        <f t="shared" si="35"/>
        <v>0</v>
      </c>
      <c r="BE23" s="196">
        <f t="shared" si="36"/>
        <v>0</v>
      </c>
      <c r="BF23" s="196">
        <f t="shared" si="37"/>
        <v>0</v>
      </c>
      <c r="BG23" s="196">
        <f t="shared" si="38"/>
        <v>0</v>
      </c>
      <c r="BH23" s="196">
        <f t="shared" si="39"/>
        <v>0</v>
      </c>
      <c r="BI23" s="196">
        <f t="shared" si="40"/>
        <v>0</v>
      </c>
      <c r="BJ23" s="196">
        <f t="shared" si="41"/>
        <v>0</v>
      </c>
      <c r="BK23" s="196">
        <f t="shared" si="42"/>
        <v>0</v>
      </c>
      <c r="BL23" s="196">
        <f t="shared" si="43"/>
        <v>0</v>
      </c>
      <c r="BM23" s="196">
        <f t="shared" si="44"/>
        <v>0</v>
      </c>
      <c r="BN23" s="196">
        <f t="shared" si="45"/>
        <v>0</v>
      </c>
      <c r="BO23" s="196">
        <f t="shared" si="46"/>
        <v>0</v>
      </c>
      <c r="BP23" s="196">
        <f t="shared" si="47"/>
        <v>0</v>
      </c>
      <c r="BQ23" s="196">
        <f t="shared" si="48"/>
        <v>0</v>
      </c>
      <c r="BR23" s="196">
        <f t="shared" si="49"/>
        <v>0</v>
      </c>
      <c r="BS23" s="196">
        <f t="shared" si="50"/>
        <v>0</v>
      </c>
      <c r="BT23" s="196">
        <f t="shared" si="51"/>
        <v>0</v>
      </c>
      <c r="BU23" s="196">
        <f t="shared" si="52"/>
        <v>0</v>
      </c>
      <c r="BV23" s="196">
        <f t="shared" si="53"/>
        <v>0</v>
      </c>
      <c r="BW23" s="196">
        <f t="shared" si="61"/>
        <v>0</v>
      </c>
      <c r="BX23" s="196">
        <f t="shared" si="54"/>
        <v>0</v>
      </c>
      <c r="BY23" s="196">
        <f t="shared" si="62"/>
        <v>0</v>
      </c>
      <c r="BZ23" s="196">
        <f t="shared" si="55"/>
        <v>0</v>
      </c>
      <c r="CA23" s="196">
        <f t="shared" si="56"/>
        <v>0</v>
      </c>
      <c r="CB23" s="196">
        <f t="shared" si="57"/>
        <v>0</v>
      </c>
      <c r="CC23" s="196">
        <f t="shared" si="58"/>
        <v>0</v>
      </c>
      <c r="CD23" s="196">
        <f t="shared" si="59"/>
        <v>0</v>
      </c>
      <c r="CE23" s="179"/>
    </row>
    <row r="24" ht="15.75" spans="1:83">
      <c r="A24" s="5"/>
      <c r="B24" s="147"/>
      <c r="C24" s="172"/>
      <c r="D24" s="175" t="s">
        <v>185</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60"/>
        <v>0</v>
      </c>
      <c r="AD24" s="196">
        <f t="shared" si="9"/>
        <v>0</v>
      </c>
      <c r="AE24" s="196">
        <f t="shared" si="10"/>
        <v>0</v>
      </c>
      <c r="AF24" s="196">
        <f t="shared" si="11"/>
        <v>0</v>
      </c>
      <c r="AG24" s="196">
        <f t="shared" si="12"/>
        <v>0</v>
      </c>
      <c r="AH24" s="196">
        <f t="shared" si="13"/>
        <v>0</v>
      </c>
      <c r="AI24" s="196">
        <f t="shared" si="14"/>
        <v>0</v>
      </c>
      <c r="AJ24" s="196">
        <f t="shared" si="15"/>
        <v>0</v>
      </c>
      <c r="AK24" s="196">
        <f t="shared" si="16"/>
        <v>0</v>
      </c>
      <c r="AL24" s="196">
        <f t="shared" si="17"/>
        <v>0</v>
      </c>
      <c r="AM24" s="196">
        <f t="shared" si="18"/>
        <v>0</v>
      </c>
      <c r="AN24" s="196">
        <f t="shared" si="19"/>
        <v>0</v>
      </c>
      <c r="AO24" s="196">
        <f t="shared" si="20"/>
        <v>0</v>
      </c>
      <c r="AP24" s="196">
        <f t="shared" si="21"/>
        <v>0</v>
      </c>
      <c r="AQ24" s="196">
        <f t="shared" si="22"/>
        <v>0</v>
      </c>
      <c r="AR24" s="196">
        <f t="shared" si="23"/>
        <v>0</v>
      </c>
      <c r="AS24" s="196">
        <f t="shared" si="24"/>
        <v>0</v>
      </c>
      <c r="AT24" s="196">
        <f t="shared" si="25"/>
        <v>0</v>
      </c>
      <c r="AU24" s="196">
        <f t="shared" si="26"/>
        <v>0</v>
      </c>
      <c r="AV24" s="196">
        <f t="shared" si="27"/>
        <v>0</v>
      </c>
      <c r="AW24" s="196">
        <f t="shared" si="28"/>
        <v>0</v>
      </c>
      <c r="AX24" s="196">
        <f t="shared" si="29"/>
        <v>0</v>
      </c>
      <c r="AY24" s="196">
        <f t="shared" si="30"/>
        <v>0</v>
      </c>
      <c r="AZ24" s="196">
        <f t="shared" si="31"/>
        <v>0</v>
      </c>
      <c r="BA24" s="196">
        <f t="shared" si="32"/>
        <v>0</v>
      </c>
      <c r="BB24" s="196">
        <f t="shared" si="33"/>
        <v>0</v>
      </c>
      <c r="BC24" s="196">
        <f t="shared" si="34"/>
        <v>0</v>
      </c>
      <c r="BD24" s="196">
        <f t="shared" si="35"/>
        <v>0</v>
      </c>
      <c r="BE24" s="196">
        <f t="shared" si="36"/>
        <v>0</v>
      </c>
      <c r="BF24" s="196">
        <f t="shared" si="37"/>
        <v>0</v>
      </c>
      <c r="BG24" s="196">
        <f t="shared" si="38"/>
        <v>0</v>
      </c>
      <c r="BH24" s="196">
        <f t="shared" si="39"/>
        <v>0</v>
      </c>
      <c r="BI24" s="196">
        <f t="shared" si="40"/>
        <v>0</v>
      </c>
      <c r="BJ24" s="196">
        <f t="shared" si="41"/>
        <v>0</v>
      </c>
      <c r="BK24" s="196">
        <f t="shared" si="42"/>
        <v>0</v>
      </c>
      <c r="BL24" s="196">
        <f t="shared" si="43"/>
        <v>0</v>
      </c>
      <c r="BM24" s="196">
        <f t="shared" si="44"/>
        <v>0</v>
      </c>
      <c r="BN24" s="196">
        <f t="shared" si="45"/>
        <v>0</v>
      </c>
      <c r="BO24" s="196">
        <f t="shared" si="46"/>
        <v>0</v>
      </c>
      <c r="BP24" s="196">
        <f t="shared" si="47"/>
        <v>0</v>
      </c>
      <c r="BQ24" s="196">
        <f t="shared" si="48"/>
        <v>0</v>
      </c>
      <c r="BR24" s="196">
        <f t="shared" si="49"/>
        <v>0</v>
      </c>
      <c r="BS24" s="196">
        <f t="shared" si="50"/>
        <v>0</v>
      </c>
      <c r="BT24" s="196">
        <f t="shared" si="51"/>
        <v>0</v>
      </c>
      <c r="BU24" s="196">
        <f t="shared" si="52"/>
        <v>0</v>
      </c>
      <c r="BV24" s="196">
        <f t="shared" si="53"/>
        <v>0</v>
      </c>
      <c r="BW24" s="196">
        <f t="shared" si="61"/>
        <v>0</v>
      </c>
      <c r="BX24" s="196">
        <f t="shared" si="54"/>
        <v>0</v>
      </c>
      <c r="BY24" s="196">
        <f t="shared" si="62"/>
        <v>0</v>
      </c>
      <c r="BZ24" s="196">
        <f t="shared" si="55"/>
        <v>0</v>
      </c>
      <c r="CA24" s="196">
        <f t="shared" si="56"/>
        <v>0</v>
      </c>
      <c r="CB24" s="196">
        <f t="shared" si="57"/>
        <v>0</v>
      </c>
      <c r="CC24" s="196">
        <f t="shared" si="58"/>
        <v>0</v>
      </c>
      <c r="CD24" s="196">
        <f t="shared" si="59"/>
        <v>0</v>
      </c>
      <c r="CE24" s="179"/>
    </row>
    <row r="25" ht="15.75" spans="1:83">
      <c r="A25" s="5"/>
      <c r="B25" s="147"/>
      <c r="C25" s="172"/>
      <c r="D25" s="175" t="s">
        <v>186</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60"/>
        <v>0</v>
      </c>
      <c r="AD25" s="196">
        <f t="shared" si="9"/>
        <v>0</v>
      </c>
      <c r="AE25" s="196">
        <f t="shared" si="10"/>
        <v>0</v>
      </c>
      <c r="AF25" s="196">
        <f t="shared" si="11"/>
        <v>0</v>
      </c>
      <c r="AG25" s="196">
        <f t="shared" si="12"/>
        <v>0</v>
      </c>
      <c r="AH25" s="196">
        <f t="shared" si="13"/>
        <v>0</v>
      </c>
      <c r="AI25" s="196">
        <f t="shared" si="14"/>
        <v>0</v>
      </c>
      <c r="AJ25" s="196">
        <f t="shared" si="15"/>
        <v>0</v>
      </c>
      <c r="AK25" s="196">
        <f t="shared" si="16"/>
        <v>0</v>
      </c>
      <c r="AL25" s="196">
        <f t="shared" si="17"/>
        <v>0</v>
      </c>
      <c r="AM25" s="196">
        <f t="shared" si="18"/>
        <v>0</v>
      </c>
      <c r="AN25" s="196">
        <f t="shared" si="19"/>
        <v>0</v>
      </c>
      <c r="AO25" s="196">
        <f t="shared" si="20"/>
        <v>0</v>
      </c>
      <c r="AP25" s="196">
        <f t="shared" si="21"/>
        <v>0</v>
      </c>
      <c r="AQ25" s="196">
        <f t="shared" si="22"/>
        <v>0</v>
      </c>
      <c r="AR25" s="196">
        <f t="shared" si="23"/>
        <v>0</v>
      </c>
      <c r="AS25" s="196">
        <f t="shared" si="24"/>
        <v>0</v>
      </c>
      <c r="AT25" s="196">
        <f t="shared" si="25"/>
        <v>0</v>
      </c>
      <c r="AU25" s="196">
        <f t="shared" si="26"/>
        <v>0</v>
      </c>
      <c r="AV25" s="196">
        <f t="shared" si="27"/>
        <v>0</v>
      </c>
      <c r="AW25" s="196">
        <f t="shared" si="28"/>
        <v>0</v>
      </c>
      <c r="AX25" s="196">
        <f t="shared" si="29"/>
        <v>0</v>
      </c>
      <c r="AY25" s="196">
        <f t="shared" si="30"/>
        <v>0</v>
      </c>
      <c r="AZ25" s="196">
        <f t="shared" si="31"/>
        <v>0</v>
      </c>
      <c r="BA25" s="196">
        <f t="shared" si="32"/>
        <v>0</v>
      </c>
      <c r="BB25" s="196">
        <f t="shared" si="33"/>
        <v>0</v>
      </c>
      <c r="BC25" s="196">
        <f t="shared" si="34"/>
        <v>0</v>
      </c>
      <c r="BD25" s="196">
        <f t="shared" si="35"/>
        <v>0</v>
      </c>
      <c r="BE25" s="196">
        <f t="shared" si="36"/>
        <v>0</v>
      </c>
      <c r="BF25" s="196">
        <f t="shared" si="37"/>
        <v>0</v>
      </c>
      <c r="BG25" s="196">
        <f t="shared" si="38"/>
        <v>0</v>
      </c>
      <c r="BH25" s="196">
        <f t="shared" si="39"/>
        <v>0</v>
      </c>
      <c r="BI25" s="196">
        <f t="shared" si="40"/>
        <v>0</v>
      </c>
      <c r="BJ25" s="196">
        <f t="shared" si="41"/>
        <v>0</v>
      </c>
      <c r="BK25" s="196">
        <f t="shared" si="42"/>
        <v>0</v>
      </c>
      <c r="BL25" s="196">
        <f t="shared" si="43"/>
        <v>0</v>
      </c>
      <c r="BM25" s="196">
        <f t="shared" si="44"/>
        <v>0</v>
      </c>
      <c r="BN25" s="196">
        <f t="shared" si="45"/>
        <v>0</v>
      </c>
      <c r="BO25" s="196">
        <f t="shared" si="46"/>
        <v>0</v>
      </c>
      <c r="BP25" s="196">
        <f t="shared" si="47"/>
        <v>0</v>
      </c>
      <c r="BQ25" s="196">
        <f t="shared" si="48"/>
        <v>0</v>
      </c>
      <c r="BR25" s="196">
        <f t="shared" si="49"/>
        <v>0</v>
      </c>
      <c r="BS25" s="196">
        <f t="shared" si="50"/>
        <v>0</v>
      </c>
      <c r="BT25" s="196">
        <f t="shared" si="51"/>
        <v>0</v>
      </c>
      <c r="BU25" s="196">
        <f t="shared" si="52"/>
        <v>0</v>
      </c>
      <c r="BV25" s="196">
        <f t="shared" si="53"/>
        <v>0</v>
      </c>
      <c r="BW25" s="196">
        <f t="shared" si="61"/>
        <v>0</v>
      </c>
      <c r="BX25" s="196">
        <f t="shared" si="54"/>
        <v>0</v>
      </c>
      <c r="BY25" s="196">
        <f t="shared" si="62"/>
        <v>0</v>
      </c>
      <c r="BZ25" s="196">
        <f t="shared" si="55"/>
        <v>0</v>
      </c>
      <c r="CA25" s="196">
        <f t="shared" si="56"/>
        <v>0</v>
      </c>
      <c r="CB25" s="196">
        <f t="shared" si="57"/>
        <v>0</v>
      </c>
      <c r="CC25" s="196">
        <f t="shared" si="58"/>
        <v>0</v>
      </c>
      <c r="CD25" s="196">
        <f t="shared" si="59"/>
        <v>0</v>
      </c>
      <c r="CE25" s="179"/>
    </row>
    <row r="26" ht="15.75" spans="1:82">
      <c r="A26" s="5"/>
      <c r="B26" s="147"/>
      <c r="C26" s="172"/>
      <c r="D26" s="175" t="s">
        <v>187</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60"/>
        <v>0</v>
      </c>
      <c r="AD26" s="196">
        <f t="shared" si="9"/>
        <v>0</v>
      </c>
      <c r="AE26" s="196">
        <f t="shared" si="10"/>
        <v>0</v>
      </c>
      <c r="AF26" s="196">
        <f t="shared" si="11"/>
        <v>0</v>
      </c>
      <c r="AG26" s="196">
        <f t="shared" si="12"/>
        <v>0</v>
      </c>
      <c r="AH26" s="196">
        <f t="shared" si="13"/>
        <v>0</v>
      </c>
      <c r="AI26" s="196">
        <f t="shared" si="14"/>
        <v>0</v>
      </c>
      <c r="AJ26" s="196">
        <f t="shared" si="15"/>
        <v>0</v>
      </c>
      <c r="AK26" s="196">
        <f t="shared" si="16"/>
        <v>0</v>
      </c>
      <c r="AL26" s="196">
        <f t="shared" si="17"/>
        <v>0</v>
      </c>
      <c r="AM26" s="196">
        <f t="shared" si="18"/>
        <v>0</v>
      </c>
      <c r="AN26" s="196">
        <f t="shared" si="19"/>
        <v>0</v>
      </c>
      <c r="AO26" s="196">
        <f t="shared" si="20"/>
        <v>0</v>
      </c>
      <c r="AP26" s="196">
        <f t="shared" si="21"/>
        <v>0</v>
      </c>
      <c r="AQ26" s="196">
        <f t="shared" si="22"/>
        <v>0</v>
      </c>
      <c r="AR26" s="196">
        <f t="shared" si="23"/>
        <v>0</v>
      </c>
      <c r="AS26" s="196">
        <f t="shared" si="24"/>
        <v>0</v>
      </c>
      <c r="AT26" s="196">
        <f t="shared" si="25"/>
        <v>0</v>
      </c>
      <c r="AU26" s="196">
        <f t="shared" si="26"/>
        <v>0</v>
      </c>
      <c r="AV26" s="196">
        <f t="shared" si="27"/>
        <v>0</v>
      </c>
      <c r="AW26" s="196">
        <f t="shared" si="28"/>
        <v>0</v>
      </c>
      <c r="AX26" s="196">
        <f t="shared" si="29"/>
        <v>0</v>
      </c>
      <c r="AY26" s="196">
        <f t="shared" si="30"/>
        <v>0</v>
      </c>
      <c r="AZ26" s="196">
        <f t="shared" si="31"/>
        <v>0</v>
      </c>
      <c r="BA26" s="196">
        <f t="shared" si="32"/>
        <v>0</v>
      </c>
      <c r="BB26" s="196">
        <f t="shared" si="33"/>
        <v>0</v>
      </c>
      <c r="BC26" s="196">
        <f t="shared" si="34"/>
        <v>0</v>
      </c>
      <c r="BD26" s="196">
        <f t="shared" si="35"/>
        <v>0</v>
      </c>
      <c r="BE26" s="196">
        <f t="shared" si="36"/>
        <v>0</v>
      </c>
      <c r="BF26" s="196">
        <f t="shared" si="37"/>
        <v>0</v>
      </c>
      <c r="BG26" s="196">
        <f t="shared" si="38"/>
        <v>0</v>
      </c>
      <c r="BH26" s="196">
        <f t="shared" si="39"/>
        <v>0</v>
      </c>
      <c r="BI26" s="196">
        <f t="shared" si="40"/>
        <v>0</v>
      </c>
      <c r="BJ26" s="196">
        <f t="shared" si="41"/>
        <v>0</v>
      </c>
      <c r="BK26" s="196">
        <f t="shared" si="42"/>
        <v>0</v>
      </c>
      <c r="BL26" s="196">
        <f t="shared" si="43"/>
        <v>0</v>
      </c>
      <c r="BM26" s="196">
        <f t="shared" si="44"/>
        <v>0</v>
      </c>
      <c r="BN26" s="196">
        <f t="shared" si="45"/>
        <v>0</v>
      </c>
      <c r="BO26" s="196">
        <f t="shared" si="46"/>
        <v>0</v>
      </c>
      <c r="BP26" s="196">
        <f t="shared" si="47"/>
        <v>0</v>
      </c>
      <c r="BQ26" s="196">
        <f t="shared" si="48"/>
        <v>0</v>
      </c>
      <c r="BR26" s="196">
        <f t="shared" si="49"/>
        <v>0</v>
      </c>
      <c r="BS26" s="196">
        <f t="shared" si="50"/>
        <v>0</v>
      </c>
      <c r="BT26" s="196">
        <f t="shared" si="51"/>
        <v>0</v>
      </c>
      <c r="BU26" s="196">
        <f t="shared" si="52"/>
        <v>0</v>
      </c>
      <c r="BV26" s="196">
        <f t="shared" si="53"/>
        <v>0</v>
      </c>
      <c r="BW26" s="196">
        <f t="shared" si="61"/>
        <v>0</v>
      </c>
      <c r="BX26" s="196">
        <f t="shared" si="54"/>
        <v>0</v>
      </c>
      <c r="BY26" s="196">
        <f t="shared" si="62"/>
        <v>0</v>
      </c>
      <c r="BZ26" s="196">
        <f t="shared" si="55"/>
        <v>0</v>
      </c>
      <c r="CA26" s="196">
        <f t="shared" si="56"/>
        <v>0</v>
      </c>
      <c r="CB26" s="196">
        <f t="shared" si="57"/>
        <v>0</v>
      </c>
      <c r="CC26" s="196">
        <f t="shared" si="58"/>
        <v>0</v>
      </c>
      <c r="CD26" s="196">
        <f t="shared" si="59"/>
        <v>0</v>
      </c>
    </row>
    <row r="27" ht="34" customHeight="1" spans="1:82">
      <c r="A27" s="5"/>
      <c r="B27" s="147"/>
      <c r="C27" s="172"/>
      <c r="D27" s="175" t="s">
        <v>188</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60"/>
        <v>0</v>
      </c>
      <c r="AD27" s="196">
        <f t="shared" si="9"/>
        <v>0</v>
      </c>
      <c r="AE27" s="196">
        <f t="shared" si="10"/>
        <v>0</v>
      </c>
      <c r="AF27" s="196">
        <f t="shared" si="11"/>
        <v>0</v>
      </c>
      <c r="AG27" s="196">
        <f t="shared" si="12"/>
        <v>0</v>
      </c>
      <c r="AH27" s="196">
        <f t="shared" si="13"/>
        <v>0</v>
      </c>
      <c r="AI27" s="196">
        <f t="shared" si="14"/>
        <v>0</v>
      </c>
      <c r="AJ27" s="196">
        <f t="shared" si="15"/>
        <v>0</v>
      </c>
      <c r="AK27" s="196">
        <f t="shared" si="16"/>
        <v>0</v>
      </c>
      <c r="AL27" s="196">
        <f t="shared" si="17"/>
        <v>0</v>
      </c>
      <c r="AM27" s="196">
        <f t="shared" si="18"/>
        <v>0</v>
      </c>
      <c r="AN27" s="196">
        <f t="shared" si="19"/>
        <v>0</v>
      </c>
      <c r="AO27" s="196">
        <f t="shared" si="20"/>
        <v>0</v>
      </c>
      <c r="AP27" s="196">
        <f t="shared" si="21"/>
        <v>0</v>
      </c>
      <c r="AQ27" s="196">
        <f t="shared" si="22"/>
        <v>0</v>
      </c>
      <c r="AR27" s="196">
        <f t="shared" si="23"/>
        <v>0</v>
      </c>
      <c r="AS27" s="196">
        <f t="shared" si="24"/>
        <v>0</v>
      </c>
      <c r="AT27" s="196">
        <f t="shared" si="25"/>
        <v>0</v>
      </c>
      <c r="AU27" s="196">
        <f t="shared" si="26"/>
        <v>0</v>
      </c>
      <c r="AV27" s="196">
        <f t="shared" si="27"/>
        <v>0</v>
      </c>
      <c r="AW27" s="196">
        <f t="shared" si="28"/>
        <v>0</v>
      </c>
      <c r="AX27" s="196">
        <f t="shared" si="29"/>
        <v>0</v>
      </c>
      <c r="AY27" s="196">
        <f t="shared" si="30"/>
        <v>0</v>
      </c>
      <c r="AZ27" s="196">
        <f t="shared" si="31"/>
        <v>0</v>
      </c>
      <c r="BA27" s="196">
        <f t="shared" si="32"/>
        <v>0</v>
      </c>
      <c r="BB27" s="196">
        <f t="shared" si="33"/>
        <v>0</v>
      </c>
      <c r="BC27" s="196">
        <f t="shared" si="34"/>
        <v>0</v>
      </c>
      <c r="BD27" s="196">
        <f t="shared" si="35"/>
        <v>0</v>
      </c>
      <c r="BE27" s="196">
        <f t="shared" si="36"/>
        <v>0</v>
      </c>
      <c r="BF27" s="196">
        <f t="shared" si="37"/>
        <v>0</v>
      </c>
      <c r="BG27" s="196">
        <f t="shared" si="38"/>
        <v>0</v>
      </c>
      <c r="BH27" s="196">
        <f t="shared" si="39"/>
        <v>0</v>
      </c>
      <c r="BI27" s="196">
        <f t="shared" si="40"/>
        <v>0</v>
      </c>
      <c r="BJ27" s="196">
        <f t="shared" si="41"/>
        <v>0</v>
      </c>
      <c r="BK27" s="196">
        <f t="shared" si="42"/>
        <v>0</v>
      </c>
      <c r="BL27" s="196">
        <f t="shared" si="43"/>
        <v>0</v>
      </c>
      <c r="BM27" s="196">
        <f t="shared" si="44"/>
        <v>0</v>
      </c>
      <c r="BN27" s="196">
        <f t="shared" si="45"/>
        <v>0</v>
      </c>
      <c r="BO27" s="196">
        <f t="shared" si="46"/>
        <v>0</v>
      </c>
      <c r="BP27" s="196">
        <f t="shared" si="47"/>
        <v>0</v>
      </c>
      <c r="BQ27" s="196">
        <f t="shared" si="48"/>
        <v>0</v>
      </c>
      <c r="BR27" s="196">
        <f t="shared" si="49"/>
        <v>0</v>
      </c>
      <c r="BS27" s="196">
        <f t="shared" si="50"/>
        <v>0</v>
      </c>
      <c r="BT27" s="196">
        <f t="shared" si="51"/>
        <v>0</v>
      </c>
      <c r="BU27" s="196">
        <f t="shared" si="52"/>
        <v>0</v>
      </c>
      <c r="BV27" s="196">
        <f t="shared" si="53"/>
        <v>0</v>
      </c>
      <c r="BW27" s="196">
        <f t="shared" si="61"/>
        <v>0</v>
      </c>
      <c r="BX27" s="196">
        <f t="shared" si="54"/>
        <v>0</v>
      </c>
      <c r="BY27" s="196">
        <f t="shared" si="62"/>
        <v>0</v>
      </c>
      <c r="BZ27" s="196">
        <f t="shared" si="55"/>
        <v>0</v>
      </c>
      <c r="CA27" s="196">
        <f t="shared" si="56"/>
        <v>0</v>
      </c>
      <c r="CB27" s="196">
        <f t="shared" si="57"/>
        <v>0</v>
      </c>
      <c r="CC27" s="196">
        <f t="shared" si="58"/>
        <v>0</v>
      </c>
      <c r="CD27" s="196">
        <f t="shared" si="59"/>
        <v>0</v>
      </c>
    </row>
    <row r="28" ht="15.75" spans="1:82">
      <c r="A28" s="5"/>
      <c r="B28" s="147"/>
      <c r="C28" s="172"/>
      <c r="D28" s="175" t="s">
        <v>189</v>
      </c>
      <c r="E28" s="176">
        <v>17</v>
      </c>
      <c r="F28" s="124" t="s">
        <v>190</v>
      </c>
      <c r="G28" s="177"/>
      <c r="H28" s="124"/>
      <c r="I28" s="177" t="s">
        <v>44</v>
      </c>
      <c r="J28" s="124">
        <v>1350</v>
      </c>
      <c r="K28" s="177" t="s">
        <v>36</v>
      </c>
      <c r="L28" s="187">
        <v>9000</v>
      </c>
      <c r="M28" s="177"/>
      <c r="N28" s="187"/>
      <c r="O28" s="177"/>
      <c r="P28" s="188"/>
      <c r="Q28" s="177" t="s">
        <v>25</v>
      </c>
      <c r="R28" s="188">
        <v>10350</v>
      </c>
      <c r="S28" s="164"/>
      <c r="T28" s="195">
        <f t="shared" si="2"/>
        <v>10350</v>
      </c>
      <c r="U28" s="195">
        <f t="shared" si="3"/>
        <v>10350</v>
      </c>
      <c r="V28" s="164"/>
      <c r="W28" s="164"/>
      <c r="X28" s="197" t="str">
        <f t="shared" si="4"/>
        <v>القيد صحيح</v>
      </c>
      <c r="Y28" s="196">
        <f t="shared" si="5"/>
        <v>0</v>
      </c>
      <c r="Z28" s="196">
        <f t="shared" si="6"/>
        <v>0</v>
      </c>
      <c r="AA28" s="196">
        <f t="shared" si="7"/>
        <v>0</v>
      </c>
      <c r="AB28" s="196">
        <f t="shared" si="8"/>
        <v>0</v>
      </c>
      <c r="AC28" s="196">
        <f t="shared" si="60"/>
        <v>0</v>
      </c>
      <c r="AD28" s="196">
        <f t="shared" si="9"/>
        <v>0</v>
      </c>
      <c r="AE28" s="196">
        <f t="shared" si="10"/>
        <v>0</v>
      </c>
      <c r="AF28" s="196">
        <f t="shared" si="11"/>
        <v>0</v>
      </c>
      <c r="AG28" s="196">
        <f t="shared" si="12"/>
        <v>0</v>
      </c>
      <c r="AH28" s="196">
        <f t="shared" si="13"/>
        <v>0</v>
      </c>
      <c r="AI28" s="196">
        <f t="shared" si="14"/>
        <v>0</v>
      </c>
      <c r="AJ28" s="196">
        <f t="shared" si="15"/>
        <v>0</v>
      </c>
      <c r="AK28" s="196">
        <f t="shared" si="16"/>
        <v>0</v>
      </c>
      <c r="AL28" s="196">
        <f t="shared" si="17"/>
        <v>0</v>
      </c>
      <c r="AM28" s="196">
        <f t="shared" si="18"/>
        <v>0</v>
      </c>
      <c r="AN28" s="196">
        <f t="shared" si="19"/>
        <v>0</v>
      </c>
      <c r="AO28" s="196">
        <f t="shared" si="20"/>
        <v>0</v>
      </c>
      <c r="AP28" s="196">
        <f t="shared" si="21"/>
        <v>0</v>
      </c>
      <c r="AQ28" s="196">
        <f t="shared" si="22"/>
        <v>0</v>
      </c>
      <c r="AR28" s="196">
        <f t="shared" si="23"/>
        <v>10350</v>
      </c>
      <c r="AS28" s="196">
        <f t="shared" si="24"/>
        <v>0</v>
      </c>
      <c r="AT28" s="196">
        <f t="shared" si="25"/>
        <v>0</v>
      </c>
      <c r="AU28" s="196">
        <f t="shared" si="26"/>
        <v>0</v>
      </c>
      <c r="AV28" s="196">
        <f t="shared" si="27"/>
        <v>0</v>
      </c>
      <c r="AW28" s="196">
        <f t="shared" si="28"/>
        <v>0</v>
      </c>
      <c r="AX28" s="196">
        <f t="shared" si="29"/>
        <v>0</v>
      </c>
      <c r="AY28" s="196">
        <f t="shared" si="30"/>
        <v>0</v>
      </c>
      <c r="AZ28" s="196">
        <f t="shared" si="31"/>
        <v>0</v>
      </c>
      <c r="BA28" s="196">
        <f t="shared" si="32"/>
        <v>0</v>
      </c>
      <c r="BB28" s="196">
        <f t="shared" si="33"/>
        <v>0</v>
      </c>
      <c r="BC28" s="196">
        <f t="shared" si="34"/>
        <v>0</v>
      </c>
      <c r="BD28" s="196">
        <f t="shared" si="35"/>
        <v>0</v>
      </c>
      <c r="BE28" s="196">
        <f t="shared" si="36"/>
        <v>0</v>
      </c>
      <c r="BF28" s="196">
        <f t="shared" si="37"/>
        <v>0</v>
      </c>
      <c r="BG28" s="196">
        <f t="shared" si="38"/>
        <v>0</v>
      </c>
      <c r="BH28" s="196">
        <f t="shared" si="39"/>
        <v>0</v>
      </c>
      <c r="BI28" s="196">
        <f t="shared" si="40"/>
        <v>0</v>
      </c>
      <c r="BJ28" s="196">
        <f t="shared" si="41"/>
        <v>0</v>
      </c>
      <c r="BK28" s="196">
        <f t="shared" si="42"/>
        <v>0</v>
      </c>
      <c r="BL28" s="196">
        <f t="shared" si="43"/>
        <v>0</v>
      </c>
      <c r="BM28" s="196">
        <f t="shared" si="44"/>
        <v>9000</v>
      </c>
      <c r="BN28" s="196">
        <f t="shared" si="45"/>
        <v>0</v>
      </c>
      <c r="BO28" s="196">
        <f t="shared" si="46"/>
        <v>0</v>
      </c>
      <c r="BP28" s="196">
        <f t="shared" si="47"/>
        <v>0</v>
      </c>
      <c r="BQ28" s="196">
        <f t="shared" si="48"/>
        <v>0</v>
      </c>
      <c r="BR28" s="196">
        <f t="shared" si="49"/>
        <v>0</v>
      </c>
      <c r="BS28" s="196">
        <f t="shared" si="50"/>
        <v>0</v>
      </c>
      <c r="BT28" s="196">
        <f t="shared" si="51"/>
        <v>0</v>
      </c>
      <c r="BU28" s="196">
        <f t="shared" si="52"/>
        <v>0</v>
      </c>
      <c r="BV28" s="196">
        <f t="shared" si="53"/>
        <v>0</v>
      </c>
      <c r="BW28" s="196">
        <f t="shared" si="61"/>
        <v>0</v>
      </c>
      <c r="BX28" s="196">
        <f t="shared" si="54"/>
        <v>0</v>
      </c>
      <c r="BY28" s="196">
        <f t="shared" si="62"/>
        <v>0</v>
      </c>
      <c r="BZ28" s="196">
        <f t="shared" si="55"/>
        <v>0</v>
      </c>
      <c r="CA28" s="196">
        <f t="shared" si="56"/>
        <v>0</v>
      </c>
      <c r="CB28" s="196">
        <f t="shared" si="57"/>
        <v>0</v>
      </c>
      <c r="CC28" s="196">
        <f t="shared" si="58"/>
        <v>1350</v>
      </c>
      <c r="CD28" s="196">
        <f t="shared" si="59"/>
        <v>0</v>
      </c>
    </row>
    <row r="29" ht="15.75" spans="1:82">
      <c r="A29" s="5"/>
      <c r="B29" s="147"/>
      <c r="C29" s="172"/>
      <c r="D29" s="175" t="s">
        <v>191</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60"/>
        <v>0</v>
      </c>
      <c r="AD29" s="196">
        <f t="shared" si="9"/>
        <v>0</v>
      </c>
      <c r="AE29" s="196">
        <f t="shared" si="10"/>
        <v>0</v>
      </c>
      <c r="AF29" s="196">
        <f t="shared" si="11"/>
        <v>0</v>
      </c>
      <c r="AG29" s="196">
        <f t="shared" si="12"/>
        <v>0</v>
      </c>
      <c r="AH29" s="196">
        <f t="shared" si="13"/>
        <v>0</v>
      </c>
      <c r="AI29" s="196">
        <f t="shared" si="14"/>
        <v>0</v>
      </c>
      <c r="AJ29" s="196">
        <f t="shared" si="15"/>
        <v>0</v>
      </c>
      <c r="AK29" s="196">
        <f t="shared" si="16"/>
        <v>0</v>
      </c>
      <c r="AL29" s="196">
        <f t="shared" si="17"/>
        <v>0</v>
      </c>
      <c r="AM29" s="196">
        <f t="shared" si="18"/>
        <v>0</v>
      </c>
      <c r="AN29" s="196">
        <f t="shared" si="19"/>
        <v>0</v>
      </c>
      <c r="AO29" s="196">
        <f t="shared" si="20"/>
        <v>0</v>
      </c>
      <c r="AP29" s="196">
        <f t="shared" si="21"/>
        <v>0</v>
      </c>
      <c r="AQ29" s="196">
        <f t="shared" si="22"/>
        <v>0</v>
      </c>
      <c r="AR29" s="196">
        <f t="shared" si="23"/>
        <v>0</v>
      </c>
      <c r="AS29" s="196">
        <f t="shared" si="24"/>
        <v>0</v>
      </c>
      <c r="AT29" s="196">
        <f t="shared" si="25"/>
        <v>0</v>
      </c>
      <c r="AU29" s="196">
        <f t="shared" si="26"/>
        <v>0</v>
      </c>
      <c r="AV29" s="196">
        <f t="shared" si="27"/>
        <v>0</v>
      </c>
      <c r="AW29" s="196">
        <f t="shared" si="28"/>
        <v>0</v>
      </c>
      <c r="AX29" s="196">
        <f t="shared" si="29"/>
        <v>0</v>
      </c>
      <c r="AY29" s="196">
        <f t="shared" si="30"/>
        <v>0</v>
      </c>
      <c r="AZ29" s="196">
        <f t="shared" si="31"/>
        <v>0</v>
      </c>
      <c r="BA29" s="196">
        <f t="shared" si="32"/>
        <v>0</v>
      </c>
      <c r="BB29" s="196">
        <f t="shared" si="33"/>
        <v>0</v>
      </c>
      <c r="BC29" s="196">
        <f t="shared" si="34"/>
        <v>0</v>
      </c>
      <c r="BD29" s="196">
        <f t="shared" si="35"/>
        <v>0</v>
      </c>
      <c r="BE29" s="196">
        <f t="shared" si="36"/>
        <v>0</v>
      </c>
      <c r="BF29" s="196">
        <f t="shared" si="37"/>
        <v>0</v>
      </c>
      <c r="BG29" s="196">
        <f t="shared" si="38"/>
        <v>0</v>
      </c>
      <c r="BH29" s="196">
        <f t="shared" si="39"/>
        <v>0</v>
      </c>
      <c r="BI29" s="196">
        <f t="shared" si="40"/>
        <v>0</v>
      </c>
      <c r="BJ29" s="196">
        <f t="shared" si="41"/>
        <v>0</v>
      </c>
      <c r="BK29" s="196">
        <f t="shared" si="42"/>
        <v>0</v>
      </c>
      <c r="BL29" s="196">
        <f t="shared" si="43"/>
        <v>0</v>
      </c>
      <c r="BM29" s="196">
        <f t="shared" si="44"/>
        <v>0</v>
      </c>
      <c r="BN29" s="196">
        <f t="shared" si="45"/>
        <v>0</v>
      </c>
      <c r="BO29" s="196">
        <f t="shared" si="46"/>
        <v>0</v>
      </c>
      <c r="BP29" s="196">
        <f t="shared" si="47"/>
        <v>0</v>
      </c>
      <c r="BQ29" s="196">
        <f t="shared" si="48"/>
        <v>0</v>
      </c>
      <c r="BR29" s="196">
        <f t="shared" si="49"/>
        <v>0</v>
      </c>
      <c r="BS29" s="196">
        <f t="shared" si="50"/>
        <v>0</v>
      </c>
      <c r="BT29" s="196">
        <f t="shared" si="51"/>
        <v>0</v>
      </c>
      <c r="BU29" s="196">
        <f t="shared" si="52"/>
        <v>0</v>
      </c>
      <c r="BV29" s="196">
        <f t="shared" si="53"/>
        <v>0</v>
      </c>
      <c r="BW29" s="196">
        <f t="shared" si="61"/>
        <v>0</v>
      </c>
      <c r="BX29" s="196">
        <f t="shared" si="54"/>
        <v>0</v>
      </c>
      <c r="BY29" s="196">
        <f t="shared" si="62"/>
        <v>0</v>
      </c>
      <c r="BZ29" s="196">
        <f t="shared" si="55"/>
        <v>0</v>
      </c>
      <c r="CA29" s="196">
        <f t="shared" si="56"/>
        <v>0</v>
      </c>
      <c r="CB29" s="196">
        <f t="shared" si="57"/>
        <v>0</v>
      </c>
      <c r="CC29" s="196">
        <f t="shared" si="58"/>
        <v>0</v>
      </c>
      <c r="CD29" s="196">
        <f t="shared" si="59"/>
        <v>0</v>
      </c>
    </row>
    <row r="30" ht="15.75" spans="1:83">
      <c r="A30" s="5"/>
      <c r="B30" s="147"/>
      <c r="C30" s="172"/>
      <c r="D30" s="175" t="s">
        <v>192</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60"/>
        <v>0</v>
      </c>
      <c r="AD30" s="196">
        <f t="shared" si="9"/>
        <v>0</v>
      </c>
      <c r="AE30" s="196">
        <f t="shared" si="10"/>
        <v>0</v>
      </c>
      <c r="AF30" s="196">
        <f t="shared" si="11"/>
        <v>0</v>
      </c>
      <c r="AG30" s="196">
        <f t="shared" si="12"/>
        <v>0</v>
      </c>
      <c r="AH30" s="196">
        <f t="shared" si="13"/>
        <v>0</v>
      </c>
      <c r="AI30" s="196">
        <f t="shared" si="14"/>
        <v>0</v>
      </c>
      <c r="AJ30" s="196">
        <f t="shared" si="15"/>
        <v>0</v>
      </c>
      <c r="AK30" s="196">
        <f t="shared" si="16"/>
        <v>0</v>
      </c>
      <c r="AL30" s="196">
        <f t="shared" si="17"/>
        <v>0</v>
      </c>
      <c r="AM30" s="196">
        <f t="shared" si="18"/>
        <v>0</v>
      </c>
      <c r="AN30" s="196">
        <f t="shared" si="19"/>
        <v>0</v>
      </c>
      <c r="AO30" s="196">
        <f t="shared" si="20"/>
        <v>0</v>
      </c>
      <c r="AP30" s="196">
        <f t="shared" si="21"/>
        <v>0</v>
      </c>
      <c r="AQ30" s="196">
        <f t="shared" si="22"/>
        <v>0</v>
      </c>
      <c r="AR30" s="196">
        <f t="shared" si="23"/>
        <v>0</v>
      </c>
      <c r="AS30" s="196">
        <f t="shared" si="24"/>
        <v>0</v>
      </c>
      <c r="AT30" s="196">
        <f t="shared" si="25"/>
        <v>0</v>
      </c>
      <c r="AU30" s="196">
        <f t="shared" si="26"/>
        <v>0</v>
      </c>
      <c r="AV30" s="196">
        <f t="shared" si="27"/>
        <v>0</v>
      </c>
      <c r="AW30" s="196">
        <f t="shared" si="28"/>
        <v>0</v>
      </c>
      <c r="AX30" s="196">
        <f t="shared" si="29"/>
        <v>0</v>
      </c>
      <c r="AY30" s="196">
        <f t="shared" si="30"/>
        <v>0</v>
      </c>
      <c r="AZ30" s="196">
        <f t="shared" si="31"/>
        <v>0</v>
      </c>
      <c r="BA30" s="196">
        <f t="shared" si="32"/>
        <v>0</v>
      </c>
      <c r="BB30" s="196">
        <f t="shared" si="33"/>
        <v>0</v>
      </c>
      <c r="BC30" s="196">
        <f t="shared" si="34"/>
        <v>0</v>
      </c>
      <c r="BD30" s="196">
        <f t="shared" si="35"/>
        <v>0</v>
      </c>
      <c r="BE30" s="196">
        <f t="shared" si="36"/>
        <v>0</v>
      </c>
      <c r="BF30" s="196">
        <f t="shared" si="37"/>
        <v>0</v>
      </c>
      <c r="BG30" s="196">
        <f t="shared" si="38"/>
        <v>0</v>
      </c>
      <c r="BH30" s="196">
        <f t="shared" si="39"/>
        <v>0</v>
      </c>
      <c r="BI30" s="196">
        <f t="shared" si="40"/>
        <v>0</v>
      </c>
      <c r="BJ30" s="196">
        <f t="shared" si="41"/>
        <v>0</v>
      </c>
      <c r="BK30" s="196">
        <f t="shared" si="42"/>
        <v>0</v>
      </c>
      <c r="BL30" s="196">
        <f t="shared" si="43"/>
        <v>0</v>
      </c>
      <c r="BM30" s="196">
        <f t="shared" si="44"/>
        <v>0</v>
      </c>
      <c r="BN30" s="196">
        <f t="shared" si="45"/>
        <v>0</v>
      </c>
      <c r="BO30" s="196">
        <f t="shared" si="46"/>
        <v>0</v>
      </c>
      <c r="BP30" s="196">
        <f t="shared" si="47"/>
        <v>0</v>
      </c>
      <c r="BQ30" s="196">
        <f t="shared" si="48"/>
        <v>0</v>
      </c>
      <c r="BR30" s="196">
        <f t="shared" si="49"/>
        <v>0</v>
      </c>
      <c r="BS30" s="196">
        <f t="shared" si="50"/>
        <v>0</v>
      </c>
      <c r="BT30" s="196">
        <f t="shared" si="51"/>
        <v>0</v>
      </c>
      <c r="BU30" s="196">
        <f t="shared" si="52"/>
        <v>0</v>
      </c>
      <c r="BV30" s="196">
        <f t="shared" si="53"/>
        <v>0</v>
      </c>
      <c r="BW30" s="196">
        <f t="shared" si="61"/>
        <v>0</v>
      </c>
      <c r="BX30" s="196">
        <f t="shared" si="54"/>
        <v>0</v>
      </c>
      <c r="BY30" s="196">
        <f t="shared" si="62"/>
        <v>0</v>
      </c>
      <c r="BZ30" s="196">
        <f t="shared" si="55"/>
        <v>0</v>
      </c>
      <c r="CA30" s="196">
        <f t="shared" si="56"/>
        <v>0</v>
      </c>
      <c r="CB30" s="196">
        <f t="shared" si="57"/>
        <v>0</v>
      </c>
      <c r="CC30" s="196">
        <f t="shared" si="58"/>
        <v>0</v>
      </c>
      <c r="CD30" s="196">
        <f t="shared" si="59"/>
        <v>0</v>
      </c>
      <c r="CE30" s="179"/>
    </row>
    <row r="31" ht="15.75" spans="1:83">
      <c r="A31" s="5"/>
      <c r="B31" s="147"/>
      <c r="C31" s="172"/>
      <c r="D31" s="175" t="s">
        <v>193</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60"/>
        <v>0</v>
      </c>
      <c r="AD31" s="196">
        <f t="shared" si="9"/>
        <v>0</v>
      </c>
      <c r="AE31" s="196">
        <f t="shared" si="10"/>
        <v>0</v>
      </c>
      <c r="AF31" s="196">
        <f t="shared" si="11"/>
        <v>0</v>
      </c>
      <c r="AG31" s="196">
        <f t="shared" si="12"/>
        <v>0</v>
      </c>
      <c r="AH31" s="196">
        <f t="shared" si="13"/>
        <v>0</v>
      </c>
      <c r="AI31" s="196">
        <f t="shared" si="14"/>
        <v>0</v>
      </c>
      <c r="AJ31" s="196">
        <f t="shared" si="15"/>
        <v>0</v>
      </c>
      <c r="AK31" s="196">
        <f t="shared" si="16"/>
        <v>0</v>
      </c>
      <c r="AL31" s="196">
        <f t="shared" si="17"/>
        <v>0</v>
      </c>
      <c r="AM31" s="196">
        <f t="shared" si="18"/>
        <v>0</v>
      </c>
      <c r="AN31" s="196">
        <f t="shared" si="19"/>
        <v>0</v>
      </c>
      <c r="AO31" s="196">
        <f t="shared" si="20"/>
        <v>0</v>
      </c>
      <c r="AP31" s="196">
        <f t="shared" si="21"/>
        <v>0</v>
      </c>
      <c r="AQ31" s="196">
        <f t="shared" si="22"/>
        <v>0</v>
      </c>
      <c r="AR31" s="196">
        <f t="shared" si="23"/>
        <v>0</v>
      </c>
      <c r="AS31" s="196">
        <f t="shared" si="24"/>
        <v>0</v>
      </c>
      <c r="AT31" s="196">
        <f t="shared" si="25"/>
        <v>0</v>
      </c>
      <c r="AU31" s="196">
        <f t="shared" si="26"/>
        <v>0</v>
      </c>
      <c r="AV31" s="196">
        <f t="shared" si="27"/>
        <v>0</v>
      </c>
      <c r="AW31" s="196">
        <f t="shared" si="28"/>
        <v>0</v>
      </c>
      <c r="AX31" s="196">
        <f t="shared" si="29"/>
        <v>0</v>
      </c>
      <c r="AY31" s="196">
        <f t="shared" si="30"/>
        <v>0</v>
      </c>
      <c r="AZ31" s="196">
        <f t="shared" si="31"/>
        <v>0</v>
      </c>
      <c r="BA31" s="196">
        <f t="shared" si="32"/>
        <v>0</v>
      </c>
      <c r="BB31" s="196">
        <f t="shared" si="33"/>
        <v>0</v>
      </c>
      <c r="BC31" s="196">
        <f t="shared" si="34"/>
        <v>0</v>
      </c>
      <c r="BD31" s="196">
        <f t="shared" si="35"/>
        <v>0</v>
      </c>
      <c r="BE31" s="196">
        <f t="shared" si="36"/>
        <v>0</v>
      </c>
      <c r="BF31" s="196">
        <f t="shared" si="37"/>
        <v>0</v>
      </c>
      <c r="BG31" s="196">
        <f t="shared" si="38"/>
        <v>0</v>
      </c>
      <c r="BH31" s="196">
        <f t="shared" si="39"/>
        <v>0</v>
      </c>
      <c r="BI31" s="196">
        <f t="shared" si="40"/>
        <v>0</v>
      </c>
      <c r="BJ31" s="196">
        <f t="shared" si="41"/>
        <v>0</v>
      </c>
      <c r="BK31" s="196">
        <f t="shared" si="42"/>
        <v>0</v>
      </c>
      <c r="BL31" s="196">
        <f t="shared" si="43"/>
        <v>0</v>
      </c>
      <c r="BM31" s="196">
        <f t="shared" si="44"/>
        <v>0</v>
      </c>
      <c r="BN31" s="196">
        <f t="shared" si="45"/>
        <v>0</v>
      </c>
      <c r="BO31" s="196">
        <f t="shared" si="46"/>
        <v>0</v>
      </c>
      <c r="BP31" s="196">
        <f t="shared" si="47"/>
        <v>0</v>
      </c>
      <c r="BQ31" s="196">
        <f t="shared" si="48"/>
        <v>0</v>
      </c>
      <c r="BR31" s="196">
        <f t="shared" si="49"/>
        <v>0</v>
      </c>
      <c r="BS31" s="196">
        <f t="shared" si="50"/>
        <v>0</v>
      </c>
      <c r="BT31" s="196">
        <f t="shared" si="51"/>
        <v>0</v>
      </c>
      <c r="BU31" s="196">
        <f t="shared" si="52"/>
        <v>0</v>
      </c>
      <c r="BV31" s="196">
        <f t="shared" si="53"/>
        <v>0</v>
      </c>
      <c r="BW31" s="196">
        <f t="shared" si="61"/>
        <v>0</v>
      </c>
      <c r="BX31" s="196">
        <f t="shared" si="54"/>
        <v>0</v>
      </c>
      <c r="BY31" s="196">
        <f t="shared" si="62"/>
        <v>0</v>
      </c>
      <c r="BZ31" s="196">
        <f t="shared" si="55"/>
        <v>0</v>
      </c>
      <c r="CA31" s="196">
        <f t="shared" si="56"/>
        <v>0</v>
      </c>
      <c r="CB31" s="196">
        <f t="shared" si="57"/>
        <v>0</v>
      </c>
      <c r="CC31" s="196">
        <f t="shared" si="58"/>
        <v>0</v>
      </c>
      <c r="CD31" s="196">
        <f t="shared" si="59"/>
        <v>0</v>
      </c>
      <c r="CE31" s="179"/>
    </row>
    <row r="32" ht="15.75" spans="1:83">
      <c r="A32" s="5"/>
      <c r="B32" s="147"/>
      <c r="C32" s="172"/>
      <c r="D32" s="175" t="s">
        <v>194</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60"/>
        <v>0</v>
      </c>
      <c r="AD32" s="196">
        <f t="shared" si="9"/>
        <v>0</v>
      </c>
      <c r="AE32" s="196">
        <f t="shared" si="10"/>
        <v>0</v>
      </c>
      <c r="AF32" s="196">
        <f t="shared" si="11"/>
        <v>0</v>
      </c>
      <c r="AG32" s="196">
        <f t="shared" si="12"/>
        <v>0</v>
      </c>
      <c r="AH32" s="196">
        <f t="shared" si="13"/>
        <v>0</v>
      </c>
      <c r="AI32" s="196">
        <f t="shared" si="14"/>
        <v>0</v>
      </c>
      <c r="AJ32" s="196">
        <f t="shared" si="15"/>
        <v>0</v>
      </c>
      <c r="AK32" s="196">
        <f t="shared" si="16"/>
        <v>0</v>
      </c>
      <c r="AL32" s="196">
        <f t="shared" si="17"/>
        <v>0</v>
      </c>
      <c r="AM32" s="196">
        <f t="shared" si="18"/>
        <v>0</v>
      </c>
      <c r="AN32" s="196">
        <f t="shared" si="19"/>
        <v>0</v>
      </c>
      <c r="AO32" s="196">
        <f t="shared" si="20"/>
        <v>0</v>
      </c>
      <c r="AP32" s="196">
        <f t="shared" si="21"/>
        <v>0</v>
      </c>
      <c r="AQ32" s="196">
        <f t="shared" si="22"/>
        <v>0</v>
      </c>
      <c r="AR32" s="196">
        <f t="shared" si="23"/>
        <v>0</v>
      </c>
      <c r="AS32" s="196">
        <f t="shared" si="24"/>
        <v>0</v>
      </c>
      <c r="AT32" s="196">
        <f t="shared" si="25"/>
        <v>0</v>
      </c>
      <c r="AU32" s="196">
        <f t="shared" si="26"/>
        <v>0</v>
      </c>
      <c r="AV32" s="196">
        <f t="shared" si="27"/>
        <v>0</v>
      </c>
      <c r="AW32" s="196">
        <f t="shared" si="28"/>
        <v>0</v>
      </c>
      <c r="AX32" s="196">
        <f t="shared" si="29"/>
        <v>0</v>
      </c>
      <c r="AY32" s="196">
        <f t="shared" si="30"/>
        <v>0</v>
      </c>
      <c r="AZ32" s="196">
        <f t="shared" si="31"/>
        <v>0</v>
      </c>
      <c r="BA32" s="196">
        <f t="shared" si="32"/>
        <v>0</v>
      </c>
      <c r="BB32" s="196">
        <f t="shared" si="33"/>
        <v>0</v>
      </c>
      <c r="BC32" s="196">
        <f t="shared" si="34"/>
        <v>0</v>
      </c>
      <c r="BD32" s="196">
        <f t="shared" si="35"/>
        <v>0</v>
      </c>
      <c r="BE32" s="196">
        <f t="shared" si="36"/>
        <v>0</v>
      </c>
      <c r="BF32" s="196">
        <f t="shared" si="37"/>
        <v>0</v>
      </c>
      <c r="BG32" s="196">
        <f t="shared" si="38"/>
        <v>0</v>
      </c>
      <c r="BH32" s="196">
        <f t="shared" si="39"/>
        <v>0</v>
      </c>
      <c r="BI32" s="196">
        <f t="shared" si="40"/>
        <v>0</v>
      </c>
      <c r="BJ32" s="196">
        <f t="shared" si="41"/>
        <v>0</v>
      </c>
      <c r="BK32" s="196">
        <f t="shared" si="42"/>
        <v>0</v>
      </c>
      <c r="BL32" s="196">
        <f t="shared" si="43"/>
        <v>0</v>
      </c>
      <c r="BM32" s="196">
        <f t="shared" si="44"/>
        <v>0</v>
      </c>
      <c r="BN32" s="196">
        <f t="shared" si="45"/>
        <v>0</v>
      </c>
      <c r="BO32" s="196">
        <f t="shared" si="46"/>
        <v>0</v>
      </c>
      <c r="BP32" s="196">
        <f t="shared" si="47"/>
        <v>0</v>
      </c>
      <c r="BQ32" s="196">
        <f t="shared" si="48"/>
        <v>0</v>
      </c>
      <c r="BR32" s="196">
        <f t="shared" si="49"/>
        <v>0</v>
      </c>
      <c r="BS32" s="196">
        <f t="shared" si="50"/>
        <v>0</v>
      </c>
      <c r="BT32" s="196">
        <f t="shared" si="51"/>
        <v>0</v>
      </c>
      <c r="BU32" s="196">
        <f t="shared" si="52"/>
        <v>0</v>
      </c>
      <c r="BV32" s="196">
        <f t="shared" si="53"/>
        <v>0</v>
      </c>
      <c r="BW32" s="196">
        <f t="shared" si="61"/>
        <v>0</v>
      </c>
      <c r="BX32" s="196">
        <f t="shared" si="54"/>
        <v>0</v>
      </c>
      <c r="BY32" s="196">
        <f t="shared" si="62"/>
        <v>0</v>
      </c>
      <c r="BZ32" s="196">
        <f t="shared" si="55"/>
        <v>0</v>
      </c>
      <c r="CA32" s="196">
        <f t="shared" si="56"/>
        <v>0</v>
      </c>
      <c r="CB32" s="196">
        <f t="shared" si="57"/>
        <v>0</v>
      </c>
      <c r="CC32" s="196">
        <f t="shared" si="58"/>
        <v>0</v>
      </c>
      <c r="CD32" s="196">
        <f t="shared" si="59"/>
        <v>0</v>
      </c>
      <c r="CE32" s="179"/>
    </row>
    <row r="33" ht="15.75" spans="1:83">
      <c r="A33" s="5"/>
      <c r="B33" s="147"/>
      <c r="C33" s="172"/>
      <c r="D33" s="175" t="s">
        <v>195</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60"/>
        <v>0</v>
      </c>
      <c r="AD33" s="196">
        <f t="shared" si="9"/>
        <v>0</v>
      </c>
      <c r="AE33" s="196">
        <f t="shared" si="10"/>
        <v>0</v>
      </c>
      <c r="AF33" s="196">
        <f t="shared" si="11"/>
        <v>0</v>
      </c>
      <c r="AG33" s="196">
        <f t="shared" si="12"/>
        <v>0</v>
      </c>
      <c r="AH33" s="196">
        <f t="shared" si="13"/>
        <v>0</v>
      </c>
      <c r="AI33" s="196">
        <f t="shared" si="14"/>
        <v>0</v>
      </c>
      <c r="AJ33" s="196">
        <f t="shared" si="15"/>
        <v>0</v>
      </c>
      <c r="AK33" s="196">
        <f t="shared" si="16"/>
        <v>0</v>
      </c>
      <c r="AL33" s="196">
        <f t="shared" si="17"/>
        <v>0</v>
      </c>
      <c r="AM33" s="196">
        <f t="shared" si="18"/>
        <v>0</v>
      </c>
      <c r="AN33" s="196">
        <f t="shared" si="19"/>
        <v>0</v>
      </c>
      <c r="AO33" s="196">
        <f t="shared" si="20"/>
        <v>0</v>
      </c>
      <c r="AP33" s="196">
        <f t="shared" si="21"/>
        <v>0</v>
      </c>
      <c r="AQ33" s="196">
        <f t="shared" si="22"/>
        <v>0</v>
      </c>
      <c r="AR33" s="196">
        <f t="shared" si="23"/>
        <v>0</v>
      </c>
      <c r="AS33" s="196">
        <f t="shared" si="24"/>
        <v>0</v>
      </c>
      <c r="AT33" s="196">
        <f t="shared" si="25"/>
        <v>0</v>
      </c>
      <c r="AU33" s="196">
        <f t="shared" si="26"/>
        <v>0</v>
      </c>
      <c r="AV33" s="196">
        <f t="shared" si="27"/>
        <v>0</v>
      </c>
      <c r="AW33" s="196">
        <f t="shared" si="28"/>
        <v>0</v>
      </c>
      <c r="AX33" s="196">
        <f t="shared" si="29"/>
        <v>0</v>
      </c>
      <c r="AY33" s="196">
        <f t="shared" si="30"/>
        <v>0</v>
      </c>
      <c r="AZ33" s="196">
        <f t="shared" si="31"/>
        <v>0</v>
      </c>
      <c r="BA33" s="196">
        <f t="shared" si="32"/>
        <v>0</v>
      </c>
      <c r="BB33" s="196">
        <f t="shared" si="33"/>
        <v>0</v>
      </c>
      <c r="BC33" s="196">
        <f t="shared" si="34"/>
        <v>0</v>
      </c>
      <c r="BD33" s="196">
        <f t="shared" si="35"/>
        <v>0</v>
      </c>
      <c r="BE33" s="196">
        <f t="shared" si="36"/>
        <v>0</v>
      </c>
      <c r="BF33" s="196">
        <f t="shared" si="37"/>
        <v>0</v>
      </c>
      <c r="BG33" s="196">
        <f t="shared" si="38"/>
        <v>0</v>
      </c>
      <c r="BH33" s="196">
        <f t="shared" si="39"/>
        <v>0</v>
      </c>
      <c r="BI33" s="196">
        <f t="shared" si="40"/>
        <v>0</v>
      </c>
      <c r="BJ33" s="196">
        <f t="shared" si="41"/>
        <v>0</v>
      </c>
      <c r="BK33" s="196">
        <f t="shared" si="42"/>
        <v>0</v>
      </c>
      <c r="BL33" s="196">
        <f t="shared" si="43"/>
        <v>0</v>
      </c>
      <c r="BM33" s="196">
        <f t="shared" si="44"/>
        <v>0</v>
      </c>
      <c r="BN33" s="196">
        <f t="shared" si="45"/>
        <v>0</v>
      </c>
      <c r="BO33" s="196">
        <f t="shared" si="46"/>
        <v>0</v>
      </c>
      <c r="BP33" s="196">
        <f t="shared" si="47"/>
        <v>0</v>
      </c>
      <c r="BQ33" s="196">
        <f t="shared" si="48"/>
        <v>0</v>
      </c>
      <c r="BR33" s="196">
        <f t="shared" si="49"/>
        <v>0</v>
      </c>
      <c r="BS33" s="196">
        <f t="shared" si="50"/>
        <v>0</v>
      </c>
      <c r="BT33" s="196">
        <f t="shared" si="51"/>
        <v>0</v>
      </c>
      <c r="BU33" s="196">
        <f t="shared" si="52"/>
        <v>0</v>
      </c>
      <c r="BV33" s="196">
        <f t="shared" si="53"/>
        <v>0</v>
      </c>
      <c r="BW33" s="196">
        <f t="shared" si="61"/>
        <v>0</v>
      </c>
      <c r="BX33" s="196">
        <f t="shared" si="54"/>
        <v>0</v>
      </c>
      <c r="BY33" s="196">
        <f t="shared" si="62"/>
        <v>0</v>
      </c>
      <c r="BZ33" s="196">
        <f t="shared" si="55"/>
        <v>0</v>
      </c>
      <c r="CA33" s="196">
        <f t="shared" si="56"/>
        <v>0</v>
      </c>
      <c r="CB33" s="196">
        <f t="shared" si="57"/>
        <v>0</v>
      </c>
      <c r="CC33" s="196">
        <f t="shared" si="58"/>
        <v>0</v>
      </c>
      <c r="CD33" s="196">
        <f t="shared" si="59"/>
        <v>0</v>
      </c>
      <c r="CE33" s="179"/>
    </row>
    <row r="34" ht="15.75" spans="1:83">
      <c r="A34" s="5"/>
      <c r="B34" s="147"/>
      <c r="C34" s="172"/>
      <c r="D34" s="175" t="s">
        <v>196</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60"/>
        <v>0</v>
      </c>
      <c r="AD34" s="196">
        <f t="shared" si="9"/>
        <v>0</v>
      </c>
      <c r="AE34" s="196">
        <f t="shared" si="10"/>
        <v>0</v>
      </c>
      <c r="AF34" s="196">
        <f t="shared" si="11"/>
        <v>0</v>
      </c>
      <c r="AG34" s="196">
        <f t="shared" si="12"/>
        <v>0</v>
      </c>
      <c r="AH34" s="196">
        <f t="shared" si="13"/>
        <v>0</v>
      </c>
      <c r="AI34" s="196">
        <f t="shared" si="14"/>
        <v>0</v>
      </c>
      <c r="AJ34" s="196">
        <f t="shared" si="15"/>
        <v>0</v>
      </c>
      <c r="AK34" s="196">
        <f t="shared" si="16"/>
        <v>0</v>
      </c>
      <c r="AL34" s="196">
        <f t="shared" si="17"/>
        <v>0</v>
      </c>
      <c r="AM34" s="196">
        <f t="shared" si="18"/>
        <v>0</v>
      </c>
      <c r="AN34" s="196">
        <f t="shared" si="19"/>
        <v>0</v>
      </c>
      <c r="AO34" s="196">
        <f t="shared" si="20"/>
        <v>0</v>
      </c>
      <c r="AP34" s="196">
        <f t="shared" si="21"/>
        <v>0</v>
      </c>
      <c r="AQ34" s="196">
        <f t="shared" si="22"/>
        <v>0</v>
      </c>
      <c r="AR34" s="196">
        <f t="shared" si="23"/>
        <v>0</v>
      </c>
      <c r="AS34" s="196">
        <f t="shared" si="24"/>
        <v>0</v>
      </c>
      <c r="AT34" s="196">
        <f t="shared" si="25"/>
        <v>0</v>
      </c>
      <c r="AU34" s="196">
        <f t="shared" si="26"/>
        <v>0</v>
      </c>
      <c r="AV34" s="196">
        <f t="shared" si="27"/>
        <v>0</v>
      </c>
      <c r="AW34" s="196">
        <f t="shared" si="28"/>
        <v>0</v>
      </c>
      <c r="AX34" s="196">
        <f t="shared" si="29"/>
        <v>0</v>
      </c>
      <c r="AY34" s="196">
        <f t="shared" si="30"/>
        <v>0</v>
      </c>
      <c r="AZ34" s="196">
        <f t="shared" si="31"/>
        <v>0</v>
      </c>
      <c r="BA34" s="196">
        <f t="shared" si="32"/>
        <v>0</v>
      </c>
      <c r="BB34" s="196">
        <f t="shared" si="33"/>
        <v>0</v>
      </c>
      <c r="BC34" s="196">
        <f t="shared" si="34"/>
        <v>0</v>
      </c>
      <c r="BD34" s="196">
        <f t="shared" si="35"/>
        <v>0</v>
      </c>
      <c r="BE34" s="196">
        <f t="shared" si="36"/>
        <v>0</v>
      </c>
      <c r="BF34" s="196">
        <f t="shared" si="37"/>
        <v>0</v>
      </c>
      <c r="BG34" s="196">
        <f t="shared" si="38"/>
        <v>0</v>
      </c>
      <c r="BH34" s="196">
        <f t="shared" si="39"/>
        <v>0</v>
      </c>
      <c r="BI34" s="196">
        <f t="shared" si="40"/>
        <v>0</v>
      </c>
      <c r="BJ34" s="196">
        <f t="shared" si="41"/>
        <v>0</v>
      </c>
      <c r="BK34" s="196">
        <f t="shared" si="42"/>
        <v>0</v>
      </c>
      <c r="BL34" s="196">
        <f t="shared" si="43"/>
        <v>0</v>
      </c>
      <c r="BM34" s="196">
        <f t="shared" si="44"/>
        <v>0</v>
      </c>
      <c r="BN34" s="196">
        <f t="shared" si="45"/>
        <v>0</v>
      </c>
      <c r="BO34" s="196">
        <f t="shared" si="46"/>
        <v>0</v>
      </c>
      <c r="BP34" s="196">
        <f t="shared" si="47"/>
        <v>0</v>
      </c>
      <c r="BQ34" s="196">
        <f t="shared" si="48"/>
        <v>0</v>
      </c>
      <c r="BR34" s="196">
        <f t="shared" si="49"/>
        <v>0</v>
      </c>
      <c r="BS34" s="196">
        <f t="shared" si="50"/>
        <v>0</v>
      </c>
      <c r="BT34" s="196">
        <f t="shared" si="51"/>
        <v>0</v>
      </c>
      <c r="BU34" s="196">
        <f t="shared" si="52"/>
        <v>0</v>
      </c>
      <c r="BV34" s="196">
        <f t="shared" si="53"/>
        <v>0</v>
      </c>
      <c r="BW34" s="196">
        <f t="shared" si="61"/>
        <v>0</v>
      </c>
      <c r="BX34" s="196">
        <f t="shared" si="54"/>
        <v>0</v>
      </c>
      <c r="BY34" s="196">
        <f t="shared" si="62"/>
        <v>0</v>
      </c>
      <c r="BZ34" s="196">
        <f t="shared" si="55"/>
        <v>0</v>
      </c>
      <c r="CA34" s="196">
        <f t="shared" si="56"/>
        <v>0</v>
      </c>
      <c r="CB34" s="196">
        <f t="shared" si="57"/>
        <v>0</v>
      </c>
      <c r="CC34" s="196">
        <f t="shared" si="58"/>
        <v>0</v>
      </c>
      <c r="CD34" s="196">
        <f t="shared" si="59"/>
        <v>0</v>
      </c>
      <c r="CE34" s="179"/>
    </row>
    <row r="35" ht="15.75" spans="1:83">
      <c r="A35" s="5"/>
      <c r="B35" s="147"/>
      <c r="C35" s="172"/>
      <c r="D35" s="175" t="s">
        <v>197</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60"/>
        <v>0</v>
      </c>
      <c r="AD35" s="196">
        <f t="shared" si="9"/>
        <v>0</v>
      </c>
      <c r="AE35" s="196">
        <f t="shared" si="10"/>
        <v>0</v>
      </c>
      <c r="AF35" s="196">
        <f t="shared" si="11"/>
        <v>0</v>
      </c>
      <c r="AG35" s="196">
        <f t="shared" si="12"/>
        <v>0</v>
      </c>
      <c r="AH35" s="196">
        <f t="shared" si="13"/>
        <v>0</v>
      </c>
      <c r="AI35" s="196">
        <f t="shared" si="14"/>
        <v>0</v>
      </c>
      <c r="AJ35" s="196">
        <f t="shared" si="15"/>
        <v>0</v>
      </c>
      <c r="AK35" s="196">
        <f t="shared" si="16"/>
        <v>0</v>
      </c>
      <c r="AL35" s="196">
        <f t="shared" si="17"/>
        <v>0</v>
      </c>
      <c r="AM35" s="196">
        <f t="shared" si="18"/>
        <v>0</v>
      </c>
      <c r="AN35" s="196">
        <f t="shared" si="19"/>
        <v>0</v>
      </c>
      <c r="AO35" s="196">
        <f t="shared" si="20"/>
        <v>0</v>
      </c>
      <c r="AP35" s="196">
        <f t="shared" si="21"/>
        <v>0</v>
      </c>
      <c r="AQ35" s="196">
        <f t="shared" si="22"/>
        <v>0</v>
      </c>
      <c r="AR35" s="196">
        <f t="shared" si="23"/>
        <v>0</v>
      </c>
      <c r="AS35" s="196">
        <f t="shared" si="24"/>
        <v>0</v>
      </c>
      <c r="AT35" s="196">
        <f t="shared" si="25"/>
        <v>0</v>
      </c>
      <c r="AU35" s="196">
        <f t="shared" si="26"/>
        <v>0</v>
      </c>
      <c r="AV35" s="196">
        <f t="shared" si="27"/>
        <v>0</v>
      </c>
      <c r="AW35" s="196">
        <f t="shared" si="28"/>
        <v>0</v>
      </c>
      <c r="AX35" s="196">
        <f t="shared" si="29"/>
        <v>0</v>
      </c>
      <c r="AY35" s="196">
        <f t="shared" si="30"/>
        <v>0</v>
      </c>
      <c r="AZ35" s="196">
        <f t="shared" si="31"/>
        <v>0</v>
      </c>
      <c r="BA35" s="196">
        <f t="shared" si="32"/>
        <v>0</v>
      </c>
      <c r="BB35" s="196">
        <f t="shared" si="33"/>
        <v>0</v>
      </c>
      <c r="BC35" s="196">
        <f t="shared" si="34"/>
        <v>0</v>
      </c>
      <c r="BD35" s="196">
        <f t="shared" si="35"/>
        <v>0</v>
      </c>
      <c r="BE35" s="196">
        <f t="shared" si="36"/>
        <v>0</v>
      </c>
      <c r="BF35" s="196">
        <f t="shared" si="37"/>
        <v>0</v>
      </c>
      <c r="BG35" s="196">
        <f t="shared" si="38"/>
        <v>0</v>
      </c>
      <c r="BH35" s="196">
        <f t="shared" si="39"/>
        <v>0</v>
      </c>
      <c r="BI35" s="196">
        <f t="shared" si="40"/>
        <v>0</v>
      </c>
      <c r="BJ35" s="196">
        <f t="shared" si="41"/>
        <v>0</v>
      </c>
      <c r="BK35" s="196">
        <f t="shared" si="42"/>
        <v>0</v>
      </c>
      <c r="BL35" s="196">
        <f t="shared" si="43"/>
        <v>0</v>
      </c>
      <c r="BM35" s="196">
        <f t="shared" si="44"/>
        <v>0</v>
      </c>
      <c r="BN35" s="196">
        <f t="shared" si="45"/>
        <v>0</v>
      </c>
      <c r="BO35" s="196">
        <f t="shared" si="46"/>
        <v>0</v>
      </c>
      <c r="BP35" s="196">
        <f t="shared" si="47"/>
        <v>0</v>
      </c>
      <c r="BQ35" s="196">
        <f t="shared" si="48"/>
        <v>0</v>
      </c>
      <c r="BR35" s="196">
        <f t="shared" si="49"/>
        <v>0</v>
      </c>
      <c r="BS35" s="196">
        <f t="shared" si="50"/>
        <v>0</v>
      </c>
      <c r="BT35" s="196">
        <f t="shared" si="51"/>
        <v>0</v>
      </c>
      <c r="BU35" s="196">
        <f t="shared" si="52"/>
        <v>0</v>
      </c>
      <c r="BV35" s="196">
        <f t="shared" si="53"/>
        <v>0</v>
      </c>
      <c r="BW35" s="196">
        <f t="shared" si="61"/>
        <v>0</v>
      </c>
      <c r="BX35" s="196">
        <f t="shared" si="54"/>
        <v>0</v>
      </c>
      <c r="BY35" s="196">
        <f t="shared" si="62"/>
        <v>0</v>
      </c>
      <c r="BZ35" s="196">
        <f t="shared" si="55"/>
        <v>0</v>
      </c>
      <c r="CA35" s="196">
        <f t="shared" si="56"/>
        <v>0</v>
      </c>
      <c r="CB35" s="196">
        <f t="shared" si="57"/>
        <v>0</v>
      </c>
      <c r="CC35" s="196">
        <f t="shared" si="58"/>
        <v>0</v>
      </c>
      <c r="CD35" s="196">
        <f t="shared" si="59"/>
        <v>0</v>
      </c>
      <c r="CE35" s="179"/>
    </row>
    <row r="36" ht="15.75" spans="1:83">
      <c r="A36" s="5"/>
      <c r="B36" s="147"/>
      <c r="C36" s="172"/>
      <c r="D36" s="175" t="s">
        <v>198</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60"/>
        <v>0</v>
      </c>
      <c r="AD36" s="196">
        <f t="shared" si="9"/>
        <v>0</v>
      </c>
      <c r="AE36" s="196">
        <f t="shared" si="10"/>
        <v>0</v>
      </c>
      <c r="AF36" s="196">
        <f t="shared" si="11"/>
        <v>0</v>
      </c>
      <c r="AG36" s="196">
        <f t="shared" si="12"/>
        <v>0</v>
      </c>
      <c r="AH36" s="196">
        <f t="shared" si="13"/>
        <v>0</v>
      </c>
      <c r="AI36" s="196">
        <f t="shared" si="14"/>
        <v>0</v>
      </c>
      <c r="AJ36" s="196">
        <f t="shared" si="15"/>
        <v>0</v>
      </c>
      <c r="AK36" s="196">
        <f t="shared" si="16"/>
        <v>0</v>
      </c>
      <c r="AL36" s="196">
        <f t="shared" si="17"/>
        <v>0</v>
      </c>
      <c r="AM36" s="196">
        <f t="shared" si="18"/>
        <v>0</v>
      </c>
      <c r="AN36" s="196">
        <f t="shared" si="19"/>
        <v>0</v>
      </c>
      <c r="AO36" s="196">
        <f t="shared" si="20"/>
        <v>0</v>
      </c>
      <c r="AP36" s="196">
        <f t="shared" si="21"/>
        <v>0</v>
      </c>
      <c r="AQ36" s="196">
        <f t="shared" si="22"/>
        <v>0</v>
      </c>
      <c r="AR36" s="196">
        <f t="shared" si="23"/>
        <v>0</v>
      </c>
      <c r="AS36" s="196">
        <f t="shared" si="24"/>
        <v>0</v>
      </c>
      <c r="AT36" s="196">
        <f t="shared" si="25"/>
        <v>0</v>
      </c>
      <c r="AU36" s="196">
        <f t="shared" si="26"/>
        <v>0</v>
      </c>
      <c r="AV36" s="196">
        <f t="shared" si="27"/>
        <v>0</v>
      </c>
      <c r="AW36" s="196">
        <f t="shared" si="28"/>
        <v>0</v>
      </c>
      <c r="AX36" s="196">
        <f t="shared" si="29"/>
        <v>0</v>
      </c>
      <c r="AY36" s="196">
        <f t="shared" si="30"/>
        <v>0</v>
      </c>
      <c r="AZ36" s="196">
        <f t="shared" si="31"/>
        <v>0</v>
      </c>
      <c r="BA36" s="196">
        <f t="shared" si="32"/>
        <v>0</v>
      </c>
      <c r="BB36" s="196">
        <f t="shared" si="33"/>
        <v>0</v>
      </c>
      <c r="BC36" s="196">
        <f t="shared" si="34"/>
        <v>0</v>
      </c>
      <c r="BD36" s="196">
        <f t="shared" si="35"/>
        <v>0</v>
      </c>
      <c r="BE36" s="196">
        <f t="shared" si="36"/>
        <v>0</v>
      </c>
      <c r="BF36" s="196">
        <f t="shared" si="37"/>
        <v>0</v>
      </c>
      <c r="BG36" s="196">
        <f t="shared" si="38"/>
        <v>0</v>
      </c>
      <c r="BH36" s="196">
        <f t="shared" si="39"/>
        <v>0</v>
      </c>
      <c r="BI36" s="196">
        <f t="shared" si="40"/>
        <v>0</v>
      </c>
      <c r="BJ36" s="196">
        <f t="shared" si="41"/>
        <v>0</v>
      </c>
      <c r="BK36" s="196">
        <f t="shared" si="42"/>
        <v>0</v>
      </c>
      <c r="BL36" s="196">
        <f t="shared" si="43"/>
        <v>0</v>
      </c>
      <c r="BM36" s="196">
        <f t="shared" si="44"/>
        <v>0</v>
      </c>
      <c r="BN36" s="196">
        <f t="shared" si="45"/>
        <v>0</v>
      </c>
      <c r="BO36" s="196">
        <f t="shared" si="46"/>
        <v>0</v>
      </c>
      <c r="BP36" s="196">
        <f t="shared" si="47"/>
        <v>0</v>
      </c>
      <c r="BQ36" s="196">
        <f t="shared" si="48"/>
        <v>0</v>
      </c>
      <c r="BR36" s="196">
        <f t="shared" si="49"/>
        <v>0</v>
      </c>
      <c r="BS36" s="196">
        <f t="shared" si="50"/>
        <v>0</v>
      </c>
      <c r="BT36" s="196">
        <f t="shared" si="51"/>
        <v>0</v>
      </c>
      <c r="BU36" s="196">
        <f t="shared" si="52"/>
        <v>0</v>
      </c>
      <c r="BV36" s="196">
        <f t="shared" si="53"/>
        <v>0</v>
      </c>
      <c r="BW36" s="196">
        <f t="shared" si="61"/>
        <v>0</v>
      </c>
      <c r="BX36" s="196">
        <f t="shared" si="54"/>
        <v>0</v>
      </c>
      <c r="BY36" s="196">
        <f t="shared" si="62"/>
        <v>0</v>
      </c>
      <c r="BZ36" s="196">
        <f t="shared" si="55"/>
        <v>0</v>
      </c>
      <c r="CA36" s="196">
        <f t="shared" si="56"/>
        <v>0</v>
      </c>
      <c r="CB36" s="196">
        <f t="shared" si="57"/>
        <v>0</v>
      </c>
      <c r="CC36" s="196">
        <f t="shared" si="58"/>
        <v>0</v>
      </c>
      <c r="CD36" s="196">
        <f t="shared" si="59"/>
        <v>0</v>
      </c>
      <c r="CE36" s="179"/>
    </row>
    <row r="37" ht="15.75" spans="1:83">
      <c r="A37" s="5"/>
      <c r="B37" s="147"/>
      <c r="C37" s="172"/>
      <c r="D37" s="175" t="s">
        <v>199</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60"/>
        <v>0</v>
      </c>
      <c r="AD37" s="196">
        <f t="shared" si="9"/>
        <v>0</v>
      </c>
      <c r="AE37" s="196">
        <f t="shared" si="10"/>
        <v>0</v>
      </c>
      <c r="AF37" s="196">
        <f t="shared" si="11"/>
        <v>0</v>
      </c>
      <c r="AG37" s="196">
        <f t="shared" si="12"/>
        <v>0</v>
      </c>
      <c r="AH37" s="196">
        <f t="shared" si="13"/>
        <v>0</v>
      </c>
      <c r="AI37" s="196">
        <f t="shared" si="14"/>
        <v>0</v>
      </c>
      <c r="AJ37" s="196">
        <f t="shared" si="15"/>
        <v>0</v>
      </c>
      <c r="AK37" s="196">
        <f t="shared" si="16"/>
        <v>0</v>
      </c>
      <c r="AL37" s="196">
        <f t="shared" si="17"/>
        <v>0</v>
      </c>
      <c r="AM37" s="196">
        <f t="shared" si="18"/>
        <v>0</v>
      </c>
      <c r="AN37" s="196">
        <f t="shared" si="19"/>
        <v>0</v>
      </c>
      <c r="AO37" s="196">
        <f t="shared" si="20"/>
        <v>0</v>
      </c>
      <c r="AP37" s="196">
        <f t="shared" si="21"/>
        <v>0</v>
      </c>
      <c r="AQ37" s="196">
        <f t="shared" si="22"/>
        <v>0</v>
      </c>
      <c r="AR37" s="196">
        <f t="shared" si="23"/>
        <v>0</v>
      </c>
      <c r="AS37" s="196">
        <f t="shared" si="24"/>
        <v>0</v>
      </c>
      <c r="AT37" s="196">
        <f t="shared" si="25"/>
        <v>0</v>
      </c>
      <c r="AU37" s="196">
        <f t="shared" si="26"/>
        <v>0</v>
      </c>
      <c r="AV37" s="196">
        <f t="shared" si="27"/>
        <v>0</v>
      </c>
      <c r="AW37" s="196">
        <f t="shared" si="28"/>
        <v>0</v>
      </c>
      <c r="AX37" s="196">
        <f t="shared" si="29"/>
        <v>0</v>
      </c>
      <c r="AY37" s="196">
        <f t="shared" si="30"/>
        <v>0</v>
      </c>
      <c r="AZ37" s="196">
        <f t="shared" si="31"/>
        <v>0</v>
      </c>
      <c r="BA37" s="196">
        <f t="shared" si="32"/>
        <v>0</v>
      </c>
      <c r="BB37" s="196">
        <f t="shared" si="33"/>
        <v>0</v>
      </c>
      <c r="BC37" s="196">
        <f t="shared" si="34"/>
        <v>0</v>
      </c>
      <c r="BD37" s="196">
        <f t="shared" si="35"/>
        <v>0</v>
      </c>
      <c r="BE37" s="196">
        <f t="shared" si="36"/>
        <v>0</v>
      </c>
      <c r="BF37" s="196">
        <f t="shared" si="37"/>
        <v>0</v>
      </c>
      <c r="BG37" s="196">
        <f t="shared" si="38"/>
        <v>0</v>
      </c>
      <c r="BH37" s="196">
        <f t="shared" si="39"/>
        <v>0</v>
      </c>
      <c r="BI37" s="196">
        <f t="shared" si="40"/>
        <v>0</v>
      </c>
      <c r="BJ37" s="196">
        <f t="shared" si="41"/>
        <v>0</v>
      </c>
      <c r="BK37" s="196">
        <f t="shared" si="42"/>
        <v>0</v>
      </c>
      <c r="BL37" s="196">
        <f t="shared" si="43"/>
        <v>0</v>
      </c>
      <c r="BM37" s="196">
        <f t="shared" si="44"/>
        <v>0</v>
      </c>
      <c r="BN37" s="196">
        <f t="shared" si="45"/>
        <v>0</v>
      </c>
      <c r="BO37" s="196">
        <f t="shared" si="46"/>
        <v>0</v>
      </c>
      <c r="BP37" s="196">
        <f t="shared" si="47"/>
        <v>0</v>
      </c>
      <c r="BQ37" s="196">
        <f t="shared" si="48"/>
        <v>0</v>
      </c>
      <c r="BR37" s="196">
        <f t="shared" si="49"/>
        <v>0</v>
      </c>
      <c r="BS37" s="196">
        <f t="shared" si="50"/>
        <v>0</v>
      </c>
      <c r="BT37" s="196">
        <f t="shared" si="51"/>
        <v>0</v>
      </c>
      <c r="BU37" s="196">
        <f t="shared" si="52"/>
        <v>0</v>
      </c>
      <c r="BV37" s="196">
        <f t="shared" si="53"/>
        <v>0</v>
      </c>
      <c r="BW37" s="196">
        <f t="shared" si="61"/>
        <v>0</v>
      </c>
      <c r="BX37" s="196">
        <f t="shared" si="54"/>
        <v>0</v>
      </c>
      <c r="BY37" s="196">
        <f t="shared" si="62"/>
        <v>0</v>
      </c>
      <c r="BZ37" s="196">
        <f t="shared" si="55"/>
        <v>0</v>
      </c>
      <c r="CA37" s="196">
        <f t="shared" si="56"/>
        <v>0</v>
      </c>
      <c r="CB37" s="196">
        <f t="shared" si="57"/>
        <v>0</v>
      </c>
      <c r="CC37" s="196">
        <f t="shared" si="58"/>
        <v>0</v>
      </c>
      <c r="CD37" s="196">
        <f t="shared" si="59"/>
        <v>0</v>
      </c>
      <c r="CE37" s="179"/>
    </row>
    <row r="38" ht="15.75" spans="1:83">
      <c r="A38" s="5"/>
      <c r="B38" s="147"/>
      <c r="C38" s="172"/>
      <c r="D38" s="175" t="s">
        <v>200</v>
      </c>
      <c r="E38" s="176">
        <v>27</v>
      </c>
      <c r="F38" s="124" t="s">
        <v>201</v>
      </c>
      <c r="G38" s="177"/>
      <c r="H38" s="124"/>
      <c r="I38" s="177"/>
      <c r="J38" s="124"/>
      <c r="K38" s="177" t="s">
        <v>17</v>
      </c>
      <c r="L38" s="187">
        <v>345</v>
      </c>
      <c r="M38" s="177"/>
      <c r="N38" s="187"/>
      <c r="O38" s="177" t="s">
        <v>44</v>
      </c>
      <c r="P38" s="188">
        <v>45</v>
      </c>
      <c r="Q38" s="177" t="s">
        <v>38</v>
      </c>
      <c r="R38" s="188">
        <v>300</v>
      </c>
      <c r="S38" s="164"/>
      <c r="T38" s="195">
        <f t="shared" si="2"/>
        <v>345</v>
      </c>
      <c r="U38" s="195">
        <f t="shared" si="3"/>
        <v>345</v>
      </c>
      <c r="V38" s="164"/>
      <c r="W38" s="164"/>
      <c r="X38" s="197" t="str">
        <f t="shared" si="4"/>
        <v>القيد صحيح</v>
      </c>
      <c r="Y38" s="196">
        <f t="shared" si="5"/>
        <v>345</v>
      </c>
      <c r="Z38" s="196">
        <f t="shared" si="6"/>
        <v>0</v>
      </c>
      <c r="AA38" s="196">
        <f t="shared" si="7"/>
        <v>0</v>
      </c>
      <c r="AB38" s="196">
        <f t="shared" si="8"/>
        <v>0</v>
      </c>
      <c r="AC38" s="196">
        <f t="shared" si="60"/>
        <v>0</v>
      </c>
      <c r="AD38" s="196">
        <f t="shared" si="9"/>
        <v>0</v>
      </c>
      <c r="AE38" s="196">
        <f t="shared" si="10"/>
        <v>0</v>
      </c>
      <c r="AF38" s="196">
        <f t="shared" si="11"/>
        <v>0</v>
      </c>
      <c r="AG38" s="196">
        <f t="shared" si="12"/>
        <v>0</v>
      </c>
      <c r="AH38" s="196">
        <f t="shared" si="13"/>
        <v>0</v>
      </c>
      <c r="AI38" s="196">
        <f t="shared" si="14"/>
        <v>0</v>
      </c>
      <c r="AJ38" s="196">
        <f t="shared" si="15"/>
        <v>0</v>
      </c>
      <c r="AK38" s="196">
        <f t="shared" si="16"/>
        <v>0</v>
      </c>
      <c r="AL38" s="196">
        <f t="shared" si="17"/>
        <v>0</v>
      </c>
      <c r="AM38" s="196">
        <f t="shared" si="18"/>
        <v>0</v>
      </c>
      <c r="AN38" s="196">
        <f t="shared" si="19"/>
        <v>0</v>
      </c>
      <c r="AO38" s="196">
        <f t="shared" si="20"/>
        <v>0</v>
      </c>
      <c r="AP38" s="196">
        <f t="shared" si="21"/>
        <v>0</v>
      </c>
      <c r="AQ38" s="196">
        <f t="shared" si="22"/>
        <v>0</v>
      </c>
      <c r="AR38" s="196">
        <f t="shared" si="23"/>
        <v>0</v>
      </c>
      <c r="AS38" s="196">
        <f t="shared" si="24"/>
        <v>0</v>
      </c>
      <c r="AT38" s="196">
        <f t="shared" si="25"/>
        <v>0</v>
      </c>
      <c r="AU38" s="196">
        <f t="shared" si="26"/>
        <v>0</v>
      </c>
      <c r="AV38" s="196">
        <f t="shared" si="27"/>
        <v>0</v>
      </c>
      <c r="AW38" s="196">
        <f t="shared" si="28"/>
        <v>0</v>
      </c>
      <c r="AX38" s="196">
        <f t="shared" si="29"/>
        <v>0</v>
      </c>
      <c r="AY38" s="196">
        <f t="shared" si="30"/>
        <v>0</v>
      </c>
      <c r="AZ38" s="196">
        <f t="shared" si="31"/>
        <v>0</v>
      </c>
      <c r="BA38" s="196">
        <f t="shared" si="32"/>
        <v>0</v>
      </c>
      <c r="BB38" s="196">
        <f t="shared" si="33"/>
        <v>0</v>
      </c>
      <c r="BC38" s="196">
        <f t="shared" si="34"/>
        <v>0</v>
      </c>
      <c r="BD38" s="196">
        <f t="shared" si="35"/>
        <v>0</v>
      </c>
      <c r="BE38" s="196">
        <f t="shared" si="36"/>
        <v>0</v>
      </c>
      <c r="BF38" s="196">
        <f t="shared" si="37"/>
        <v>0</v>
      </c>
      <c r="BG38" s="196">
        <f t="shared" si="38"/>
        <v>0</v>
      </c>
      <c r="BH38" s="196">
        <f t="shared" si="39"/>
        <v>0</v>
      </c>
      <c r="BI38" s="196">
        <f t="shared" si="40"/>
        <v>0</v>
      </c>
      <c r="BJ38" s="196">
        <f t="shared" si="41"/>
        <v>0</v>
      </c>
      <c r="BK38" s="196">
        <f t="shared" si="42"/>
        <v>0</v>
      </c>
      <c r="BL38" s="196">
        <f t="shared" si="43"/>
        <v>0</v>
      </c>
      <c r="BM38" s="196">
        <f t="shared" si="44"/>
        <v>0</v>
      </c>
      <c r="BN38" s="196">
        <f t="shared" si="45"/>
        <v>0</v>
      </c>
      <c r="BO38" s="196">
        <f t="shared" si="46"/>
        <v>0</v>
      </c>
      <c r="BP38" s="196">
        <f t="shared" si="47"/>
        <v>0</v>
      </c>
      <c r="BQ38" s="196">
        <f t="shared" si="48"/>
        <v>0</v>
      </c>
      <c r="BR38" s="196">
        <f t="shared" si="49"/>
        <v>300</v>
      </c>
      <c r="BS38" s="196">
        <f t="shared" si="50"/>
        <v>0</v>
      </c>
      <c r="BT38" s="196">
        <f t="shared" si="51"/>
        <v>0</v>
      </c>
      <c r="BU38" s="196">
        <f t="shared" si="52"/>
        <v>0</v>
      </c>
      <c r="BV38" s="196">
        <f t="shared" si="53"/>
        <v>0</v>
      </c>
      <c r="BW38" s="196">
        <f t="shared" si="61"/>
        <v>0</v>
      </c>
      <c r="BX38" s="196">
        <f t="shared" si="54"/>
        <v>0</v>
      </c>
      <c r="BY38" s="196">
        <f t="shared" si="62"/>
        <v>0</v>
      </c>
      <c r="BZ38" s="196">
        <f t="shared" si="55"/>
        <v>0</v>
      </c>
      <c r="CA38" s="196">
        <f t="shared" si="56"/>
        <v>0</v>
      </c>
      <c r="CB38" s="196">
        <f t="shared" si="57"/>
        <v>0</v>
      </c>
      <c r="CC38" s="196">
        <f t="shared" si="58"/>
        <v>0</v>
      </c>
      <c r="CD38" s="196">
        <f t="shared" si="59"/>
        <v>45</v>
      </c>
      <c r="CE38" s="179"/>
    </row>
    <row r="39" ht="15.75" spans="1:83">
      <c r="A39" s="5"/>
      <c r="B39" s="147"/>
      <c r="C39" s="172"/>
      <c r="D39" s="175" t="s">
        <v>202</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60"/>
        <v>0</v>
      </c>
      <c r="AD39" s="196">
        <f t="shared" si="9"/>
        <v>0</v>
      </c>
      <c r="AE39" s="196">
        <f t="shared" si="10"/>
        <v>0</v>
      </c>
      <c r="AF39" s="196">
        <f t="shared" si="11"/>
        <v>0</v>
      </c>
      <c r="AG39" s="196">
        <f t="shared" si="12"/>
        <v>0</v>
      </c>
      <c r="AH39" s="196">
        <f t="shared" si="13"/>
        <v>0</v>
      </c>
      <c r="AI39" s="196">
        <f t="shared" si="14"/>
        <v>0</v>
      </c>
      <c r="AJ39" s="196">
        <f t="shared" si="15"/>
        <v>0</v>
      </c>
      <c r="AK39" s="196">
        <f t="shared" si="16"/>
        <v>0</v>
      </c>
      <c r="AL39" s="196">
        <f t="shared" si="17"/>
        <v>0</v>
      </c>
      <c r="AM39" s="196">
        <f t="shared" si="18"/>
        <v>0</v>
      </c>
      <c r="AN39" s="196">
        <f t="shared" si="19"/>
        <v>0</v>
      </c>
      <c r="AO39" s="196">
        <f t="shared" si="20"/>
        <v>0</v>
      </c>
      <c r="AP39" s="196">
        <f t="shared" si="21"/>
        <v>0</v>
      </c>
      <c r="AQ39" s="196">
        <f t="shared" si="22"/>
        <v>0</v>
      </c>
      <c r="AR39" s="196">
        <f t="shared" si="23"/>
        <v>0</v>
      </c>
      <c r="AS39" s="196">
        <f t="shared" si="24"/>
        <v>0</v>
      </c>
      <c r="AT39" s="196">
        <f t="shared" si="25"/>
        <v>0</v>
      </c>
      <c r="AU39" s="196">
        <f t="shared" si="26"/>
        <v>0</v>
      </c>
      <c r="AV39" s="196">
        <f t="shared" si="27"/>
        <v>0</v>
      </c>
      <c r="AW39" s="196">
        <f t="shared" si="28"/>
        <v>0</v>
      </c>
      <c r="AX39" s="196">
        <f t="shared" si="29"/>
        <v>0</v>
      </c>
      <c r="AY39" s="196">
        <f t="shared" si="30"/>
        <v>0</v>
      </c>
      <c r="AZ39" s="196">
        <f t="shared" si="31"/>
        <v>0</v>
      </c>
      <c r="BA39" s="196">
        <f t="shared" si="32"/>
        <v>0</v>
      </c>
      <c r="BB39" s="196">
        <f t="shared" si="33"/>
        <v>0</v>
      </c>
      <c r="BC39" s="196">
        <f t="shared" si="34"/>
        <v>0</v>
      </c>
      <c r="BD39" s="196">
        <f t="shared" si="35"/>
        <v>0</v>
      </c>
      <c r="BE39" s="196">
        <f t="shared" si="36"/>
        <v>0</v>
      </c>
      <c r="BF39" s="196">
        <f t="shared" si="37"/>
        <v>0</v>
      </c>
      <c r="BG39" s="196">
        <f t="shared" si="38"/>
        <v>0</v>
      </c>
      <c r="BH39" s="196">
        <f t="shared" si="39"/>
        <v>0</v>
      </c>
      <c r="BI39" s="196">
        <f t="shared" si="40"/>
        <v>0</v>
      </c>
      <c r="BJ39" s="196">
        <f t="shared" si="41"/>
        <v>0</v>
      </c>
      <c r="BK39" s="196">
        <f t="shared" si="42"/>
        <v>0</v>
      </c>
      <c r="BL39" s="196">
        <f t="shared" si="43"/>
        <v>0</v>
      </c>
      <c r="BM39" s="196">
        <f t="shared" si="44"/>
        <v>0</v>
      </c>
      <c r="BN39" s="196">
        <f t="shared" si="45"/>
        <v>0</v>
      </c>
      <c r="BO39" s="196">
        <f t="shared" si="46"/>
        <v>0</v>
      </c>
      <c r="BP39" s="196">
        <f t="shared" si="47"/>
        <v>0</v>
      </c>
      <c r="BQ39" s="196">
        <f t="shared" si="48"/>
        <v>0</v>
      </c>
      <c r="BR39" s="196">
        <f t="shared" si="49"/>
        <v>0</v>
      </c>
      <c r="BS39" s="196">
        <f t="shared" si="50"/>
        <v>0</v>
      </c>
      <c r="BT39" s="196">
        <f t="shared" si="51"/>
        <v>0</v>
      </c>
      <c r="BU39" s="196">
        <f t="shared" si="52"/>
        <v>0</v>
      </c>
      <c r="BV39" s="196">
        <f t="shared" si="53"/>
        <v>0</v>
      </c>
      <c r="BW39" s="196">
        <f t="shared" si="61"/>
        <v>0</v>
      </c>
      <c r="BX39" s="196">
        <f t="shared" si="54"/>
        <v>0</v>
      </c>
      <c r="BY39" s="196">
        <f t="shared" si="62"/>
        <v>0</v>
      </c>
      <c r="BZ39" s="196">
        <f t="shared" si="55"/>
        <v>0</v>
      </c>
      <c r="CA39" s="196">
        <f t="shared" si="56"/>
        <v>0</v>
      </c>
      <c r="CB39" s="196">
        <f t="shared" si="57"/>
        <v>0</v>
      </c>
      <c r="CC39" s="196">
        <f t="shared" si="58"/>
        <v>0</v>
      </c>
      <c r="CD39" s="196">
        <f t="shared" si="59"/>
        <v>0</v>
      </c>
      <c r="CE39" s="179"/>
    </row>
    <row r="40" ht="15.75" spans="1:83">
      <c r="A40" s="5"/>
      <c r="B40" s="147"/>
      <c r="C40" s="172"/>
      <c r="D40" s="175" t="s">
        <v>203</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60"/>
        <v>0</v>
      </c>
      <c r="AD40" s="196">
        <f t="shared" si="9"/>
        <v>0</v>
      </c>
      <c r="AE40" s="196">
        <f t="shared" si="10"/>
        <v>0</v>
      </c>
      <c r="AF40" s="196">
        <f t="shared" si="11"/>
        <v>0</v>
      </c>
      <c r="AG40" s="196">
        <f t="shared" si="12"/>
        <v>0</v>
      </c>
      <c r="AH40" s="196">
        <f t="shared" si="13"/>
        <v>0</v>
      </c>
      <c r="AI40" s="196">
        <f t="shared" si="14"/>
        <v>0</v>
      </c>
      <c r="AJ40" s="196">
        <f t="shared" si="15"/>
        <v>0</v>
      </c>
      <c r="AK40" s="196">
        <f t="shared" si="16"/>
        <v>0</v>
      </c>
      <c r="AL40" s="196">
        <f t="shared" si="17"/>
        <v>0</v>
      </c>
      <c r="AM40" s="196">
        <f t="shared" si="18"/>
        <v>0</v>
      </c>
      <c r="AN40" s="196">
        <f t="shared" si="19"/>
        <v>0</v>
      </c>
      <c r="AO40" s="196">
        <f t="shared" si="20"/>
        <v>0</v>
      </c>
      <c r="AP40" s="196">
        <f t="shared" si="21"/>
        <v>0</v>
      </c>
      <c r="AQ40" s="196">
        <f t="shared" si="22"/>
        <v>0</v>
      </c>
      <c r="AR40" s="196">
        <f t="shared" si="23"/>
        <v>0</v>
      </c>
      <c r="AS40" s="196">
        <f t="shared" si="24"/>
        <v>0</v>
      </c>
      <c r="AT40" s="196">
        <f t="shared" si="25"/>
        <v>0</v>
      </c>
      <c r="AU40" s="196">
        <f t="shared" si="26"/>
        <v>0</v>
      </c>
      <c r="AV40" s="196">
        <f t="shared" si="27"/>
        <v>0</v>
      </c>
      <c r="AW40" s="196">
        <f t="shared" si="28"/>
        <v>0</v>
      </c>
      <c r="AX40" s="196">
        <f t="shared" si="29"/>
        <v>0</v>
      </c>
      <c r="AY40" s="196">
        <f t="shared" si="30"/>
        <v>0</v>
      </c>
      <c r="AZ40" s="196">
        <f t="shared" si="31"/>
        <v>0</v>
      </c>
      <c r="BA40" s="196">
        <f t="shared" si="32"/>
        <v>0</v>
      </c>
      <c r="BB40" s="196">
        <f t="shared" si="33"/>
        <v>0</v>
      </c>
      <c r="BC40" s="196">
        <f t="shared" si="34"/>
        <v>0</v>
      </c>
      <c r="BD40" s="196">
        <f t="shared" si="35"/>
        <v>0</v>
      </c>
      <c r="BE40" s="196">
        <f t="shared" si="36"/>
        <v>0</v>
      </c>
      <c r="BF40" s="196">
        <f t="shared" si="37"/>
        <v>0</v>
      </c>
      <c r="BG40" s="196">
        <f t="shared" si="38"/>
        <v>0</v>
      </c>
      <c r="BH40" s="196">
        <f t="shared" si="39"/>
        <v>0</v>
      </c>
      <c r="BI40" s="196">
        <f t="shared" si="40"/>
        <v>0</v>
      </c>
      <c r="BJ40" s="196">
        <f t="shared" si="41"/>
        <v>0</v>
      </c>
      <c r="BK40" s="196">
        <f t="shared" si="42"/>
        <v>0</v>
      </c>
      <c r="BL40" s="196">
        <f t="shared" si="43"/>
        <v>0</v>
      </c>
      <c r="BM40" s="196">
        <f t="shared" si="44"/>
        <v>0</v>
      </c>
      <c r="BN40" s="196">
        <f t="shared" si="45"/>
        <v>0</v>
      </c>
      <c r="BO40" s="196">
        <f t="shared" si="46"/>
        <v>0</v>
      </c>
      <c r="BP40" s="196">
        <f t="shared" si="47"/>
        <v>0</v>
      </c>
      <c r="BQ40" s="196">
        <f t="shared" si="48"/>
        <v>0</v>
      </c>
      <c r="BR40" s="196">
        <f t="shared" si="49"/>
        <v>0</v>
      </c>
      <c r="BS40" s="196">
        <f t="shared" si="50"/>
        <v>0</v>
      </c>
      <c r="BT40" s="196">
        <f t="shared" si="51"/>
        <v>0</v>
      </c>
      <c r="BU40" s="196">
        <f t="shared" si="52"/>
        <v>0</v>
      </c>
      <c r="BV40" s="196">
        <f t="shared" si="53"/>
        <v>0</v>
      </c>
      <c r="BW40" s="196">
        <f t="shared" si="61"/>
        <v>0</v>
      </c>
      <c r="BX40" s="196">
        <f t="shared" si="54"/>
        <v>0</v>
      </c>
      <c r="BY40" s="196">
        <f t="shared" si="62"/>
        <v>0</v>
      </c>
      <c r="BZ40" s="196">
        <f t="shared" si="55"/>
        <v>0</v>
      </c>
      <c r="CA40" s="196">
        <f t="shared" si="56"/>
        <v>0</v>
      </c>
      <c r="CB40" s="196">
        <f t="shared" si="57"/>
        <v>0</v>
      </c>
      <c r="CC40" s="196">
        <f t="shared" si="58"/>
        <v>0</v>
      </c>
      <c r="CD40" s="196">
        <f t="shared" si="59"/>
        <v>0</v>
      </c>
      <c r="CE40" s="179"/>
    </row>
    <row r="41" ht="15.75" spans="1:83">
      <c r="A41" s="5"/>
      <c r="B41" s="147"/>
      <c r="C41" s="172"/>
      <c r="D41" s="175" t="s">
        <v>204</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60"/>
        <v>0</v>
      </c>
      <c r="AD41" s="196">
        <f t="shared" si="9"/>
        <v>0</v>
      </c>
      <c r="AE41" s="196">
        <f t="shared" si="10"/>
        <v>0</v>
      </c>
      <c r="AF41" s="196">
        <f t="shared" si="11"/>
        <v>0</v>
      </c>
      <c r="AG41" s="196">
        <f t="shared" si="12"/>
        <v>0</v>
      </c>
      <c r="AH41" s="196">
        <f t="shared" si="13"/>
        <v>0</v>
      </c>
      <c r="AI41" s="196">
        <f t="shared" si="14"/>
        <v>0</v>
      </c>
      <c r="AJ41" s="196">
        <f t="shared" si="15"/>
        <v>0</v>
      </c>
      <c r="AK41" s="196">
        <f t="shared" si="16"/>
        <v>0</v>
      </c>
      <c r="AL41" s="196">
        <f t="shared" si="17"/>
        <v>0</v>
      </c>
      <c r="AM41" s="196">
        <f t="shared" si="18"/>
        <v>0</v>
      </c>
      <c r="AN41" s="196">
        <f t="shared" si="19"/>
        <v>0</v>
      </c>
      <c r="AO41" s="196">
        <f t="shared" si="20"/>
        <v>0</v>
      </c>
      <c r="AP41" s="196">
        <f t="shared" si="21"/>
        <v>0</v>
      </c>
      <c r="AQ41" s="196">
        <f t="shared" si="22"/>
        <v>0</v>
      </c>
      <c r="AR41" s="196">
        <f t="shared" si="23"/>
        <v>0</v>
      </c>
      <c r="AS41" s="196">
        <f t="shared" si="24"/>
        <v>0</v>
      </c>
      <c r="AT41" s="196">
        <f t="shared" si="25"/>
        <v>0</v>
      </c>
      <c r="AU41" s="196">
        <f t="shared" si="26"/>
        <v>0</v>
      </c>
      <c r="AV41" s="196">
        <f t="shared" si="27"/>
        <v>0</v>
      </c>
      <c r="AW41" s="196">
        <f t="shared" si="28"/>
        <v>0</v>
      </c>
      <c r="AX41" s="196">
        <f t="shared" si="29"/>
        <v>0</v>
      </c>
      <c r="AY41" s="196">
        <f t="shared" si="30"/>
        <v>0</v>
      </c>
      <c r="AZ41" s="196">
        <f t="shared" si="31"/>
        <v>0</v>
      </c>
      <c r="BA41" s="196">
        <f t="shared" si="32"/>
        <v>0</v>
      </c>
      <c r="BB41" s="196">
        <f t="shared" si="33"/>
        <v>0</v>
      </c>
      <c r="BC41" s="196">
        <f t="shared" si="34"/>
        <v>0</v>
      </c>
      <c r="BD41" s="196">
        <f t="shared" si="35"/>
        <v>0</v>
      </c>
      <c r="BE41" s="196">
        <f t="shared" si="36"/>
        <v>0</v>
      </c>
      <c r="BF41" s="196">
        <f t="shared" si="37"/>
        <v>0</v>
      </c>
      <c r="BG41" s="196">
        <f t="shared" si="38"/>
        <v>0</v>
      </c>
      <c r="BH41" s="196">
        <f t="shared" si="39"/>
        <v>0</v>
      </c>
      <c r="BI41" s="196">
        <f t="shared" si="40"/>
        <v>0</v>
      </c>
      <c r="BJ41" s="196">
        <f t="shared" si="41"/>
        <v>0</v>
      </c>
      <c r="BK41" s="196">
        <f t="shared" si="42"/>
        <v>0</v>
      </c>
      <c r="BL41" s="196">
        <f t="shared" si="43"/>
        <v>0</v>
      </c>
      <c r="BM41" s="196">
        <f t="shared" si="44"/>
        <v>0</v>
      </c>
      <c r="BN41" s="196">
        <f t="shared" si="45"/>
        <v>0</v>
      </c>
      <c r="BO41" s="196">
        <f t="shared" si="46"/>
        <v>0</v>
      </c>
      <c r="BP41" s="196">
        <f t="shared" si="47"/>
        <v>0</v>
      </c>
      <c r="BQ41" s="196">
        <f t="shared" si="48"/>
        <v>0</v>
      </c>
      <c r="BR41" s="196">
        <f t="shared" si="49"/>
        <v>0</v>
      </c>
      <c r="BS41" s="196">
        <f t="shared" si="50"/>
        <v>0</v>
      </c>
      <c r="BT41" s="196">
        <f t="shared" si="51"/>
        <v>0</v>
      </c>
      <c r="BU41" s="196">
        <f t="shared" si="52"/>
        <v>0</v>
      </c>
      <c r="BV41" s="196">
        <f t="shared" si="53"/>
        <v>0</v>
      </c>
      <c r="BW41" s="196">
        <f t="shared" si="61"/>
        <v>0</v>
      </c>
      <c r="BX41" s="196">
        <f t="shared" si="54"/>
        <v>0</v>
      </c>
      <c r="BY41" s="196">
        <f t="shared" si="62"/>
        <v>0</v>
      </c>
      <c r="BZ41" s="196">
        <f t="shared" si="55"/>
        <v>0</v>
      </c>
      <c r="CA41" s="196">
        <f t="shared" si="56"/>
        <v>0</v>
      </c>
      <c r="CB41" s="196">
        <f t="shared" si="57"/>
        <v>0</v>
      </c>
      <c r="CC41" s="196">
        <f t="shared" si="58"/>
        <v>0</v>
      </c>
      <c r="CD41" s="196">
        <f t="shared" si="59"/>
        <v>0</v>
      </c>
      <c r="CE41" s="179"/>
    </row>
    <row r="42" ht="15.75" spans="1:83">
      <c r="A42" s="5"/>
      <c r="B42" s="147"/>
      <c r="C42" s="172"/>
      <c r="D42" s="175" t="s">
        <v>205</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60"/>
        <v>0</v>
      </c>
      <c r="AD42" s="196">
        <f t="shared" si="9"/>
        <v>0</v>
      </c>
      <c r="AE42" s="196">
        <f t="shared" si="10"/>
        <v>0</v>
      </c>
      <c r="AF42" s="196">
        <f t="shared" si="11"/>
        <v>0</v>
      </c>
      <c r="AG42" s="196">
        <f t="shared" si="12"/>
        <v>0</v>
      </c>
      <c r="AH42" s="196">
        <f t="shared" si="13"/>
        <v>0</v>
      </c>
      <c r="AI42" s="196">
        <f t="shared" si="14"/>
        <v>0</v>
      </c>
      <c r="AJ42" s="196">
        <f t="shared" si="15"/>
        <v>0</v>
      </c>
      <c r="AK42" s="196">
        <f t="shared" si="16"/>
        <v>0</v>
      </c>
      <c r="AL42" s="196">
        <f t="shared" si="17"/>
        <v>0</v>
      </c>
      <c r="AM42" s="196">
        <f t="shared" si="18"/>
        <v>0</v>
      </c>
      <c r="AN42" s="196">
        <f t="shared" si="19"/>
        <v>0</v>
      </c>
      <c r="AO42" s="196">
        <f t="shared" si="20"/>
        <v>0</v>
      </c>
      <c r="AP42" s="196">
        <f t="shared" si="21"/>
        <v>0</v>
      </c>
      <c r="AQ42" s="196">
        <f t="shared" si="22"/>
        <v>0</v>
      </c>
      <c r="AR42" s="196">
        <f t="shared" si="23"/>
        <v>0</v>
      </c>
      <c r="AS42" s="196">
        <f t="shared" si="24"/>
        <v>0</v>
      </c>
      <c r="AT42" s="196">
        <f t="shared" si="25"/>
        <v>0</v>
      </c>
      <c r="AU42" s="196">
        <f t="shared" si="26"/>
        <v>0</v>
      </c>
      <c r="AV42" s="196">
        <f t="shared" si="27"/>
        <v>0</v>
      </c>
      <c r="AW42" s="196">
        <f t="shared" si="28"/>
        <v>0</v>
      </c>
      <c r="AX42" s="196">
        <f t="shared" si="29"/>
        <v>0</v>
      </c>
      <c r="AY42" s="196">
        <f t="shared" si="30"/>
        <v>0</v>
      </c>
      <c r="AZ42" s="196">
        <f t="shared" si="31"/>
        <v>0</v>
      </c>
      <c r="BA42" s="196">
        <f t="shared" si="32"/>
        <v>0</v>
      </c>
      <c r="BB42" s="196">
        <f t="shared" si="33"/>
        <v>0</v>
      </c>
      <c r="BC42" s="196">
        <f t="shared" si="34"/>
        <v>0</v>
      </c>
      <c r="BD42" s="196">
        <f t="shared" si="35"/>
        <v>0</v>
      </c>
      <c r="BE42" s="196">
        <f t="shared" si="36"/>
        <v>0</v>
      </c>
      <c r="BF42" s="196">
        <f t="shared" si="37"/>
        <v>0</v>
      </c>
      <c r="BG42" s="196">
        <f t="shared" si="38"/>
        <v>0</v>
      </c>
      <c r="BH42" s="196">
        <f t="shared" si="39"/>
        <v>0</v>
      </c>
      <c r="BI42" s="196">
        <f t="shared" si="40"/>
        <v>0</v>
      </c>
      <c r="BJ42" s="196">
        <f t="shared" si="41"/>
        <v>0</v>
      </c>
      <c r="BK42" s="196">
        <f t="shared" si="42"/>
        <v>0</v>
      </c>
      <c r="BL42" s="196">
        <f t="shared" si="43"/>
        <v>0</v>
      </c>
      <c r="BM42" s="196">
        <f t="shared" si="44"/>
        <v>0</v>
      </c>
      <c r="BN42" s="196">
        <f t="shared" si="45"/>
        <v>0</v>
      </c>
      <c r="BO42" s="196">
        <f t="shared" si="46"/>
        <v>0</v>
      </c>
      <c r="BP42" s="196">
        <f t="shared" si="47"/>
        <v>0</v>
      </c>
      <c r="BQ42" s="196">
        <f t="shared" si="48"/>
        <v>0</v>
      </c>
      <c r="BR42" s="196">
        <f t="shared" si="49"/>
        <v>0</v>
      </c>
      <c r="BS42" s="196">
        <f t="shared" si="50"/>
        <v>0</v>
      </c>
      <c r="BT42" s="196">
        <f t="shared" si="51"/>
        <v>0</v>
      </c>
      <c r="BU42" s="196">
        <f t="shared" si="52"/>
        <v>0</v>
      </c>
      <c r="BV42" s="196">
        <f t="shared" si="53"/>
        <v>0</v>
      </c>
      <c r="BW42" s="196">
        <f t="shared" si="61"/>
        <v>0</v>
      </c>
      <c r="BX42" s="196">
        <f t="shared" si="54"/>
        <v>0</v>
      </c>
      <c r="BY42" s="196">
        <f t="shared" si="62"/>
        <v>0</v>
      </c>
      <c r="BZ42" s="196">
        <f t="shared" si="55"/>
        <v>0</v>
      </c>
      <c r="CA42" s="196">
        <f t="shared" si="56"/>
        <v>0</v>
      </c>
      <c r="CB42" s="196">
        <f t="shared" si="57"/>
        <v>0</v>
      </c>
      <c r="CC42" s="196">
        <f t="shared" si="58"/>
        <v>0</v>
      </c>
      <c r="CD42" s="196">
        <f t="shared" si="59"/>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ErrorMessage="1" errorTitle="Error Message" error="Please enter a value from the drop-down list" sqref="M12 O12 Q12 M13 O13 Q13 M14 O14 Q14 M15 O15 Q15 M16 O16 Q16 M17 O17 Q17 M18 O18 Q18 M19 O19 Q19 M20 O20 Q20 M21 O21 Q21 M22 O22 Q22 M23 O23 Q23 M24 O24 Q24 M25 O25 Q25 M26 O26 Q26 M27 O27 Q27 M28 O28 Q28 M29 O29 Q29 M30 O30 Q30 M31 O31 Q31 M32 O32 Q32 M33 O33 Q33 M34 O34 Q34 M35 O35 Q35 M36 O36 Q36 M37 O37 Q37 M38 O38 Q38 M39 O39 Q39 M40 O40 Q40 M41 O41 Q41 M42 O42 Q42 M43 O43 Q43 G12:G43 I12:I43 K12:K43">
      <formula1>$AB$10:$CG$10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s>
  <pageMargins left="0.699999988079071" right="0.699999988079071" top="0.75" bottom="0.75" header="0.5" footer="0.5"/>
  <pageSetup paperSize="9" orientation="landscape"/>
  <headerFooter alignWithMargins="0" scaleWithDoc="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214" zoomScaleNormal="214" topLeftCell="V9" workbookViewId="0">
      <selection activeCell="X10" sqref="X10"/>
    </sheetView>
  </sheetViews>
  <sheetFormatPr defaultColWidth="9" defaultRowHeight="14.25"/>
  <cols>
    <col min="1" max="1" width="15"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0" customWidth="1"/>
    <col min="73" max="73" width="12.2"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F4" t="s">
        <v>206</v>
      </c>
      <c r="CG4" s="205" t="str">
        <f>IF(CG3&gt;0,"مدين","دائن")</f>
        <v>دائن</v>
      </c>
      <c r="CH4" s="206" t="s">
        <v>3</v>
      </c>
    </row>
    <row r="5" ht="15" spans="1:1">
      <c r="A5" s="165"/>
    </row>
    <row r="6" spans="1:5">
      <c r="A6" s="165"/>
      <c r="E6" t="s">
        <v>207</v>
      </c>
    </row>
    <row r="7" spans="1:83">
      <c r="A7" s="165"/>
      <c r="Y7" s="198">
        <f>Z9-Y9</f>
        <v>9265</v>
      </c>
      <c r="Z7" s="199"/>
      <c r="AA7" s="198">
        <f>AB9-AA9</f>
        <v>5000</v>
      </c>
      <c r="AB7" s="199"/>
      <c r="AC7" s="198">
        <f>AD9-AC9</f>
        <v>0</v>
      </c>
      <c r="AD7" s="199"/>
      <c r="AE7" s="198">
        <f>AF9-AE9</f>
        <v>3000</v>
      </c>
      <c r="AF7" s="199"/>
      <c r="AG7" s="198">
        <f>AH9-AG9</f>
        <v>0</v>
      </c>
      <c r="AH7" s="199"/>
      <c r="AI7" s="198">
        <f>AJ9-AI9</f>
        <v>0</v>
      </c>
      <c r="AJ7" s="199"/>
      <c r="AK7" s="198">
        <f>AL9-AK9</f>
        <v>0</v>
      </c>
      <c r="AL7" s="199"/>
      <c r="AM7" s="198">
        <f>AN9-AM9</f>
        <v>24275</v>
      </c>
      <c r="AN7" s="199"/>
      <c r="AO7" s="198">
        <f>AP9-AO9</f>
        <v>0</v>
      </c>
      <c r="AP7" s="199"/>
      <c r="AQ7" s="198">
        <f>AR9-AQ9</f>
        <v>12400</v>
      </c>
      <c r="AR7" s="199"/>
      <c r="AS7" s="198">
        <f>AT9-AS9</f>
        <v>-5200</v>
      </c>
      <c r="AT7" s="199"/>
      <c r="AU7" s="198">
        <f>AV9-AU9</f>
        <v>0</v>
      </c>
      <c r="AV7" s="199"/>
      <c r="AW7" s="198">
        <f>AX9-AW9</f>
        <v>0</v>
      </c>
      <c r="AX7" s="199"/>
      <c r="AY7" s="198">
        <f>AZ9-AY9</f>
        <v>0</v>
      </c>
      <c r="AZ7" s="199"/>
      <c r="BA7" s="198">
        <f>BB9-BA9</f>
        <v>0</v>
      </c>
      <c r="BB7" s="199"/>
      <c r="BC7" s="198">
        <f>BD9-BC9</f>
        <v>0</v>
      </c>
      <c r="BD7" s="199"/>
      <c r="BE7" s="198">
        <f>BF9-BE9</f>
        <v>0</v>
      </c>
      <c r="BF7" s="199"/>
      <c r="BG7" s="198">
        <f>BH9-BG9</f>
        <v>10000</v>
      </c>
      <c r="BH7" s="199"/>
      <c r="BI7" s="198">
        <f>BJ9-BI9</f>
        <v>0</v>
      </c>
      <c r="BJ7" s="199"/>
      <c r="BK7" s="198">
        <f>BL9-BK9</f>
        <v>0</v>
      </c>
      <c r="BL7" s="199"/>
      <c r="BM7" s="198">
        <f>BN9-BM9</f>
        <v>-25000</v>
      </c>
      <c r="BN7" s="199"/>
      <c r="BO7" s="198">
        <f>BP9-BO9</f>
        <v>0</v>
      </c>
      <c r="BP7" s="199"/>
      <c r="BQ7" s="198">
        <f>BR9-BQ9</f>
        <v>7400</v>
      </c>
      <c r="BR7" s="199"/>
      <c r="BS7" s="198">
        <f>BT9-BS9</f>
        <v>0</v>
      </c>
      <c r="BT7" s="199"/>
      <c r="BU7" s="198">
        <f>BV9-BU9</f>
        <v>-40000</v>
      </c>
      <c r="BV7" s="199"/>
      <c r="BW7" s="198">
        <f>BX9-BW9</f>
        <v>0</v>
      </c>
      <c r="BX7" s="199"/>
      <c r="BY7" s="198">
        <f>BZ9-BY9</f>
        <v>0</v>
      </c>
      <c r="BZ7" s="199"/>
      <c r="CA7" s="198">
        <f>CB9-CA9</f>
        <v>0</v>
      </c>
      <c r="CB7" s="199"/>
      <c r="CC7" s="198">
        <f>CD9-CC9</f>
        <v>-1140</v>
      </c>
      <c r="CD7" s="199"/>
      <c r="CE7" s="116" t="s">
        <v>4</v>
      </c>
    </row>
    <row r="8" spans="1:83">
      <c r="A8" s="165"/>
      <c r="Y8" s="96">
        <f>IF(Y9&gt;Z9,Y9-Z9,0)</f>
        <v>0</v>
      </c>
      <c r="Z8" s="96">
        <f>IF(Z9&gt;Y9,Z9-Y9,0)</f>
        <v>9265</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24275</v>
      </c>
      <c r="AO8" s="96">
        <f>IF(AO9&gt;AP9,AO9-AP9,0)</f>
        <v>0</v>
      </c>
      <c r="AP8" s="96">
        <f>IF(AP9&gt;AO9,AP9-AO9,0)</f>
        <v>0</v>
      </c>
      <c r="AQ8" s="96">
        <f>IF(AQ9&gt;AR9,AQ9-AR9,0)</f>
        <v>0</v>
      </c>
      <c r="AR8" s="96">
        <f>IF(AR9&gt;AQ9,AR9-AQ9,0)</f>
        <v>12400</v>
      </c>
      <c r="AS8" s="96">
        <f>IF(AS9&gt;AT9,AS9-AT9,0)</f>
        <v>5200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10000</v>
      </c>
      <c r="BI8" s="96">
        <f>IF(BI9&gt;BJ9,BI9-BJ9,0)</f>
        <v>0</v>
      </c>
      <c r="BJ8" s="96">
        <f>IF(BJ9&gt;BI9,BJ9-BI9,0)</f>
        <v>0</v>
      </c>
      <c r="BK8" s="96">
        <f>IF(BK9&gt;BL9,BK9-BL9,0)</f>
        <v>0</v>
      </c>
      <c r="BL8" s="96">
        <f>IF(BL9&gt;BK9,BL9-BK9,0)</f>
        <v>0</v>
      </c>
      <c r="BM8" s="96">
        <f>IF(BM9&gt;BN9,BM9-BN9,0)</f>
        <v>25000</v>
      </c>
      <c r="BN8" s="96">
        <f>IF(BN9&gt;BM9,BN9-BM9,0)</f>
        <v>0</v>
      </c>
      <c r="BO8" s="96">
        <f>IF(BO9&gt;BP9,BO9-BP9,0)</f>
        <v>0</v>
      </c>
      <c r="BP8" s="96">
        <f>IF(BP9&gt;BO9,BP9-BO9,0)</f>
        <v>0</v>
      </c>
      <c r="BQ8" s="96">
        <f>IF(BQ9&gt;BR9,BQ9-BR9,0)</f>
        <v>0</v>
      </c>
      <c r="BR8" s="96">
        <f>IF(BR9&gt;BQ9,BR9-BQ9,0)</f>
        <v>7400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1140</v>
      </c>
      <c r="CD8" s="96">
        <f>IF(CD9&gt;CC9,CD9-CC9,0)</f>
        <v>0</v>
      </c>
      <c r="CE8" s="116" t="s">
        <v>5</v>
      </c>
    </row>
    <row r="9" spans="1:83">
      <c r="A9" s="165"/>
      <c r="W9" s="190"/>
      <c r="X9" s="190"/>
      <c r="Y9" s="124">
        <f t="shared" ref="Y9:AD9" si="0">SUM(Y12:Y42)</f>
        <v>0</v>
      </c>
      <c r="Z9" s="124">
        <f t="shared" si="0"/>
        <v>9265</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0</v>
      </c>
      <c r="AN9" s="124">
        <f t="shared" si="1"/>
        <v>24275</v>
      </c>
      <c r="AO9" s="124">
        <f t="shared" si="1"/>
        <v>0</v>
      </c>
      <c r="AP9" s="124">
        <f t="shared" si="1"/>
        <v>0</v>
      </c>
      <c r="AQ9" s="124">
        <f t="shared" si="1"/>
        <v>0</v>
      </c>
      <c r="AR9" s="124">
        <f t="shared" si="1"/>
        <v>12400</v>
      </c>
      <c r="AS9" s="124">
        <f t="shared" si="1"/>
        <v>5200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10000</v>
      </c>
      <c r="BI9" s="124">
        <f t="shared" si="1"/>
        <v>0</v>
      </c>
      <c r="BJ9" s="124">
        <f t="shared" si="1"/>
        <v>0</v>
      </c>
      <c r="BK9" s="124">
        <f t="shared" si="1"/>
        <v>0</v>
      </c>
      <c r="BL9" s="124">
        <f t="shared" si="1"/>
        <v>0</v>
      </c>
      <c r="BM9" s="124">
        <f t="shared" si="1"/>
        <v>25000</v>
      </c>
      <c r="BN9" s="124">
        <f t="shared" si="1"/>
        <v>0</v>
      </c>
      <c r="BO9" s="124">
        <f t="shared" si="1"/>
        <v>0</v>
      </c>
      <c r="BP9" s="124">
        <f t="shared" si="1"/>
        <v>0</v>
      </c>
      <c r="BQ9" s="124">
        <f t="shared" si="1"/>
        <v>0</v>
      </c>
      <c r="BR9" s="124">
        <f t="shared" si="1"/>
        <v>7400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1140</v>
      </c>
      <c r="CD9" s="124">
        <f t="shared" si="1"/>
        <v>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208</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ابريل!Y8</f>
        <v>0</v>
      </c>
      <c r="Z12" s="196">
        <f>ابريل!Z8</f>
        <v>9265</v>
      </c>
      <c r="AA12" s="196">
        <f>ابريل!AA8</f>
        <v>0</v>
      </c>
      <c r="AB12" s="196">
        <f>ابريل!AB8</f>
        <v>5000</v>
      </c>
      <c r="AC12" s="196">
        <f>ابريل!AC8</f>
        <v>0</v>
      </c>
      <c r="AD12" s="196">
        <f>ابريل!AD8</f>
        <v>0</v>
      </c>
      <c r="AE12" s="196">
        <f>ابريل!AE8</f>
        <v>0</v>
      </c>
      <c r="AF12" s="196">
        <f>ابريل!AF8</f>
        <v>3000</v>
      </c>
      <c r="AG12" s="196">
        <f>ابريل!AG8</f>
        <v>0</v>
      </c>
      <c r="AH12" s="196">
        <f>ابريل!AH8</f>
        <v>0</v>
      </c>
      <c r="AI12" s="196">
        <f>ابريل!AI8</f>
        <v>0</v>
      </c>
      <c r="AJ12" s="196">
        <f>ابريل!AJ8</f>
        <v>0</v>
      </c>
      <c r="AK12" s="196">
        <f>ابريل!AK8</f>
        <v>0</v>
      </c>
      <c r="AL12" s="196">
        <f>ابريل!AL8</f>
        <v>0</v>
      </c>
      <c r="AM12" s="196">
        <f>ابريل!AM8</f>
        <v>0</v>
      </c>
      <c r="AN12" s="196">
        <f>ابريل!AN8</f>
        <v>24275</v>
      </c>
      <c r="AO12" s="196">
        <f>ابريل!AO8</f>
        <v>0</v>
      </c>
      <c r="AP12" s="196">
        <f>ابريل!AP8</f>
        <v>0</v>
      </c>
      <c r="AQ12" s="196">
        <f>ابريل!AQ8</f>
        <v>0</v>
      </c>
      <c r="AR12" s="196">
        <f>ابريل!AR8</f>
        <v>12400</v>
      </c>
      <c r="AS12" s="196">
        <f>ابريل!AS8</f>
        <v>5200</v>
      </c>
      <c r="AT12" s="196">
        <f>ابريل!AT8</f>
        <v>0</v>
      </c>
      <c r="AU12" s="196">
        <f>ابريل!AU8</f>
        <v>0</v>
      </c>
      <c r="AV12" s="196">
        <f>ابريل!AV8</f>
        <v>0</v>
      </c>
      <c r="AW12" s="196">
        <f>ابريل!AW8</f>
        <v>0</v>
      </c>
      <c r="AX12" s="196">
        <f>ابريل!AX8</f>
        <v>0</v>
      </c>
      <c r="AY12" s="196">
        <f>ابريل!AY8</f>
        <v>0</v>
      </c>
      <c r="AZ12" s="196">
        <f>ابريل!AZ8</f>
        <v>0</v>
      </c>
      <c r="BA12" s="196">
        <f>ابريل!BA8</f>
        <v>0</v>
      </c>
      <c r="BB12" s="196">
        <f>ابريل!BB8</f>
        <v>0</v>
      </c>
      <c r="BC12" s="196">
        <f>ابريل!BC8</f>
        <v>0</v>
      </c>
      <c r="BD12" s="196">
        <f>ابريل!BD8</f>
        <v>0</v>
      </c>
      <c r="BE12" s="196">
        <f>ابريل!BE8</f>
        <v>0</v>
      </c>
      <c r="BF12" s="196">
        <f>ابريل!BF8</f>
        <v>0</v>
      </c>
      <c r="BG12" s="196">
        <f>ابريل!BG8</f>
        <v>0</v>
      </c>
      <c r="BH12" s="196">
        <f>ابريل!BH8</f>
        <v>10000</v>
      </c>
      <c r="BI12" s="196">
        <f>ابريل!BI8</f>
        <v>0</v>
      </c>
      <c r="BJ12" s="196">
        <f>ابريل!BJ8</f>
        <v>0</v>
      </c>
      <c r="BK12" s="196">
        <f>ابريل!BK8</f>
        <v>0</v>
      </c>
      <c r="BL12" s="196">
        <f>ابريل!BL8</f>
        <v>0</v>
      </c>
      <c r="BM12" s="196">
        <f>ابريل!BM8</f>
        <v>25000</v>
      </c>
      <c r="BN12" s="196">
        <f>ابريل!BN8</f>
        <v>0</v>
      </c>
      <c r="BO12" s="196">
        <f>ابريل!BO8</f>
        <v>0</v>
      </c>
      <c r="BP12" s="196">
        <f>ابريل!BP8</f>
        <v>0</v>
      </c>
      <c r="BQ12" s="196">
        <f>ابريل!BQ8</f>
        <v>0</v>
      </c>
      <c r="BR12" s="196">
        <f>ابريل!BR8</f>
        <v>7400</v>
      </c>
      <c r="BS12" s="196">
        <f>ابريل!BS8</f>
        <v>0</v>
      </c>
      <c r="BT12" s="196">
        <f>ابريل!BT8</f>
        <v>0</v>
      </c>
      <c r="BU12" s="196">
        <f>ابريل!BU8</f>
        <v>40000</v>
      </c>
      <c r="BV12" s="196">
        <f>ابريل!BV8</f>
        <v>0</v>
      </c>
      <c r="BW12" s="196">
        <f>ابريل!BW8</f>
        <v>0</v>
      </c>
      <c r="BX12" s="196">
        <f>ابريل!BX8</f>
        <v>0</v>
      </c>
      <c r="BY12" s="196">
        <f>ابريل!BY8</f>
        <v>0</v>
      </c>
      <c r="BZ12" s="196">
        <f>ابريل!BZ8</f>
        <v>0</v>
      </c>
      <c r="CA12" s="196">
        <f>ابريل!CA8</f>
        <v>0</v>
      </c>
      <c r="CB12" s="196">
        <f>ابريل!CB8</f>
        <v>0</v>
      </c>
      <c r="CC12" s="196">
        <f>ابريل!CC8</f>
        <v>1140</v>
      </c>
      <c r="CD12" s="196">
        <f>ابريل!CD8</f>
        <v>0</v>
      </c>
    </row>
    <row r="13" ht="15.75" spans="1:83">
      <c r="A13" s="5"/>
      <c r="B13" s="147"/>
      <c r="C13" s="172"/>
      <c r="D13" s="175" t="s">
        <v>209</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0</v>
      </c>
      <c r="CE13" s="179"/>
    </row>
    <row r="14" ht="15.75" spans="1:83">
      <c r="A14" s="5"/>
      <c r="B14" s="147"/>
      <c r="C14" s="172"/>
      <c r="D14" s="175" t="s">
        <v>210</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0</v>
      </c>
      <c r="CE14" s="179"/>
    </row>
    <row r="15" ht="15.75" spans="1:83">
      <c r="A15" s="5"/>
      <c r="B15" s="147"/>
      <c r="C15" s="172"/>
      <c r="D15" s="175" t="s">
        <v>211</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0</v>
      </c>
      <c r="CE15" s="179"/>
    </row>
    <row r="16" ht="15.75" spans="1:83">
      <c r="A16" s="5"/>
      <c r="B16" s="147"/>
      <c r="C16" s="172"/>
      <c r="D16" s="175" t="s">
        <v>212</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0</v>
      </c>
      <c r="CE16" s="179"/>
    </row>
    <row r="17" ht="15.75" spans="1:83">
      <c r="A17" s="5"/>
      <c r="B17" s="147"/>
      <c r="C17" s="172"/>
      <c r="D17" s="175" t="s">
        <v>213</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214</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215</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216</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0</v>
      </c>
      <c r="CD20" s="196">
        <f t="shared" si="56"/>
        <v>0</v>
      </c>
      <c r="CE20" s="179"/>
    </row>
    <row r="21" ht="31.3" customHeight="1" spans="1:83">
      <c r="A21" s="5"/>
      <c r="B21" s="147"/>
      <c r="C21" s="172"/>
      <c r="D21" s="175" t="s">
        <v>217</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0</v>
      </c>
      <c r="CD21" s="196">
        <f t="shared" si="56"/>
        <v>0</v>
      </c>
      <c r="CE21" s="179"/>
    </row>
    <row r="22" ht="15.75" spans="1:83">
      <c r="A22" s="5"/>
      <c r="B22" s="147"/>
      <c r="C22" s="172"/>
      <c r="D22" s="175" t="s">
        <v>218</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0</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0</v>
      </c>
      <c r="CD22" s="196">
        <f t="shared" si="56"/>
        <v>0</v>
      </c>
      <c r="CE22" s="179"/>
    </row>
    <row r="23" ht="15.75" spans="1:83">
      <c r="A23" s="5"/>
      <c r="B23" s="147"/>
      <c r="C23" s="172"/>
      <c r="D23" s="175" t="s">
        <v>219</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0</v>
      </c>
      <c r="CD23" s="196">
        <f t="shared" si="56"/>
        <v>0</v>
      </c>
      <c r="CE23" s="179"/>
    </row>
    <row r="24" ht="15.75" spans="1:83">
      <c r="A24" s="5"/>
      <c r="B24" s="147"/>
      <c r="C24" s="172"/>
      <c r="D24" s="175" t="s">
        <v>220</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0</v>
      </c>
      <c r="CD24" s="196">
        <f t="shared" si="56"/>
        <v>0</v>
      </c>
      <c r="CE24" s="179"/>
    </row>
    <row r="25" ht="15.75" spans="1:83">
      <c r="A25" s="5"/>
      <c r="B25" s="147"/>
      <c r="C25" s="172"/>
      <c r="D25" s="175" t="s">
        <v>221</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222</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223</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0</v>
      </c>
    </row>
    <row r="28" ht="15.75" spans="1:82">
      <c r="A28" s="5"/>
      <c r="B28" s="147"/>
      <c r="C28" s="172"/>
      <c r="D28" s="175" t="s">
        <v>224</v>
      </c>
      <c r="E28" s="176">
        <v>17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0</v>
      </c>
    </row>
    <row r="29" ht="15.75" spans="1:82">
      <c r="A29" s="5"/>
      <c r="B29" s="147"/>
      <c r="C29" s="172"/>
      <c r="D29" s="175" t="s">
        <v>225</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c r="C30" s="172"/>
      <c r="D30" s="175" t="s">
        <v>226</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0</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0</v>
      </c>
      <c r="CE30" s="179"/>
    </row>
    <row r="31" ht="15.75" spans="1:83">
      <c r="A31" s="5"/>
      <c r="B31" s="147"/>
      <c r="C31" s="172"/>
      <c r="D31" s="175" t="s">
        <v>227</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0</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0</v>
      </c>
      <c r="CE31" s="179"/>
    </row>
    <row r="32" ht="15.75" spans="1:83">
      <c r="A32" s="5"/>
      <c r="B32" s="147"/>
      <c r="C32" s="172"/>
      <c r="D32" s="175" t="s">
        <v>228</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0</v>
      </c>
      <c r="CE32" s="179"/>
    </row>
    <row r="33" ht="15.75" spans="1:83">
      <c r="A33" s="5"/>
      <c r="B33" s="147"/>
      <c r="C33" s="172"/>
      <c r="D33" s="175" t="s">
        <v>229</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230</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231</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232</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233</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234</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235</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236</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0</v>
      </c>
      <c r="AN40" s="196">
        <f t="shared" si="18"/>
        <v>0</v>
      </c>
      <c r="AO40" s="196">
        <f t="shared" si="19"/>
        <v>0</v>
      </c>
      <c r="AP40" s="196">
        <f t="shared" si="20"/>
        <v>0</v>
      </c>
      <c r="AQ40" s="196">
        <f t="shared" si="21"/>
        <v>0</v>
      </c>
      <c r="AR40" s="196">
        <f t="shared" si="22"/>
        <v>0</v>
      </c>
      <c r="AS40" s="196">
        <f t="shared" si="23"/>
        <v>0</v>
      </c>
      <c r="AT40" s="196">
        <f t="shared" si="24"/>
        <v>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237</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238</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7">
    <dataValidation type="list" allowBlank="1" showInputMessage="1" showErrorMessage="1" sqref="CG2">
      <formula1>$F$10:$L$10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formula1>$AB$10:$CG$10</formula1>
    </dataValidation>
    <dataValidation type="list" allowBlank="1" showErrorMessage="1" errorTitle="Error Message" error="Please enter a value from the drop-down list" sqref="M12:M43 O12:O43 Q12:Q43">
      <formula1>$N$10:$BN$10</formula1>
    </dataValidation>
  </dataValidations>
  <pageMargins left="0.699999988079071" right="0.699999988079071" top="0.75" bottom="0.75" header="0.5" footer="0.5"/>
  <pageSetup paperSize="9" orientation="landscape"/>
  <headerFooter alignWithMargins="0" scaleWithDoc="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56" zoomScaleNormal="56" topLeftCell="A10" workbookViewId="0">
      <selection activeCell="F12" sqref="F12:R43"/>
    </sheetView>
  </sheetViews>
  <sheetFormatPr defaultColWidth="9" defaultRowHeight="14.25"/>
  <cols>
    <col min="1" max="1" width="14.8"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4.8833333333333" customWidth="1"/>
    <col min="73" max="73" width="12.4"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9265</v>
      </c>
      <c r="Z7" s="199"/>
      <c r="AA7" s="198">
        <f>AB9-AA9</f>
        <v>5000</v>
      </c>
      <c r="AB7" s="199"/>
      <c r="AC7" s="198">
        <f>AD9-AC9</f>
        <v>0</v>
      </c>
      <c r="AD7" s="199"/>
      <c r="AE7" s="198">
        <f>AF9-AE9</f>
        <v>3000</v>
      </c>
      <c r="AF7" s="199"/>
      <c r="AG7" s="198">
        <f>AH9-AG9</f>
        <v>0</v>
      </c>
      <c r="AH7" s="199"/>
      <c r="AI7" s="198">
        <f>AJ9-AI9</f>
        <v>0</v>
      </c>
      <c r="AJ7" s="199"/>
      <c r="AK7" s="198">
        <f>AL9-AK9</f>
        <v>0</v>
      </c>
      <c r="AL7" s="199"/>
      <c r="AM7" s="198">
        <f>AN9-AM9</f>
        <v>24275</v>
      </c>
      <c r="AN7" s="199"/>
      <c r="AO7" s="198">
        <f>AP9-AO9</f>
        <v>0</v>
      </c>
      <c r="AP7" s="199"/>
      <c r="AQ7" s="198">
        <f>AR9-AQ9</f>
        <v>12400</v>
      </c>
      <c r="AR7" s="199"/>
      <c r="AS7" s="198">
        <f>AT9-AS9</f>
        <v>-5200</v>
      </c>
      <c r="AT7" s="199"/>
      <c r="AU7" s="198">
        <f>AV9-AU9</f>
        <v>0</v>
      </c>
      <c r="AV7" s="199"/>
      <c r="AW7" s="198">
        <f>AX9-AW9</f>
        <v>0</v>
      </c>
      <c r="AX7" s="199"/>
      <c r="AY7" s="198">
        <f>AZ9-AY9</f>
        <v>0</v>
      </c>
      <c r="AZ7" s="199"/>
      <c r="BA7" s="198">
        <f>BB9-BA9</f>
        <v>0</v>
      </c>
      <c r="BB7" s="199"/>
      <c r="BC7" s="198">
        <f>BD9-BC9</f>
        <v>0</v>
      </c>
      <c r="BD7" s="199"/>
      <c r="BE7" s="198">
        <f>BF9-BE9</f>
        <v>0</v>
      </c>
      <c r="BF7" s="199"/>
      <c r="BG7" s="198">
        <f>BH9-BG9</f>
        <v>10000</v>
      </c>
      <c r="BH7" s="199"/>
      <c r="BI7" s="198">
        <f>BJ9-BI9</f>
        <v>0</v>
      </c>
      <c r="BJ7" s="199"/>
      <c r="BK7" s="198">
        <f>BL9-BK9</f>
        <v>0</v>
      </c>
      <c r="BL7" s="199"/>
      <c r="BM7" s="198">
        <f>BN9-BM9</f>
        <v>-25000</v>
      </c>
      <c r="BN7" s="199"/>
      <c r="BO7" s="198">
        <f>BP9-BO9</f>
        <v>0</v>
      </c>
      <c r="BP7" s="199"/>
      <c r="BQ7" s="198">
        <f>BR9-BQ9</f>
        <v>7400</v>
      </c>
      <c r="BR7" s="199"/>
      <c r="BS7" s="198">
        <f>BT9-BS9</f>
        <v>0</v>
      </c>
      <c r="BT7" s="199"/>
      <c r="BU7" s="198">
        <f>BV9-BU9</f>
        <v>-40000</v>
      </c>
      <c r="BV7" s="199"/>
      <c r="BW7" s="198">
        <f>BX9-BW9</f>
        <v>0</v>
      </c>
      <c r="BX7" s="199"/>
      <c r="BY7" s="198">
        <f>BZ9-BY9</f>
        <v>0</v>
      </c>
      <c r="BZ7" s="199"/>
      <c r="CA7" s="198">
        <f>CB9-CA9</f>
        <v>0</v>
      </c>
      <c r="CB7" s="199"/>
      <c r="CC7" s="198">
        <f>CD9-CC9</f>
        <v>-1140</v>
      </c>
      <c r="CD7" s="199"/>
      <c r="CE7" s="116" t="s">
        <v>4</v>
      </c>
    </row>
    <row r="8" spans="1:83">
      <c r="A8" s="165"/>
      <c r="Y8" s="96">
        <f>IF(Y9&gt;Z9,Y9-Z9,0)</f>
        <v>0</v>
      </c>
      <c r="Z8" s="96">
        <f>IF(Z9&gt;Y9,Z9-Y9,0)</f>
        <v>9265</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24275</v>
      </c>
      <c r="AO8" s="96">
        <f>IF(AO9&gt;AP9,AO9-AP9,0)</f>
        <v>0</v>
      </c>
      <c r="AP8" s="96">
        <f>IF(AP9&gt;AO9,AP9-AO9,0)</f>
        <v>0</v>
      </c>
      <c r="AQ8" s="96">
        <f>IF(AQ9&gt;AR9,AQ9-AR9,0)</f>
        <v>0</v>
      </c>
      <c r="AR8" s="96">
        <f>IF(AR9&gt;AQ9,AR9-AQ9,0)</f>
        <v>12400</v>
      </c>
      <c r="AS8" s="96">
        <f>IF(AS9&gt;AT9,AS9-AT9,0)</f>
        <v>5200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10000</v>
      </c>
      <c r="BI8" s="96">
        <f>IF(BI9&gt;BJ9,BI9-BJ9,0)</f>
        <v>0</v>
      </c>
      <c r="BJ8" s="96">
        <f>IF(BJ9&gt;BI9,BJ9-BI9,0)</f>
        <v>0</v>
      </c>
      <c r="BK8" s="96">
        <f>IF(BK9&gt;BL9,BK9-BL9,0)</f>
        <v>0</v>
      </c>
      <c r="BL8" s="96">
        <f>IF(BL9&gt;BK9,BL9-BK9,0)</f>
        <v>0</v>
      </c>
      <c r="BM8" s="96">
        <f>IF(BM9&gt;BN9,BM9-BN9,0)</f>
        <v>25000</v>
      </c>
      <c r="BN8" s="96">
        <f>IF(BN9&gt;BM9,BN9-BM9,0)</f>
        <v>0</v>
      </c>
      <c r="BO8" s="96">
        <f>IF(BO9&gt;BP9,BO9-BP9,0)</f>
        <v>0</v>
      </c>
      <c r="BP8" s="96">
        <f>IF(BP9&gt;BO9,BP9-BO9,0)</f>
        <v>0</v>
      </c>
      <c r="BQ8" s="96">
        <f>IF(BQ9&gt;BR9,BQ9-BR9,0)</f>
        <v>0</v>
      </c>
      <c r="BR8" s="96">
        <f>IF(BR9&gt;BQ9,BR9-BQ9,0)</f>
        <v>7400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1140</v>
      </c>
      <c r="CD8" s="96">
        <f>IF(CD9&gt;CC9,CD9-CC9,0)</f>
        <v>0</v>
      </c>
      <c r="CE8" s="116" t="s">
        <v>5</v>
      </c>
    </row>
    <row r="9" spans="1:83">
      <c r="A9" s="165"/>
      <c r="W9" s="190"/>
      <c r="X9" s="190"/>
      <c r="Y9" s="124">
        <f t="shared" ref="Y9:AD9" si="0">SUM(Y12:Y42)</f>
        <v>0</v>
      </c>
      <c r="Z9" s="124">
        <f t="shared" si="0"/>
        <v>9265</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0</v>
      </c>
      <c r="AN9" s="124">
        <f t="shared" si="1"/>
        <v>24275</v>
      </c>
      <c r="AO9" s="124">
        <f t="shared" si="1"/>
        <v>0</v>
      </c>
      <c r="AP9" s="124">
        <f t="shared" si="1"/>
        <v>0</v>
      </c>
      <c r="AQ9" s="124">
        <f t="shared" si="1"/>
        <v>0</v>
      </c>
      <c r="AR9" s="124">
        <f t="shared" si="1"/>
        <v>12400</v>
      </c>
      <c r="AS9" s="124">
        <f t="shared" si="1"/>
        <v>5200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10000</v>
      </c>
      <c r="BI9" s="124">
        <f t="shared" si="1"/>
        <v>0</v>
      </c>
      <c r="BJ9" s="124">
        <f t="shared" si="1"/>
        <v>0</v>
      </c>
      <c r="BK9" s="124">
        <f t="shared" si="1"/>
        <v>0</v>
      </c>
      <c r="BL9" s="124">
        <f t="shared" si="1"/>
        <v>0</v>
      </c>
      <c r="BM9" s="124">
        <f t="shared" si="1"/>
        <v>25000</v>
      </c>
      <c r="BN9" s="124">
        <f t="shared" si="1"/>
        <v>0</v>
      </c>
      <c r="BO9" s="124">
        <f t="shared" si="1"/>
        <v>0</v>
      </c>
      <c r="BP9" s="124">
        <f t="shared" si="1"/>
        <v>0</v>
      </c>
      <c r="BQ9" s="124">
        <f t="shared" si="1"/>
        <v>0</v>
      </c>
      <c r="BR9" s="124">
        <f t="shared" si="1"/>
        <v>7400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1140</v>
      </c>
      <c r="CD9" s="124">
        <f t="shared" si="1"/>
        <v>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239</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مايو!Y8</f>
        <v>0</v>
      </c>
      <c r="Z12" s="196">
        <f>مايو!Z8</f>
        <v>9265</v>
      </c>
      <c r="AA12" s="196">
        <f>مايو!AA8</f>
        <v>0</v>
      </c>
      <c r="AB12" s="196">
        <f>مايو!AB8</f>
        <v>5000</v>
      </c>
      <c r="AC12" s="196">
        <f>مايو!AC8</f>
        <v>0</v>
      </c>
      <c r="AD12" s="196">
        <f>مايو!AD8</f>
        <v>0</v>
      </c>
      <c r="AE12" s="196">
        <f>مايو!AE8</f>
        <v>0</v>
      </c>
      <c r="AF12" s="196">
        <f>مايو!AF8</f>
        <v>3000</v>
      </c>
      <c r="AG12" s="196">
        <f>مايو!AG8</f>
        <v>0</v>
      </c>
      <c r="AH12" s="196">
        <f>مايو!AH8</f>
        <v>0</v>
      </c>
      <c r="AI12" s="196">
        <f>مايو!AI8</f>
        <v>0</v>
      </c>
      <c r="AJ12" s="196">
        <f>مايو!AJ8</f>
        <v>0</v>
      </c>
      <c r="AK12" s="196">
        <f>مايو!AK8</f>
        <v>0</v>
      </c>
      <c r="AL12" s="196">
        <f>مايو!AL8</f>
        <v>0</v>
      </c>
      <c r="AM12" s="196">
        <f>مايو!AM8</f>
        <v>0</v>
      </c>
      <c r="AN12" s="196">
        <f>مايو!AN8</f>
        <v>24275</v>
      </c>
      <c r="AO12" s="196">
        <f>مايو!AO8</f>
        <v>0</v>
      </c>
      <c r="AP12" s="196">
        <f>مايو!AP8</f>
        <v>0</v>
      </c>
      <c r="AQ12" s="196">
        <f>مايو!AQ8</f>
        <v>0</v>
      </c>
      <c r="AR12" s="196">
        <f>مايو!AR8</f>
        <v>12400</v>
      </c>
      <c r="AS12" s="196">
        <f>مايو!AS8</f>
        <v>5200</v>
      </c>
      <c r="AT12" s="196">
        <f>مايو!AT8</f>
        <v>0</v>
      </c>
      <c r="AU12" s="196">
        <f>مايو!AU8</f>
        <v>0</v>
      </c>
      <c r="AV12" s="196">
        <f>مايو!AV8</f>
        <v>0</v>
      </c>
      <c r="AW12" s="196">
        <f>مايو!AW8</f>
        <v>0</v>
      </c>
      <c r="AX12" s="196">
        <f>مايو!AX8</f>
        <v>0</v>
      </c>
      <c r="AY12" s="196">
        <f>مايو!AY8</f>
        <v>0</v>
      </c>
      <c r="AZ12" s="196">
        <f>مايو!AZ8</f>
        <v>0</v>
      </c>
      <c r="BA12" s="196">
        <f>مايو!BA8</f>
        <v>0</v>
      </c>
      <c r="BB12" s="196">
        <f>مايو!BB8</f>
        <v>0</v>
      </c>
      <c r="BC12" s="196">
        <f>مايو!BC8</f>
        <v>0</v>
      </c>
      <c r="BD12" s="196">
        <f>مايو!BD8</f>
        <v>0</v>
      </c>
      <c r="BE12" s="196">
        <f>مايو!BE8</f>
        <v>0</v>
      </c>
      <c r="BF12" s="196">
        <f>مايو!BF8</f>
        <v>0</v>
      </c>
      <c r="BG12" s="196">
        <f>مايو!BG8</f>
        <v>0</v>
      </c>
      <c r="BH12" s="196">
        <f>مايو!BH8</f>
        <v>10000</v>
      </c>
      <c r="BI12" s="196">
        <f>مايو!BI8</f>
        <v>0</v>
      </c>
      <c r="BJ12" s="196">
        <f>مايو!BJ8</f>
        <v>0</v>
      </c>
      <c r="BK12" s="196">
        <f>مايو!BK8</f>
        <v>0</v>
      </c>
      <c r="BL12" s="196">
        <f>مايو!BL8</f>
        <v>0</v>
      </c>
      <c r="BM12" s="196">
        <f>مايو!BM8</f>
        <v>25000</v>
      </c>
      <c r="BN12" s="196">
        <f>مايو!BN8</f>
        <v>0</v>
      </c>
      <c r="BO12" s="196">
        <f>مايو!BO8</f>
        <v>0</v>
      </c>
      <c r="BP12" s="196">
        <f>مايو!BP8</f>
        <v>0</v>
      </c>
      <c r="BQ12" s="196">
        <f>مايو!BQ8</f>
        <v>0</v>
      </c>
      <c r="BR12" s="196">
        <f>مايو!BR8</f>
        <v>7400</v>
      </c>
      <c r="BS12" s="196">
        <f>مايو!BS8</f>
        <v>0</v>
      </c>
      <c r="BT12" s="196">
        <f>مايو!BT8</f>
        <v>0</v>
      </c>
      <c r="BU12" s="196">
        <f>مايو!BU8</f>
        <v>40000</v>
      </c>
      <c r="BV12" s="196">
        <f>مايو!BV8</f>
        <v>0</v>
      </c>
      <c r="BW12" s="196">
        <f>مايو!BW8</f>
        <v>0</v>
      </c>
      <c r="BX12" s="196">
        <f>مايو!BX8</f>
        <v>0</v>
      </c>
      <c r="BY12" s="196">
        <f>مايو!BY8</f>
        <v>0</v>
      </c>
      <c r="BZ12" s="196">
        <f>مايو!BZ8</f>
        <v>0</v>
      </c>
      <c r="CA12" s="196">
        <f>مايو!CA8</f>
        <v>0</v>
      </c>
      <c r="CB12" s="196">
        <f>مايو!CB8</f>
        <v>0</v>
      </c>
      <c r="CC12" s="196">
        <f>مايو!CC8</f>
        <v>1140</v>
      </c>
      <c r="CD12" s="196">
        <f>مايو!CD8</f>
        <v>0</v>
      </c>
    </row>
    <row r="13" ht="15.75" spans="1:83">
      <c r="A13" s="5"/>
      <c r="B13" s="147"/>
      <c r="C13" s="172"/>
      <c r="D13" s="175" t="s">
        <v>240</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0</v>
      </c>
      <c r="CE13" s="179"/>
    </row>
    <row r="14" ht="15.75" spans="1:83">
      <c r="A14" s="5"/>
      <c r="B14" s="147"/>
      <c r="C14" s="172"/>
      <c r="D14" s="175" t="s">
        <v>241</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0</v>
      </c>
      <c r="CE14" s="179"/>
    </row>
    <row r="15" ht="15.75" spans="1:83">
      <c r="A15" s="5"/>
      <c r="B15" s="147"/>
      <c r="C15" s="172"/>
      <c r="D15" s="175" t="s">
        <v>242</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0</v>
      </c>
      <c r="CE15" s="179"/>
    </row>
    <row r="16" ht="15.75" spans="1:83">
      <c r="A16" s="5"/>
      <c r="B16" s="147"/>
      <c r="C16" s="172"/>
      <c r="D16" s="175" t="s">
        <v>243</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0</v>
      </c>
      <c r="CE16" s="179"/>
    </row>
    <row r="17" ht="15.75" spans="1:83">
      <c r="A17" s="5"/>
      <c r="B17" s="147"/>
      <c r="C17" s="172"/>
      <c r="D17" s="175" t="s">
        <v>244</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245</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246</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247</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0</v>
      </c>
      <c r="CD20" s="196">
        <f t="shared" si="56"/>
        <v>0</v>
      </c>
      <c r="CE20" s="179"/>
    </row>
    <row r="21" ht="31.3" customHeight="1" spans="1:83">
      <c r="A21" s="5"/>
      <c r="B21" s="147"/>
      <c r="C21" s="172"/>
      <c r="D21" s="175" t="s">
        <v>248</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0</v>
      </c>
      <c r="CD21" s="196">
        <f t="shared" si="56"/>
        <v>0</v>
      </c>
      <c r="CE21" s="179"/>
    </row>
    <row r="22" ht="15.75" spans="1:83">
      <c r="A22" s="5"/>
      <c r="B22" s="147"/>
      <c r="C22" s="172"/>
      <c r="D22" s="175" t="s">
        <v>249</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0</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0</v>
      </c>
      <c r="CD22" s="196">
        <f t="shared" si="56"/>
        <v>0</v>
      </c>
      <c r="CE22" s="179"/>
    </row>
    <row r="23" ht="15.75" spans="1:83">
      <c r="A23" s="5"/>
      <c r="B23" s="147"/>
      <c r="C23" s="172"/>
      <c r="D23" s="175" t="s">
        <v>250</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0</v>
      </c>
      <c r="CD23" s="196">
        <f t="shared" si="56"/>
        <v>0</v>
      </c>
      <c r="CE23" s="179"/>
    </row>
    <row r="24" ht="15.75" spans="1:83">
      <c r="A24" s="5"/>
      <c r="B24" s="147"/>
      <c r="C24" s="172"/>
      <c r="D24" s="175" t="s">
        <v>251</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0</v>
      </c>
      <c r="CD24" s="196">
        <f t="shared" si="56"/>
        <v>0</v>
      </c>
      <c r="CE24" s="179"/>
    </row>
    <row r="25" ht="15.75" spans="1:83">
      <c r="A25" s="5"/>
      <c r="B25" s="147"/>
      <c r="C25" s="172"/>
      <c r="D25" s="175" t="s">
        <v>252</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253</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254</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0</v>
      </c>
    </row>
    <row r="28" ht="15.75" spans="1:82">
      <c r="A28" s="5"/>
      <c r="B28" s="147"/>
      <c r="C28" s="172"/>
      <c r="D28" s="175" t="s">
        <v>255</v>
      </c>
      <c r="E28" s="176">
        <v>17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0</v>
      </c>
    </row>
    <row r="29" ht="15.75" spans="1:82">
      <c r="A29" s="5"/>
      <c r="B29" s="147"/>
      <c r="C29" s="172"/>
      <c r="D29" s="175" t="s">
        <v>256</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c r="C30" s="172"/>
      <c r="D30" s="175" t="s">
        <v>257</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0</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0</v>
      </c>
      <c r="CE30" s="179"/>
    </row>
    <row r="31" ht="15.75" spans="1:83">
      <c r="A31" s="5"/>
      <c r="B31" s="147"/>
      <c r="C31" s="172"/>
      <c r="D31" s="175" t="s">
        <v>258</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0</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0</v>
      </c>
      <c r="CE31" s="179"/>
    </row>
    <row r="32" ht="15.75" spans="1:83">
      <c r="A32" s="5"/>
      <c r="B32" s="147"/>
      <c r="C32" s="172"/>
      <c r="D32" s="175" t="s">
        <v>259</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0</v>
      </c>
      <c r="CE32" s="179"/>
    </row>
    <row r="33" ht="15.75" spans="1:83">
      <c r="A33" s="5"/>
      <c r="B33" s="147"/>
      <c r="C33" s="172"/>
      <c r="D33" s="175" t="s">
        <v>260</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261</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262</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263</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264</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265</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266</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267</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0</v>
      </c>
      <c r="AN40" s="196">
        <f t="shared" si="18"/>
        <v>0</v>
      </c>
      <c r="AO40" s="196">
        <f t="shared" si="19"/>
        <v>0</v>
      </c>
      <c r="AP40" s="196">
        <f t="shared" si="20"/>
        <v>0</v>
      </c>
      <c r="AQ40" s="196">
        <f t="shared" si="21"/>
        <v>0</v>
      </c>
      <c r="AR40" s="196">
        <f t="shared" si="22"/>
        <v>0</v>
      </c>
      <c r="AS40" s="196">
        <f t="shared" si="23"/>
        <v>0</v>
      </c>
      <c r="AT40" s="196">
        <f t="shared" si="24"/>
        <v>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268</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269</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7">
    <dataValidation type="list" allowBlank="1" showInputMessage="1" showErrorMessage="1" sqref="CG2">
      <formula1>$F$10:$L$10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formula1>$AB$10:$CG$10</formula1>
    </dataValidation>
    <dataValidation type="list" allowBlank="1" showErrorMessage="1" errorTitle="Error Message" error="Please enter a value from the drop-down list" sqref="M12:M43 O12:O43 Q12:Q43">
      <formula1>$N$10:$BN$10</formula1>
    </dataValidation>
  </dataValidations>
  <pageMargins left="0.699999988079071" right="0.699999988079071" top="0.75" bottom="0.75" header="0.5" footer="0.5"/>
  <pageSetup paperSize="9" orientation="landscape"/>
  <headerFooter alignWithMargins="0" scaleWithDoc="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75" zoomScaleNormal="75" topLeftCell="A8" workbookViewId="0">
      <selection activeCell="P21" sqref="P21"/>
    </sheetView>
  </sheetViews>
  <sheetFormatPr defaultColWidth="9" defaultRowHeight="14.25"/>
  <cols>
    <col min="1" max="1" width="17.8"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3.3666666666667" customWidth="1"/>
    <col min="73" max="73" width="13.3"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19240</v>
      </c>
      <c r="Z7" s="199"/>
      <c r="AA7" s="198">
        <f>AB9-AA9</f>
        <v>5000</v>
      </c>
      <c r="AB7" s="199"/>
      <c r="AC7" s="198">
        <f>AD9-AC9</f>
        <v>0</v>
      </c>
      <c r="AD7" s="199"/>
      <c r="AE7" s="198">
        <f>AF9-AE9</f>
        <v>3000</v>
      </c>
      <c r="AF7" s="199"/>
      <c r="AG7" s="198">
        <f>AH9-AG9</f>
        <v>0</v>
      </c>
      <c r="AH7" s="199"/>
      <c r="AI7" s="198">
        <f>AJ9-AI9</f>
        <v>0</v>
      </c>
      <c r="AJ7" s="199"/>
      <c r="AK7" s="198">
        <f>AL9-AK9</f>
        <v>0</v>
      </c>
      <c r="AL7" s="199"/>
      <c r="AM7" s="198">
        <f>AN9-AM9</f>
        <v>23355</v>
      </c>
      <c r="AN7" s="199"/>
      <c r="AO7" s="198">
        <f>AP9-AO9</f>
        <v>0</v>
      </c>
      <c r="AP7" s="199"/>
      <c r="AQ7" s="198">
        <f>AR9-AQ9</f>
        <v>9900</v>
      </c>
      <c r="AR7" s="199"/>
      <c r="AS7" s="198">
        <f>AT9-AS9</f>
        <v>-10950</v>
      </c>
      <c r="AT7" s="199"/>
      <c r="AU7" s="198">
        <f>AV9-AU9</f>
        <v>0</v>
      </c>
      <c r="AV7" s="199"/>
      <c r="AW7" s="198">
        <f>AX9-AW9</f>
        <v>0</v>
      </c>
      <c r="AX7" s="199"/>
      <c r="AY7" s="198">
        <f>AZ9-AY9</f>
        <v>0</v>
      </c>
      <c r="AZ7" s="199"/>
      <c r="BA7" s="198">
        <f>BB9-BA9</f>
        <v>0</v>
      </c>
      <c r="BB7" s="199"/>
      <c r="BC7" s="198">
        <f>BD9-BC9</f>
        <v>0</v>
      </c>
      <c r="BD7" s="199"/>
      <c r="BE7" s="198">
        <f>BF9-BE9</f>
        <v>0</v>
      </c>
      <c r="BF7" s="199"/>
      <c r="BG7" s="198">
        <f>BH9-BG9</f>
        <v>15000</v>
      </c>
      <c r="BH7" s="199"/>
      <c r="BI7" s="198">
        <f>BJ9-BI9</f>
        <v>0</v>
      </c>
      <c r="BJ7" s="199"/>
      <c r="BK7" s="198">
        <f>BL9-BK9</f>
        <v>0</v>
      </c>
      <c r="BL7" s="199"/>
      <c r="BM7" s="198">
        <f>BN9-BM9</f>
        <v>-31500</v>
      </c>
      <c r="BN7" s="199"/>
      <c r="BO7" s="198">
        <f>BP9-BO9</f>
        <v>0</v>
      </c>
      <c r="BP7" s="199"/>
      <c r="BQ7" s="198">
        <f>BR9-BQ9</f>
        <v>8200</v>
      </c>
      <c r="BR7" s="199"/>
      <c r="BS7" s="198">
        <f>BT9-BS9</f>
        <v>0</v>
      </c>
      <c r="BT7" s="199"/>
      <c r="BU7" s="198">
        <f>BV9-BU9</f>
        <v>-40000</v>
      </c>
      <c r="BV7" s="199"/>
      <c r="BW7" s="198">
        <f>BX9-BW9</f>
        <v>0</v>
      </c>
      <c r="BX7" s="199"/>
      <c r="BY7" s="198">
        <f>BZ9-BY9</f>
        <v>0</v>
      </c>
      <c r="BZ7" s="199"/>
      <c r="CA7" s="198">
        <f>CB9-CA9</f>
        <v>0</v>
      </c>
      <c r="CB7" s="199"/>
      <c r="CC7" s="198">
        <f>CD9-CC9</f>
        <v>-1245</v>
      </c>
      <c r="CD7" s="199"/>
      <c r="CE7" s="116" t="s">
        <v>4</v>
      </c>
    </row>
    <row r="8" spans="1:83">
      <c r="A8" s="165"/>
      <c r="Y8" s="96">
        <f>IF(Y9&gt;Z9,Y9-Z9,0)</f>
        <v>0</v>
      </c>
      <c r="Z8" s="96">
        <f>IF(Z9&gt;Y9,Z9-Y9,0)</f>
        <v>19240</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23355</v>
      </c>
      <c r="AO8" s="96">
        <f>IF(AO9&gt;AP9,AO9-AP9,0)</f>
        <v>0</v>
      </c>
      <c r="AP8" s="96">
        <f>IF(AP9&gt;AO9,AP9-AO9,0)</f>
        <v>0</v>
      </c>
      <c r="AQ8" s="96">
        <f>IF(AQ9&gt;AR9,AQ9-AR9,0)</f>
        <v>0</v>
      </c>
      <c r="AR8" s="96">
        <f>IF(AR9&gt;AQ9,AR9-AQ9,0)</f>
        <v>9900</v>
      </c>
      <c r="AS8" s="96">
        <f>IF(AS9&gt;AT9,AS9-AT9,0)</f>
        <v>10950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15000</v>
      </c>
      <c r="BI8" s="96">
        <f>IF(BI9&gt;BJ9,BI9-BJ9,0)</f>
        <v>0</v>
      </c>
      <c r="BJ8" s="96">
        <f>IF(BJ9&gt;BI9,BJ9-BI9,0)</f>
        <v>0</v>
      </c>
      <c r="BK8" s="96">
        <f>IF(BK9&gt;BL9,BK9-BL9,0)</f>
        <v>0</v>
      </c>
      <c r="BL8" s="96">
        <f>IF(BL9&gt;BK9,BL9-BK9,0)</f>
        <v>0</v>
      </c>
      <c r="BM8" s="96">
        <f>IF(BM9&gt;BN9,BM9-BN9,0)</f>
        <v>31500</v>
      </c>
      <c r="BN8" s="96">
        <f>IF(BN9&gt;BM9,BN9-BM9,0)</f>
        <v>0</v>
      </c>
      <c r="BO8" s="96">
        <f>IF(BO9&gt;BP9,BO9-BP9,0)</f>
        <v>0</v>
      </c>
      <c r="BP8" s="96">
        <f>IF(BP9&gt;BO9,BP9-BO9,0)</f>
        <v>0</v>
      </c>
      <c r="BQ8" s="96">
        <f>IF(BQ9&gt;BR9,BQ9-BR9,0)</f>
        <v>0</v>
      </c>
      <c r="BR8" s="96">
        <f>IF(BR9&gt;BQ9,BR9-BQ9,0)</f>
        <v>8200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1245</v>
      </c>
      <c r="CD8" s="96">
        <f>IF(CD9&gt;CC9,CD9-CC9,0)</f>
        <v>0</v>
      </c>
      <c r="CE8" s="116" t="s">
        <v>5</v>
      </c>
    </row>
    <row r="9" spans="1:83">
      <c r="A9" s="165"/>
      <c r="W9" s="190"/>
      <c r="X9" s="190"/>
      <c r="Y9" s="124">
        <f t="shared" ref="Y9:AD9" si="0">SUM(Y12:Y42)</f>
        <v>0</v>
      </c>
      <c r="Z9" s="124">
        <f t="shared" si="0"/>
        <v>19240</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920</v>
      </c>
      <c r="AN9" s="124">
        <f t="shared" si="1"/>
        <v>24275</v>
      </c>
      <c r="AO9" s="124">
        <f t="shared" si="1"/>
        <v>0</v>
      </c>
      <c r="AP9" s="124">
        <f t="shared" si="1"/>
        <v>0</v>
      </c>
      <c r="AQ9" s="124">
        <f t="shared" si="1"/>
        <v>2500</v>
      </c>
      <c r="AR9" s="124">
        <f t="shared" si="1"/>
        <v>12400</v>
      </c>
      <c r="AS9" s="124">
        <f t="shared" si="1"/>
        <v>10950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15000</v>
      </c>
      <c r="BI9" s="124">
        <f t="shared" si="1"/>
        <v>0</v>
      </c>
      <c r="BJ9" s="124">
        <f t="shared" si="1"/>
        <v>0</v>
      </c>
      <c r="BK9" s="124">
        <f t="shared" si="1"/>
        <v>0</v>
      </c>
      <c r="BL9" s="124">
        <f t="shared" si="1"/>
        <v>0</v>
      </c>
      <c r="BM9" s="124">
        <f t="shared" si="1"/>
        <v>31500</v>
      </c>
      <c r="BN9" s="124">
        <f t="shared" si="1"/>
        <v>0</v>
      </c>
      <c r="BO9" s="124">
        <f t="shared" si="1"/>
        <v>0</v>
      </c>
      <c r="BP9" s="124">
        <f t="shared" si="1"/>
        <v>0</v>
      </c>
      <c r="BQ9" s="124">
        <f t="shared" si="1"/>
        <v>0</v>
      </c>
      <c r="BR9" s="124">
        <f t="shared" si="1"/>
        <v>8200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2115</v>
      </c>
      <c r="CD9" s="124">
        <f t="shared" si="1"/>
        <v>870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270</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يونيو!Y8</f>
        <v>0</v>
      </c>
      <c r="Z12" s="196">
        <f>يونيو!Z8</f>
        <v>9265</v>
      </c>
      <c r="AA12" s="196">
        <f>يونيو!AA8</f>
        <v>0</v>
      </c>
      <c r="AB12" s="196">
        <f>يونيو!AB8</f>
        <v>5000</v>
      </c>
      <c r="AC12" s="196">
        <f>يونيو!AC8</f>
        <v>0</v>
      </c>
      <c r="AD12" s="196">
        <f>يونيو!AD8</f>
        <v>0</v>
      </c>
      <c r="AE12" s="196">
        <f>يونيو!AE8</f>
        <v>0</v>
      </c>
      <c r="AF12" s="196">
        <f>يونيو!AF8</f>
        <v>3000</v>
      </c>
      <c r="AG12" s="196">
        <f>يونيو!AG8</f>
        <v>0</v>
      </c>
      <c r="AH12" s="196">
        <f>يونيو!AH8</f>
        <v>0</v>
      </c>
      <c r="AI12" s="196">
        <f>يونيو!AI8</f>
        <v>0</v>
      </c>
      <c r="AJ12" s="196">
        <f>يونيو!AJ8</f>
        <v>0</v>
      </c>
      <c r="AK12" s="196">
        <f>يونيو!AK8</f>
        <v>0</v>
      </c>
      <c r="AL12" s="196">
        <f>يونيو!AL8</f>
        <v>0</v>
      </c>
      <c r="AM12" s="196">
        <f>يونيو!AM8</f>
        <v>0</v>
      </c>
      <c r="AN12" s="196">
        <f>يونيو!AN8</f>
        <v>24275</v>
      </c>
      <c r="AO12" s="196">
        <f>يونيو!AO8</f>
        <v>0</v>
      </c>
      <c r="AP12" s="196">
        <f>يونيو!AP8</f>
        <v>0</v>
      </c>
      <c r="AQ12" s="196">
        <f>يونيو!AQ8</f>
        <v>0</v>
      </c>
      <c r="AR12" s="196">
        <f>يونيو!AR8</f>
        <v>12400</v>
      </c>
      <c r="AS12" s="196">
        <f>يونيو!AS8</f>
        <v>5200</v>
      </c>
      <c r="AT12" s="196">
        <f>يونيو!AT8</f>
        <v>0</v>
      </c>
      <c r="AU12" s="196">
        <f>يونيو!AU8</f>
        <v>0</v>
      </c>
      <c r="AV12" s="196">
        <f>يونيو!AV8</f>
        <v>0</v>
      </c>
      <c r="AW12" s="196">
        <f>يونيو!AW8</f>
        <v>0</v>
      </c>
      <c r="AX12" s="196">
        <f>يونيو!AX8</f>
        <v>0</v>
      </c>
      <c r="AY12" s="196">
        <f>يونيو!AY8</f>
        <v>0</v>
      </c>
      <c r="AZ12" s="196">
        <f>يونيو!AZ8</f>
        <v>0</v>
      </c>
      <c r="BA12" s="196">
        <f>يونيو!BA8</f>
        <v>0</v>
      </c>
      <c r="BB12" s="196">
        <f>يونيو!BB8</f>
        <v>0</v>
      </c>
      <c r="BC12" s="196">
        <f>يونيو!BC8</f>
        <v>0</v>
      </c>
      <c r="BD12" s="196">
        <f>يونيو!BD8</f>
        <v>0</v>
      </c>
      <c r="BE12" s="196">
        <f>يونيو!BE8</f>
        <v>0</v>
      </c>
      <c r="BF12" s="196">
        <f>يونيو!BF8</f>
        <v>0</v>
      </c>
      <c r="BG12" s="196">
        <f>يونيو!BG8</f>
        <v>0</v>
      </c>
      <c r="BH12" s="196">
        <f>يونيو!BH8</f>
        <v>10000</v>
      </c>
      <c r="BI12" s="196">
        <f>يونيو!BI8</f>
        <v>0</v>
      </c>
      <c r="BJ12" s="196">
        <f>يونيو!BJ8</f>
        <v>0</v>
      </c>
      <c r="BK12" s="196">
        <f>يونيو!BK8</f>
        <v>0</v>
      </c>
      <c r="BL12" s="196">
        <f>يونيو!BL8</f>
        <v>0</v>
      </c>
      <c r="BM12" s="196">
        <f>يونيو!BM8</f>
        <v>25000</v>
      </c>
      <c r="BN12" s="196">
        <f>يونيو!BN8</f>
        <v>0</v>
      </c>
      <c r="BO12" s="196">
        <f>يونيو!BO8</f>
        <v>0</v>
      </c>
      <c r="BP12" s="196">
        <f>يونيو!BP8</f>
        <v>0</v>
      </c>
      <c r="BQ12" s="196">
        <f>يونيو!BQ8</f>
        <v>0</v>
      </c>
      <c r="BR12" s="196">
        <f>يونيو!BR8</f>
        <v>7400</v>
      </c>
      <c r="BS12" s="196">
        <f>يونيو!BS8</f>
        <v>0</v>
      </c>
      <c r="BT12" s="196">
        <f>يونيو!BT8</f>
        <v>0</v>
      </c>
      <c r="BU12" s="196">
        <f>يونيو!BU8</f>
        <v>40000</v>
      </c>
      <c r="BV12" s="196">
        <f>يونيو!BV8</f>
        <v>0</v>
      </c>
      <c r="BW12" s="196">
        <f>يونيو!BW8</f>
        <v>0</v>
      </c>
      <c r="BX12" s="196">
        <f>يونيو!BX8</f>
        <v>0</v>
      </c>
      <c r="BY12" s="196">
        <f>يونيو!BY8</f>
        <v>0</v>
      </c>
      <c r="BZ12" s="196">
        <f>يونيو!BZ8</f>
        <v>0</v>
      </c>
      <c r="CA12" s="196">
        <f>يونيو!CA8</f>
        <v>0</v>
      </c>
      <c r="CB12" s="196">
        <f>يونيو!CB8</f>
        <v>0</v>
      </c>
      <c r="CC12" s="196">
        <f>يونيو!CC8</f>
        <v>1140</v>
      </c>
      <c r="CD12" s="196">
        <f>يونيو!CD8</f>
        <v>0</v>
      </c>
    </row>
    <row r="13" ht="15.75" spans="1:83">
      <c r="A13" s="5"/>
      <c r="B13" s="147"/>
      <c r="C13" s="172"/>
      <c r="D13" s="175" t="s">
        <v>271</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0</v>
      </c>
      <c r="CE13" s="179"/>
    </row>
    <row r="14" ht="15.75" spans="1:83">
      <c r="A14" s="5"/>
      <c r="B14" s="147"/>
      <c r="C14" s="172"/>
      <c r="D14" s="175" t="s">
        <v>272</v>
      </c>
      <c r="E14" s="176">
        <v>3</v>
      </c>
      <c r="F14" t="s">
        <v>273</v>
      </c>
      <c r="G14" s="177"/>
      <c r="H14" s="177"/>
      <c r="I14" s="177"/>
      <c r="J14" s="177"/>
      <c r="K14" s="177" t="s">
        <v>26</v>
      </c>
      <c r="L14" s="210">
        <v>5750</v>
      </c>
      <c r="M14" s="177"/>
      <c r="N14" s="182"/>
      <c r="O14" s="177" t="s">
        <v>44</v>
      </c>
      <c r="P14">
        <v>750</v>
      </c>
      <c r="Q14" s="177" t="s">
        <v>33</v>
      </c>
      <c r="R14" s="210">
        <v>5000</v>
      </c>
      <c r="S14" s="195"/>
      <c r="T14" s="195">
        <f t="shared" si="2"/>
        <v>5750</v>
      </c>
      <c r="U14" s="195">
        <f t="shared" si="3"/>
        <v>5750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5750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5000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750</v>
      </c>
      <c r="CE14" s="179"/>
    </row>
    <row r="15" ht="15.75" spans="1:83">
      <c r="A15" s="5"/>
      <c r="B15" s="147"/>
      <c r="C15" s="172"/>
      <c r="D15" s="175" t="s">
        <v>274</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0</v>
      </c>
      <c r="CE15" s="179"/>
    </row>
    <row r="16" ht="15.75" spans="1:83">
      <c r="A16" s="5"/>
      <c r="B16" s="147"/>
      <c r="C16" s="172"/>
      <c r="D16" s="175" t="s">
        <v>275</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0</v>
      </c>
      <c r="CE16" s="179"/>
    </row>
    <row r="17" ht="15.75" spans="1:83">
      <c r="A17" s="5"/>
      <c r="B17" s="147"/>
      <c r="C17" s="172"/>
      <c r="D17" s="175" t="s">
        <v>276</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277</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278</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279</v>
      </c>
      <c r="E20" s="176">
        <v>9</v>
      </c>
      <c r="F20" t="s">
        <v>280</v>
      </c>
      <c r="G20" s="177"/>
      <c r="H20" s="124"/>
      <c r="I20" s="177" t="s">
        <v>44</v>
      </c>
      <c r="J20" s="124">
        <v>975</v>
      </c>
      <c r="K20" s="177" t="s">
        <v>36</v>
      </c>
      <c r="L20" s="187">
        <v>6500</v>
      </c>
      <c r="M20" s="177"/>
      <c r="N20" s="187"/>
      <c r="O20" s="177"/>
      <c r="P20" s="188"/>
      <c r="Q20" s="177" t="s">
        <v>17</v>
      </c>
      <c r="R20" s="188">
        <v>7475</v>
      </c>
      <c r="S20" s="164"/>
      <c r="T20" s="195">
        <f t="shared" si="2"/>
        <v>7475</v>
      </c>
      <c r="U20" s="195">
        <f t="shared" si="3"/>
        <v>7475</v>
      </c>
      <c r="V20" s="164"/>
      <c r="W20" s="164"/>
      <c r="X20" s="197" t="str">
        <f t="shared" si="4"/>
        <v>القيد صحيح</v>
      </c>
      <c r="Y20" s="196">
        <f t="shared" si="5"/>
        <v>0</v>
      </c>
      <c r="Z20" s="196">
        <f t="shared" si="6"/>
        <v>7475</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6500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975</v>
      </c>
      <c r="CD20" s="196">
        <f t="shared" si="56"/>
        <v>0</v>
      </c>
      <c r="CE20" s="179"/>
    </row>
    <row r="21" ht="31.3" customHeight="1" spans="1:83">
      <c r="A21" s="5"/>
      <c r="B21" s="147"/>
      <c r="C21" s="172"/>
      <c r="D21" s="175" t="s">
        <v>281</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0</v>
      </c>
      <c r="CD21" s="196">
        <f t="shared" si="56"/>
        <v>0</v>
      </c>
      <c r="CE21" s="179"/>
    </row>
    <row r="22" ht="15.75" spans="1:83">
      <c r="A22" s="5"/>
      <c r="B22" s="147"/>
      <c r="C22" s="172"/>
      <c r="D22" s="175" t="s">
        <v>282</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0</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0</v>
      </c>
      <c r="CD22" s="196">
        <f t="shared" si="56"/>
        <v>0</v>
      </c>
      <c r="CE22" s="179"/>
    </row>
    <row r="23" ht="15.75" spans="1:83">
      <c r="A23" s="5"/>
      <c r="B23" s="147"/>
      <c r="C23" s="172"/>
      <c r="D23" s="175" t="s">
        <v>283</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0</v>
      </c>
      <c r="CD23" s="196">
        <f t="shared" si="56"/>
        <v>0</v>
      </c>
      <c r="CE23" s="179"/>
    </row>
    <row r="24" ht="15.75" spans="1:83">
      <c r="A24" s="5"/>
      <c r="B24" s="147"/>
      <c r="C24" s="172"/>
      <c r="D24" s="175" t="s">
        <v>284</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0</v>
      </c>
      <c r="CD24" s="196">
        <f t="shared" si="56"/>
        <v>0</v>
      </c>
      <c r="CE24" s="179"/>
    </row>
    <row r="25" ht="15.75" spans="1:83">
      <c r="A25" s="5"/>
      <c r="B25" s="147"/>
      <c r="C25" s="172"/>
      <c r="D25" s="175" t="s">
        <v>285</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286</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287</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0</v>
      </c>
    </row>
    <row r="28" ht="15.75" spans="1:82">
      <c r="A28" s="5"/>
      <c r="B28" s="147" t="s">
        <v>124</v>
      </c>
      <c r="C28" s="172"/>
      <c r="D28" s="175" t="s">
        <v>288</v>
      </c>
      <c r="E28" s="176">
        <v>17</v>
      </c>
      <c r="F28" s="124" t="s">
        <v>289</v>
      </c>
      <c r="G28" s="177"/>
      <c r="H28" s="124"/>
      <c r="I28" s="177"/>
      <c r="J28" s="124"/>
      <c r="K28" s="177" t="s">
        <v>23</v>
      </c>
      <c r="L28" s="187">
        <v>920</v>
      </c>
      <c r="M28" s="177"/>
      <c r="N28" s="187"/>
      <c r="O28" s="177" t="s">
        <v>44</v>
      </c>
      <c r="P28" s="188">
        <v>120</v>
      </c>
      <c r="Q28" s="177" t="s">
        <v>38</v>
      </c>
      <c r="R28" s="188">
        <v>800</v>
      </c>
      <c r="S28" s="164"/>
      <c r="T28" s="195">
        <f t="shared" si="2"/>
        <v>920</v>
      </c>
      <c r="U28" s="195">
        <f t="shared" si="3"/>
        <v>920</v>
      </c>
      <c r="V28" s="164"/>
      <c r="W28" s="164"/>
      <c r="X28" s="197" t="str">
        <f t="shared" si="4"/>
        <v>القيد صحيح</v>
      </c>
      <c r="Y28" s="196">
        <f t="shared" si="5"/>
        <v>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920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800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120</v>
      </c>
    </row>
    <row r="29" ht="15.75" spans="1:82">
      <c r="A29" s="5"/>
      <c r="B29" s="147"/>
      <c r="C29" s="172"/>
      <c r="D29" s="175" t="s">
        <v>290</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c r="C30" s="172"/>
      <c r="D30" s="175" t="s">
        <v>291</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0</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0</v>
      </c>
      <c r="CE30" s="179"/>
    </row>
    <row r="31" ht="15.75" spans="1:83">
      <c r="A31" s="5"/>
      <c r="B31" s="147"/>
      <c r="C31" s="172"/>
      <c r="D31" s="175" t="s">
        <v>292</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0</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0</v>
      </c>
      <c r="CE31" s="179"/>
    </row>
    <row r="32" ht="15.75" spans="1:83">
      <c r="A32" s="5"/>
      <c r="B32" s="147"/>
      <c r="C32" s="172"/>
      <c r="D32" s="175" t="s">
        <v>293</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0</v>
      </c>
      <c r="CE32" s="179"/>
    </row>
    <row r="33" ht="15.75" spans="1:83">
      <c r="A33" s="5"/>
      <c r="B33" s="147"/>
      <c r="C33" s="172"/>
      <c r="D33" s="175" t="s">
        <v>294</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295</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296</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297</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298</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299</v>
      </c>
      <c r="E38" s="176">
        <v>27</v>
      </c>
      <c r="F38" s="124" t="s">
        <v>300</v>
      </c>
      <c r="G38" s="177"/>
      <c r="H38" s="124"/>
      <c r="I38" s="177"/>
      <c r="J38" s="124"/>
      <c r="K38" s="177" t="s">
        <v>25</v>
      </c>
      <c r="L38" s="187">
        <v>2500</v>
      </c>
      <c r="M38" s="177"/>
      <c r="N38" s="187"/>
      <c r="O38" s="177"/>
      <c r="P38" s="188"/>
      <c r="Q38" s="177" t="s">
        <v>17</v>
      </c>
      <c r="R38" s="188">
        <v>2500</v>
      </c>
      <c r="S38" s="164"/>
      <c r="T38" s="195">
        <f t="shared" si="2"/>
        <v>2500</v>
      </c>
      <c r="U38" s="195">
        <f t="shared" si="3"/>
        <v>2500</v>
      </c>
      <c r="V38" s="164"/>
      <c r="W38" s="164"/>
      <c r="X38" s="197" t="str">
        <f t="shared" si="4"/>
        <v>القيد صحيح</v>
      </c>
      <c r="Y38" s="196">
        <f t="shared" si="5"/>
        <v>0</v>
      </c>
      <c r="Z38" s="196">
        <f t="shared" si="6"/>
        <v>2500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2500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301</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302</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0</v>
      </c>
      <c r="AN40" s="196">
        <f t="shared" si="18"/>
        <v>0</v>
      </c>
      <c r="AO40" s="196">
        <f t="shared" si="19"/>
        <v>0</v>
      </c>
      <c r="AP40" s="196">
        <f t="shared" si="20"/>
        <v>0</v>
      </c>
      <c r="AQ40" s="196">
        <f t="shared" si="21"/>
        <v>0</v>
      </c>
      <c r="AR40" s="196">
        <f t="shared" si="22"/>
        <v>0</v>
      </c>
      <c r="AS40" s="196">
        <f t="shared" si="23"/>
        <v>0</v>
      </c>
      <c r="AT40" s="196">
        <f t="shared" si="24"/>
        <v>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303</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304</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M12:M43 O12:O43 Q12:Q43">
      <formula1>$AB$10:$CG$10</formula1>
    </dataValidation>
  </dataValidations>
  <pageMargins left="0.699999988079071" right="0.699999988079071" top="0.75" bottom="0.75" header="0.5" footer="0.5"/>
  <pageSetup paperSize="9" orientation="landscape"/>
  <headerFooter alignWithMargins="0" scaleWithDoc="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60" zoomScaleNormal="60" topLeftCell="A10" workbookViewId="0">
      <selection activeCell="Q39" sqref="Q39"/>
    </sheetView>
  </sheetViews>
  <sheetFormatPr defaultColWidth="9" defaultRowHeight="14.25"/>
  <cols>
    <col min="1" max="1" width="19.7"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0" customWidth="1"/>
    <col min="73" max="73" width="11.4"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11410</v>
      </c>
      <c r="Z7" s="199"/>
      <c r="AA7" s="198">
        <f>AB9-AA9</f>
        <v>5000</v>
      </c>
      <c r="AB7" s="199"/>
      <c r="AC7" s="198">
        <f>AD9-AC9</f>
        <v>0</v>
      </c>
      <c r="AD7" s="199"/>
      <c r="AE7" s="198">
        <f>AF9-AE9</f>
        <v>3000</v>
      </c>
      <c r="AF7" s="199"/>
      <c r="AG7" s="198">
        <f>AH9-AG9</f>
        <v>0</v>
      </c>
      <c r="AH7" s="199"/>
      <c r="AI7" s="198">
        <f>AJ9-AI9</f>
        <v>0</v>
      </c>
      <c r="AJ7" s="199"/>
      <c r="AK7" s="198">
        <f>AL9-AK9</f>
        <v>0</v>
      </c>
      <c r="AL7" s="199"/>
      <c r="AM7" s="198">
        <f>AN9-AM9</f>
        <v>22320</v>
      </c>
      <c r="AN7" s="199"/>
      <c r="AO7" s="198">
        <f>AP9-AO9</f>
        <v>0</v>
      </c>
      <c r="AP7" s="199"/>
      <c r="AQ7" s="198">
        <f>AR9-AQ9</f>
        <v>16225</v>
      </c>
      <c r="AR7" s="199"/>
      <c r="AS7" s="198">
        <f>AT9-AS9</f>
        <v>-7950</v>
      </c>
      <c r="AT7" s="199"/>
      <c r="AU7" s="198">
        <f>AV9-AU9</f>
        <v>0</v>
      </c>
      <c r="AV7" s="199"/>
      <c r="AW7" s="198">
        <f>AX9-AW9</f>
        <v>0</v>
      </c>
      <c r="AX7" s="199"/>
      <c r="AY7" s="198">
        <f>AZ9-AY9</f>
        <v>0</v>
      </c>
      <c r="AZ7" s="199"/>
      <c r="BA7" s="198">
        <f>BB9-BA9</f>
        <v>0</v>
      </c>
      <c r="BB7" s="199"/>
      <c r="BC7" s="198">
        <f>BD9-BC9</f>
        <v>0</v>
      </c>
      <c r="BD7" s="199"/>
      <c r="BE7" s="198">
        <f>BF9-BE9</f>
        <v>0</v>
      </c>
      <c r="BF7" s="199"/>
      <c r="BG7" s="198">
        <f>BH9-BG9</f>
        <v>19200</v>
      </c>
      <c r="BH7" s="199"/>
      <c r="BI7" s="198">
        <f>BJ9-BI9</f>
        <v>0</v>
      </c>
      <c r="BJ7" s="199"/>
      <c r="BK7" s="198">
        <f>BL9-BK9</f>
        <v>0</v>
      </c>
      <c r="BL7" s="199"/>
      <c r="BM7" s="198">
        <f>BN9-BM9</f>
        <v>-37000</v>
      </c>
      <c r="BN7" s="199"/>
      <c r="BO7" s="198">
        <f>BP9-BO9</f>
        <v>0</v>
      </c>
      <c r="BP7" s="199"/>
      <c r="BQ7" s="198">
        <f>BR9-BQ9</f>
        <v>9100</v>
      </c>
      <c r="BR7" s="199"/>
      <c r="BS7" s="198">
        <f>BT9-BS9</f>
        <v>0</v>
      </c>
      <c r="BT7" s="199"/>
      <c r="BU7" s="198">
        <f>BV9-BU9</f>
        <v>-40000</v>
      </c>
      <c r="BV7" s="199"/>
      <c r="BW7" s="198">
        <f>BX9-BW9</f>
        <v>0</v>
      </c>
      <c r="BX7" s="199"/>
      <c r="BY7" s="198">
        <f>BZ9-BY9</f>
        <v>0</v>
      </c>
      <c r="BZ7" s="199"/>
      <c r="CA7" s="198">
        <f>CB9-CA9</f>
        <v>0</v>
      </c>
      <c r="CB7" s="199"/>
      <c r="CC7" s="198">
        <f>CD9-CC9</f>
        <v>-1305</v>
      </c>
      <c r="CD7" s="199"/>
      <c r="CE7" s="116" t="s">
        <v>4</v>
      </c>
    </row>
    <row r="8" spans="1:83">
      <c r="A8" s="165"/>
      <c r="Y8" s="96">
        <f>IF(Y9&gt;Z9,Y9-Z9,0)</f>
        <v>0</v>
      </c>
      <c r="Z8" s="96">
        <f>IF(Z9&gt;Y9,Z9-Y9,0)</f>
        <v>11410</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22320</v>
      </c>
      <c r="AO8" s="96">
        <f>IF(AO9&gt;AP9,AO9-AP9,0)</f>
        <v>0</v>
      </c>
      <c r="AP8" s="96">
        <f>IF(AP9&gt;AO9,AP9-AO9,0)</f>
        <v>0</v>
      </c>
      <c r="AQ8" s="96">
        <f>IF(AQ9&gt;AR9,AQ9-AR9,0)</f>
        <v>0</v>
      </c>
      <c r="AR8" s="96">
        <f>IF(AR9&gt;AQ9,AR9-AQ9,0)</f>
        <v>16225</v>
      </c>
      <c r="AS8" s="96">
        <f>IF(AS9&gt;AT9,AS9-AT9,0)</f>
        <v>7950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19200</v>
      </c>
      <c r="BI8" s="96">
        <f>IF(BI9&gt;BJ9,BI9-BJ9,0)</f>
        <v>0</v>
      </c>
      <c r="BJ8" s="96">
        <f>IF(BJ9&gt;BI9,BJ9-BI9,0)</f>
        <v>0</v>
      </c>
      <c r="BK8" s="96">
        <f>IF(BK9&gt;BL9,BK9-BL9,0)</f>
        <v>0</v>
      </c>
      <c r="BL8" s="96">
        <f>IF(BL9&gt;BK9,BL9-BK9,0)</f>
        <v>0</v>
      </c>
      <c r="BM8" s="96">
        <f>IF(BM9&gt;BN9,BM9-BN9,0)</f>
        <v>37000</v>
      </c>
      <c r="BN8" s="96">
        <f>IF(BN9&gt;BM9,BN9-BM9,0)</f>
        <v>0</v>
      </c>
      <c r="BO8" s="96">
        <f>IF(BO9&gt;BP9,BO9-BP9,0)</f>
        <v>0</v>
      </c>
      <c r="BP8" s="96">
        <f>IF(BP9&gt;BO9,BP9-BO9,0)</f>
        <v>0</v>
      </c>
      <c r="BQ8" s="96">
        <f>IF(BQ9&gt;BR9,BQ9-BR9,0)</f>
        <v>0</v>
      </c>
      <c r="BR8" s="96">
        <f>IF(BR9&gt;BQ9,BR9-BQ9,0)</f>
        <v>9100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1305</v>
      </c>
      <c r="CD8" s="96">
        <f>IF(CD9&gt;CC9,CD9-CC9,0)</f>
        <v>0</v>
      </c>
      <c r="CE8" s="116" t="s">
        <v>5</v>
      </c>
    </row>
    <row r="9" spans="1:83">
      <c r="A9" s="165"/>
      <c r="W9" s="190"/>
      <c r="X9" s="190"/>
      <c r="Y9" s="124">
        <f t="shared" ref="Y9:AD9" si="0">SUM(Y12:Y42)</f>
        <v>7830</v>
      </c>
      <c r="Z9" s="124">
        <f t="shared" si="0"/>
        <v>19240</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1035</v>
      </c>
      <c r="AN9" s="124">
        <f t="shared" si="1"/>
        <v>23355</v>
      </c>
      <c r="AO9" s="124">
        <f t="shared" si="1"/>
        <v>0</v>
      </c>
      <c r="AP9" s="124">
        <f t="shared" si="1"/>
        <v>0</v>
      </c>
      <c r="AQ9" s="124">
        <f t="shared" si="1"/>
        <v>0</v>
      </c>
      <c r="AR9" s="124">
        <f t="shared" si="1"/>
        <v>16225</v>
      </c>
      <c r="AS9" s="124">
        <f t="shared" si="1"/>
        <v>10950</v>
      </c>
      <c r="AT9" s="124">
        <f t="shared" si="1"/>
        <v>3000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19200</v>
      </c>
      <c r="BI9" s="124">
        <f t="shared" si="1"/>
        <v>0</v>
      </c>
      <c r="BJ9" s="124">
        <f t="shared" si="1"/>
        <v>0</v>
      </c>
      <c r="BK9" s="124">
        <f t="shared" si="1"/>
        <v>0</v>
      </c>
      <c r="BL9" s="124">
        <f t="shared" si="1"/>
        <v>0</v>
      </c>
      <c r="BM9" s="124">
        <f t="shared" si="1"/>
        <v>37000</v>
      </c>
      <c r="BN9" s="124">
        <f t="shared" si="1"/>
        <v>0</v>
      </c>
      <c r="BO9" s="124">
        <f t="shared" si="1"/>
        <v>0</v>
      </c>
      <c r="BP9" s="124">
        <f t="shared" si="1"/>
        <v>0</v>
      </c>
      <c r="BQ9" s="124">
        <f t="shared" si="1"/>
        <v>0</v>
      </c>
      <c r="BR9" s="124">
        <f t="shared" si="1"/>
        <v>9100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2070</v>
      </c>
      <c r="CD9" s="124">
        <f t="shared" si="1"/>
        <v>765</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305</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يوليو!Y8</f>
        <v>0</v>
      </c>
      <c r="Z12" s="196">
        <f>يوليو!Z8</f>
        <v>19240</v>
      </c>
      <c r="AA12" s="196">
        <f>يوليو!AA8</f>
        <v>0</v>
      </c>
      <c r="AB12" s="196">
        <f>يوليو!AB8</f>
        <v>5000</v>
      </c>
      <c r="AC12" s="196">
        <f>يوليو!AC8</f>
        <v>0</v>
      </c>
      <c r="AD12" s="196">
        <f>يوليو!AD8</f>
        <v>0</v>
      </c>
      <c r="AE12" s="196">
        <f>يوليو!AE8</f>
        <v>0</v>
      </c>
      <c r="AF12" s="196">
        <f>يوليو!AF8</f>
        <v>3000</v>
      </c>
      <c r="AG12" s="196">
        <f>يوليو!AG8</f>
        <v>0</v>
      </c>
      <c r="AH12" s="196">
        <f>يوليو!AH8</f>
        <v>0</v>
      </c>
      <c r="AI12" s="196">
        <f>يوليو!AI8</f>
        <v>0</v>
      </c>
      <c r="AJ12" s="196">
        <f>يوليو!AJ8</f>
        <v>0</v>
      </c>
      <c r="AK12" s="196">
        <f>يوليو!AK8</f>
        <v>0</v>
      </c>
      <c r="AL12" s="196">
        <f>يوليو!AL8</f>
        <v>0</v>
      </c>
      <c r="AM12" s="196">
        <f>يوليو!AM8</f>
        <v>0</v>
      </c>
      <c r="AN12" s="196">
        <f>يوليو!AN8</f>
        <v>23355</v>
      </c>
      <c r="AO12" s="196">
        <f>يوليو!AO8</f>
        <v>0</v>
      </c>
      <c r="AP12" s="196">
        <f>يوليو!AP8</f>
        <v>0</v>
      </c>
      <c r="AQ12" s="196">
        <f>يوليو!AQ8</f>
        <v>0</v>
      </c>
      <c r="AR12" s="196">
        <f>يوليو!AR8</f>
        <v>9900</v>
      </c>
      <c r="AS12" s="196">
        <f>يوليو!AS8</f>
        <v>10950</v>
      </c>
      <c r="AT12" s="196">
        <f>يوليو!AT8</f>
        <v>0</v>
      </c>
      <c r="AU12" s="196">
        <f>يوليو!AU8</f>
        <v>0</v>
      </c>
      <c r="AV12" s="196">
        <f>يوليو!AV8</f>
        <v>0</v>
      </c>
      <c r="AW12" s="196">
        <f>يوليو!AW8</f>
        <v>0</v>
      </c>
      <c r="AX12" s="196">
        <f>يوليو!AX8</f>
        <v>0</v>
      </c>
      <c r="AY12" s="196">
        <f>يوليو!AY8</f>
        <v>0</v>
      </c>
      <c r="AZ12" s="196">
        <f>يوليو!AZ8</f>
        <v>0</v>
      </c>
      <c r="BA12" s="196">
        <f>يوليو!BA8</f>
        <v>0</v>
      </c>
      <c r="BB12" s="196">
        <f>يوليو!BB8</f>
        <v>0</v>
      </c>
      <c r="BC12" s="196">
        <f>يوليو!BC8</f>
        <v>0</v>
      </c>
      <c r="BD12" s="196">
        <f>يوليو!BD8</f>
        <v>0</v>
      </c>
      <c r="BE12" s="196">
        <f>يوليو!BE8</f>
        <v>0</v>
      </c>
      <c r="BF12" s="196">
        <f>يوليو!BF8</f>
        <v>0</v>
      </c>
      <c r="BG12" s="196">
        <f>يوليو!BG8</f>
        <v>0</v>
      </c>
      <c r="BH12" s="196">
        <f>يوليو!BH8</f>
        <v>15000</v>
      </c>
      <c r="BI12" s="196">
        <f>يوليو!BI8</f>
        <v>0</v>
      </c>
      <c r="BJ12" s="196">
        <f>يوليو!BJ8</f>
        <v>0</v>
      </c>
      <c r="BK12" s="196">
        <f>يوليو!BK8</f>
        <v>0</v>
      </c>
      <c r="BL12" s="196">
        <f>يوليو!BL8</f>
        <v>0</v>
      </c>
      <c r="BM12" s="196">
        <f>يوليو!BM8</f>
        <v>31500</v>
      </c>
      <c r="BN12" s="196">
        <f>يوليو!BN8</f>
        <v>0</v>
      </c>
      <c r="BO12" s="196">
        <f>يوليو!BO8</f>
        <v>0</v>
      </c>
      <c r="BP12" s="196">
        <f>يوليو!BP8</f>
        <v>0</v>
      </c>
      <c r="BQ12" s="196">
        <f>يوليو!BQ8</f>
        <v>0</v>
      </c>
      <c r="BR12" s="196">
        <f>يوليو!BR8</f>
        <v>8200</v>
      </c>
      <c r="BS12" s="196">
        <f>يوليو!BS8</f>
        <v>0</v>
      </c>
      <c r="BT12" s="196">
        <f>يوليو!BT8</f>
        <v>0</v>
      </c>
      <c r="BU12" s="196">
        <f>يوليو!BU8</f>
        <v>40000</v>
      </c>
      <c r="BV12" s="196">
        <f>يوليو!BV8</f>
        <v>0</v>
      </c>
      <c r="BW12" s="196">
        <f>يوليو!BW8</f>
        <v>0</v>
      </c>
      <c r="BX12" s="196">
        <f>يوليو!BX8</f>
        <v>0</v>
      </c>
      <c r="BY12" s="196">
        <f>يوليو!BY8</f>
        <v>0</v>
      </c>
      <c r="BZ12" s="196">
        <f>يوليو!BZ8</f>
        <v>0</v>
      </c>
      <c r="CA12" s="196">
        <f>يوليو!CA8</f>
        <v>0</v>
      </c>
      <c r="CB12" s="196">
        <f>يوليو!CB8</f>
        <v>0</v>
      </c>
      <c r="CC12" s="196">
        <f>يوليو!CC8</f>
        <v>1245</v>
      </c>
      <c r="CD12" s="196">
        <f>يوليو!CD8</f>
        <v>0</v>
      </c>
    </row>
    <row r="13" ht="15.75" spans="1:83">
      <c r="A13" s="5"/>
      <c r="B13" s="147"/>
      <c r="C13" s="172"/>
      <c r="D13" s="175" t="s">
        <v>306</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0</v>
      </c>
      <c r="CE13" s="179"/>
    </row>
    <row r="14" ht="15.75" spans="1:83">
      <c r="A14" s="5"/>
      <c r="B14" s="147"/>
      <c r="C14" s="172"/>
      <c r="D14" s="175" t="s">
        <v>307</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0</v>
      </c>
      <c r="CE14" s="179"/>
    </row>
    <row r="15" ht="15.75" spans="1:83">
      <c r="A15" s="5"/>
      <c r="B15" s="147"/>
      <c r="C15" s="172"/>
      <c r="D15" s="175" t="s">
        <v>308</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0</v>
      </c>
      <c r="CE15" s="179"/>
    </row>
    <row r="16" ht="15.75" spans="1:83">
      <c r="A16" s="5"/>
      <c r="B16" s="147"/>
      <c r="C16" s="172"/>
      <c r="D16" s="175" t="s">
        <v>309</v>
      </c>
      <c r="E16" s="176">
        <v>5</v>
      </c>
      <c r="F16" s="124" t="s">
        <v>310</v>
      </c>
      <c r="G16" s="177"/>
      <c r="H16" s="124"/>
      <c r="I16" s="177"/>
      <c r="J16" s="124"/>
      <c r="K16" s="177" t="s">
        <v>17</v>
      </c>
      <c r="L16" s="187">
        <v>4830</v>
      </c>
      <c r="M16" s="177"/>
      <c r="N16" s="187"/>
      <c r="O16" s="177" t="s">
        <v>44</v>
      </c>
      <c r="P16" s="188">
        <v>630</v>
      </c>
      <c r="Q16" s="177" t="s">
        <v>33</v>
      </c>
      <c r="R16" s="188">
        <v>4200</v>
      </c>
      <c r="S16" s="164"/>
      <c r="T16" s="195">
        <f t="shared" si="2"/>
        <v>4830</v>
      </c>
      <c r="U16" s="195">
        <f t="shared" si="3"/>
        <v>4830</v>
      </c>
      <c r="V16" s="164"/>
      <c r="W16" s="164"/>
      <c r="X16" s="197" t="str">
        <f t="shared" si="4"/>
        <v>القيد صحيح</v>
      </c>
      <c r="Y16" s="196">
        <f t="shared" si="5"/>
        <v>4830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4200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630</v>
      </c>
      <c r="CE16" s="179"/>
    </row>
    <row r="17" ht="15.75" spans="1:83">
      <c r="A17" s="5"/>
      <c r="B17" s="147"/>
      <c r="C17" s="172"/>
      <c r="D17" s="175" t="s">
        <v>311</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312</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313</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314</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0</v>
      </c>
      <c r="CD20" s="196">
        <f t="shared" si="56"/>
        <v>0</v>
      </c>
      <c r="CE20" s="179"/>
    </row>
    <row r="21" ht="31.3" customHeight="1" spans="1:83">
      <c r="A21" s="5"/>
      <c r="B21" s="147"/>
      <c r="C21" s="172"/>
      <c r="D21" s="175" t="s">
        <v>315</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0</v>
      </c>
      <c r="CD21" s="196">
        <f t="shared" si="56"/>
        <v>0</v>
      </c>
      <c r="CE21" s="179"/>
    </row>
    <row r="22" ht="15.75" spans="1:83">
      <c r="A22" s="5"/>
      <c r="B22" s="147"/>
      <c r="C22" s="172"/>
      <c r="D22" s="175" t="s">
        <v>316</v>
      </c>
      <c r="E22" s="176">
        <v>11</v>
      </c>
      <c r="F22" s="124" t="s">
        <v>317</v>
      </c>
      <c r="G22" s="177"/>
      <c r="H22" s="124"/>
      <c r="I22" s="177" t="s">
        <v>44</v>
      </c>
      <c r="J22" s="124">
        <v>825</v>
      </c>
      <c r="K22" s="177" t="s">
        <v>36</v>
      </c>
      <c r="L22" s="187">
        <v>5500</v>
      </c>
      <c r="M22" s="177"/>
      <c r="N22" s="187"/>
      <c r="O22" s="177"/>
      <c r="P22" s="188"/>
      <c r="Q22" s="177" t="s">
        <v>25</v>
      </c>
      <c r="R22" s="188">
        <v>6325</v>
      </c>
      <c r="S22" s="164"/>
      <c r="T22" s="195">
        <f t="shared" si="2"/>
        <v>6325</v>
      </c>
      <c r="U22" s="195">
        <f t="shared" si="3"/>
        <v>6325</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6325</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5500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825</v>
      </c>
      <c r="CD22" s="196">
        <f t="shared" si="56"/>
        <v>0</v>
      </c>
      <c r="CE22" s="179"/>
    </row>
    <row r="23" ht="15.75" spans="1:83">
      <c r="A23" s="5"/>
      <c r="B23" s="147"/>
      <c r="C23" s="172"/>
      <c r="D23" s="175" t="s">
        <v>318</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0</v>
      </c>
      <c r="CD23" s="196">
        <f t="shared" si="56"/>
        <v>0</v>
      </c>
      <c r="CE23" s="179"/>
    </row>
    <row r="24" ht="15.75" spans="1:83">
      <c r="A24" s="5"/>
      <c r="B24" s="147"/>
      <c r="C24" s="172"/>
      <c r="D24" s="175" t="s">
        <v>319</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0</v>
      </c>
      <c r="CD24" s="196">
        <f t="shared" si="56"/>
        <v>0</v>
      </c>
      <c r="CE24" s="179"/>
    </row>
    <row r="25" ht="15.75" spans="1:83">
      <c r="A25" s="5"/>
      <c r="B25" s="147"/>
      <c r="C25" s="172"/>
      <c r="D25" s="175" t="s">
        <v>320</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321</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322</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0</v>
      </c>
    </row>
    <row r="28" ht="15.75" spans="1:82">
      <c r="A28" s="5"/>
      <c r="B28" s="147"/>
      <c r="C28" s="172"/>
      <c r="D28" s="175" t="s">
        <v>323</v>
      </c>
      <c r="E28" s="176">
        <v>17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0</v>
      </c>
    </row>
    <row r="29" ht="15.75" spans="1:82">
      <c r="A29" s="5"/>
      <c r="B29" s="147"/>
      <c r="C29" s="172"/>
      <c r="D29" s="175" t="s">
        <v>324</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t="s">
        <v>325</v>
      </c>
      <c r="C30" s="172"/>
      <c r="D30" s="175" t="s">
        <v>326</v>
      </c>
      <c r="E30" s="176">
        <v>19</v>
      </c>
      <c r="F30" s="124" t="s">
        <v>327</v>
      </c>
      <c r="G30" s="177"/>
      <c r="H30" s="124"/>
      <c r="I30" s="177"/>
      <c r="J30" s="124"/>
      <c r="K30" s="177" t="s">
        <v>23</v>
      </c>
      <c r="L30" s="187">
        <v>1035</v>
      </c>
      <c r="M30" s="177"/>
      <c r="N30" s="187"/>
      <c r="O30" s="177" t="s">
        <v>44</v>
      </c>
      <c r="P30" s="188">
        <v>135</v>
      </c>
      <c r="Q30" s="177" t="s">
        <v>38</v>
      </c>
      <c r="R30" s="188">
        <v>900</v>
      </c>
      <c r="S30" s="164"/>
      <c r="T30" s="195">
        <f t="shared" si="2"/>
        <v>1035</v>
      </c>
      <c r="U30" s="195">
        <f t="shared" si="3"/>
        <v>1035</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1035</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900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135</v>
      </c>
      <c r="CE30" s="179"/>
    </row>
    <row r="31" ht="15.75" spans="1:83">
      <c r="A31" s="5"/>
      <c r="B31" s="147"/>
      <c r="C31" s="172"/>
      <c r="D31" s="175" t="s">
        <v>328</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0</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0</v>
      </c>
      <c r="CE31" s="179"/>
    </row>
    <row r="32" ht="15.75" spans="1:83">
      <c r="A32" s="5"/>
      <c r="B32" s="147"/>
      <c r="C32" s="172"/>
      <c r="D32" s="175" t="s">
        <v>329</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0</v>
      </c>
      <c r="CE32" s="179"/>
    </row>
    <row r="33" ht="15.75" spans="1:83">
      <c r="A33" s="5"/>
      <c r="B33" s="147"/>
      <c r="C33" s="172"/>
      <c r="D33" s="175" t="s">
        <v>330</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331</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332</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333</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334</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335</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336</v>
      </c>
      <c r="E39" s="176">
        <v>28</v>
      </c>
      <c r="F39" s="124" t="s">
        <v>337</v>
      </c>
      <c r="G39" s="177"/>
      <c r="H39" s="124"/>
      <c r="I39" s="177"/>
      <c r="J39" s="124"/>
      <c r="K39" s="177" t="s">
        <v>17</v>
      </c>
      <c r="L39" s="187">
        <v>3000</v>
      </c>
      <c r="M39" s="177"/>
      <c r="N39" s="187"/>
      <c r="O39" s="177"/>
      <c r="P39" s="188"/>
      <c r="Q39" s="177" t="s">
        <v>26</v>
      </c>
      <c r="R39" s="188">
        <v>3000</v>
      </c>
      <c r="S39" s="164"/>
      <c r="T39" s="195">
        <f t="shared" si="2"/>
        <v>3000</v>
      </c>
      <c r="U39" s="195">
        <f t="shared" si="3"/>
        <v>3000</v>
      </c>
      <c r="V39" s="164"/>
      <c r="W39" s="164"/>
      <c r="X39" s="197" t="str">
        <f t="shared" si="4"/>
        <v>القيد صحيح</v>
      </c>
      <c r="Y39" s="196">
        <f t="shared" si="5"/>
        <v>3000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3000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338</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0</v>
      </c>
      <c r="AN40" s="196">
        <f t="shared" si="18"/>
        <v>0</v>
      </c>
      <c r="AO40" s="196">
        <f t="shared" si="19"/>
        <v>0</v>
      </c>
      <c r="AP40" s="196">
        <f t="shared" si="20"/>
        <v>0</v>
      </c>
      <c r="AQ40" s="196">
        <f t="shared" si="21"/>
        <v>0</v>
      </c>
      <c r="AR40" s="196">
        <f t="shared" si="22"/>
        <v>0</v>
      </c>
      <c r="AS40" s="196">
        <f t="shared" si="23"/>
        <v>0</v>
      </c>
      <c r="AT40" s="196">
        <f t="shared" si="24"/>
        <v>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339</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340</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M12:M43 O12:O43 Q12:Q43">
      <formula1>$AB$10:$CG$10</formula1>
    </dataValidation>
  </dataValidations>
  <pageMargins left="0.699999988079071" right="0.699999988079071" top="0.75" bottom="0.75" header="0.5" footer="0.5"/>
  <pageSetup paperSize="9" orientation="landscape"/>
  <headerFooter alignWithMargins="0" scaleWithDoc="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70" zoomScaleNormal="70" topLeftCell="J19" workbookViewId="0">
      <selection activeCell="Q35" sqref="Q35"/>
    </sheetView>
  </sheetViews>
  <sheetFormatPr defaultColWidth="9" defaultRowHeight="14.25"/>
  <cols>
    <col min="1" max="1" width="18.8833333333333"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0" customWidth="1"/>
    <col min="73" max="73" width="14.6666666666667"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24207.5</v>
      </c>
      <c r="Z7" s="199"/>
      <c r="AA7" s="198">
        <f>AB9-AA9</f>
        <v>5000</v>
      </c>
      <c r="AB7" s="199"/>
      <c r="AC7" s="198">
        <f>AD9-AC9</f>
        <v>0</v>
      </c>
      <c r="AD7" s="199"/>
      <c r="AE7" s="198">
        <f>AF9-AE9</f>
        <v>3000</v>
      </c>
      <c r="AF7" s="199"/>
      <c r="AG7" s="198">
        <f>AH9-AG9</f>
        <v>0</v>
      </c>
      <c r="AH7" s="199"/>
      <c r="AI7" s="198">
        <f>AJ9-AI9</f>
        <v>0</v>
      </c>
      <c r="AJ7" s="199"/>
      <c r="AK7" s="198">
        <f>AL9-AK9</f>
        <v>0</v>
      </c>
      <c r="AL7" s="199"/>
      <c r="AM7" s="198">
        <f>AN9-AM9</f>
        <v>21860</v>
      </c>
      <c r="AN7" s="199"/>
      <c r="AO7" s="198">
        <f>AP9-AO9</f>
        <v>0</v>
      </c>
      <c r="AP7" s="199"/>
      <c r="AQ7" s="198">
        <f>AR9-AQ9</f>
        <v>12225</v>
      </c>
      <c r="AR7" s="199"/>
      <c r="AS7" s="198">
        <f>AT9-AS9</f>
        <v>-7950</v>
      </c>
      <c r="AT7" s="199"/>
      <c r="AU7" s="198">
        <f>AV9-AU9</f>
        <v>0</v>
      </c>
      <c r="AV7" s="199"/>
      <c r="AW7" s="198">
        <f>AX9-AW9</f>
        <v>0</v>
      </c>
      <c r="AX7" s="199"/>
      <c r="AY7" s="198">
        <f>AZ9-AY9</f>
        <v>0</v>
      </c>
      <c r="AZ7" s="199"/>
      <c r="BA7" s="198">
        <f>BB9-BA9</f>
        <v>0</v>
      </c>
      <c r="BB7" s="199"/>
      <c r="BC7" s="198">
        <f>BD9-BC9</f>
        <v>0</v>
      </c>
      <c r="BD7" s="199"/>
      <c r="BE7" s="198">
        <f>BF9-BE9</f>
        <v>0</v>
      </c>
      <c r="BF7" s="199"/>
      <c r="BG7" s="198">
        <f>BH9-BG9</f>
        <v>19200</v>
      </c>
      <c r="BH7" s="199"/>
      <c r="BI7" s="198">
        <f>BJ9-BI9</f>
        <v>0</v>
      </c>
      <c r="BJ7" s="199"/>
      <c r="BK7" s="198">
        <f>BL9-BK9</f>
        <v>0</v>
      </c>
      <c r="BL7" s="199"/>
      <c r="BM7" s="198">
        <f>BN9-BM9</f>
        <v>-45000</v>
      </c>
      <c r="BN7" s="199"/>
      <c r="BO7" s="198">
        <f>BP9-BO9</f>
        <v>0</v>
      </c>
      <c r="BP7" s="199"/>
      <c r="BQ7" s="198">
        <f>BR9-BQ9</f>
        <v>9850</v>
      </c>
      <c r="BR7" s="199"/>
      <c r="BS7" s="198">
        <f>BT9-BS9</f>
        <v>0</v>
      </c>
      <c r="BT7" s="199"/>
      <c r="BU7" s="198">
        <f>BV9-BU9</f>
        <v>-40000</v>
      </c>
      <c r="BV7" s="199"/>
      <c r="BW7" s="198">
        <f>BX9-BW9</f>
        <v>0</v>
      </c>
      <c r="BX7" s="199"/>
      <c r="BY7" s="198">
        <f>BZ9-BY9</f>
        <v>0</v>
      </c>
      <c r="BZ7" s="199"/>
      <c r="CA7" s="198">
        <f>CB9-CA9</f>
        <v>0</v>
      </c>
      <c r="CB7" s="199"/>
      <c r="CC7" s="198">
        <f>CD9-CC9</f>
        <v>-2392.5</v>
      </c>
      <c r="CD7" s="199"/>
      <c r="CE7" s="116" t="s">
        <v>4</v>
      </c>
    </row>
    <row r="8" spans="1:83">
      <c r="A8" s="165"/>
      <c r="Y8" s="96">
        <f>IF(Y9&gt;Z9,Y9-Z9,0)</f>
        <v>0</v>
      </c>
      <c r="Z8" s="96">
        <f>IF(Z9&gt;Y9,Z9-Y9,0)</f>
        <v>24207.5</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21860</v>
      </c>
      <c r="AO8" s="96">
        <f>IF(AO9&gt;AP9,AO9-AP9,0)</f>
        <v>0</v>
      </c>
      <c r="AP8" s="96">
        <f>IF(AP9&gt;AO9,AP9-AO9,0)</f>
        <v>0</v>
      </c>
      <c r="AQ8" s="96">
        <f>IF(AQ9&gt;AR9,AQ9-AR9,0)</f>
        <v>0</v>
      </c>
      <c r="AR8" s="96">
        <f>IF(AR9&gt;AQ9,AR9-AQ9,0)</f>
        <v>12225</v>
      </c>
      <c r="AS8" s="96">
        <f>IF(AS9&gt;AT9,AS9-AT9,0)</f>
        <v>7950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19200</v>
      </c>
      <c r="BI8" s="96">
        <f>IF(BI9&gt;BJ9,BI9-BJ9,0)</f>
        <v>0</v>
      </c>
      <c r="BJ8" s="96">
        <f>IF(BJ9&gt;BI9,BJ9-BI9,0)</f>
        <v>0</v>
      </c>
      <c r="BK8" s="96">
        <f>IF(BK9&gt;BL9,BK9-BL9,0)</f>
        <v>0</v>
      </c>
      <c r="BL8" s="96">
        <f>IF(BL9&gt;BK9,BL9-BK9,0)</f>
        <v>0</v>
      </c>
      <c r="BM8" s="96">
        <f>IF(BM9&gt;BN9,BM9-BN9,0)</f>
        <v>45000</v>
      </c>
      <c r="BN8" s="96">
        <f>IF(BN9&gt;BM9,BN9-BM9,0)</f>
        <v>0</v>
      </c>
      <c r="BO8" s="96">
        <f>IF(BO9&gt;BP9,BO9-BP9,0)</f>
        <v>0</v>
      </c>
      <c r="BP8" s="96">
        <f>IF(BP9&gt;BO9,BP9-BO9,0)</f>
        <v>0</v>
      </c>
      <c r="BQ8" s="96">
        <f>IF(BQ9&gt;BR9,BQ9-BR9,0)</f>
        <v>0</v>
      </c>
      <c r="BR8" s="96">
        <f>IF(BR9&gt;BQ9,BR9-BQ9,0)</f>
        <v>9850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2392.5</v>
      </c>
      <c r="CD8" s="96">
        <f>IF(CD9&gt;CC9,CD9-CC9,0)</f>
        <v>0</v>
      </c>
      <c r="CE8" s="116" t="s">
        <v>5</v>
      </c>
    </row>
    <row r="9" spans="1:83">
      <c r="A9" s="165"/>
      <c r="W9" s="190"/>
      <c r="X9" s="190"/>
      <c r="Y9" s="124">
        <f t="shared" ref="Y9:AD9" si="0">SUM(Y12:Y42)</f>
        <v>402.5</v>
      </c>
      <c r="Z9" s="124">
        <f t="shared" si="0"/>
        <v>24610</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460</v>
      </c>
      <c r="AN9" s="124">
        <f t="shared" si="1"/>
        <v>22320</v>
      </c>
      <c r="AO9" s="124">
        <f t="shared" si="1"/>
        <v>0</v>
      </c>
      <c r="AP9" s="124">
        <f t="shared" si="1"/>
        <v>0</v>
      </c>
      <c r="AQ9" s="124">
        <f t="shared" si="1"/>
        <v>4000</v>
      </c>
      <c r="AR9" s="124">
        <f t="shared" si="1"/>
        <v>16225</v>
      </c>
      <c r="AS9" s="124">
        <f t="shared" si="1"/>
        <v>7950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19200</v>
      </c>
      <c r="BI9" s="124">
        <f t="shared" si="1"/>
        <v>0</v>
      </c>
      <c r="BJ9" s="124">
        <f t="shared" si="1"/>
        <v>0</v>
      </c>
      <c r="BK9" s="124">
        <f t="shared" si="1"/>
        <v>0</v>
      </c>
      <c r="BL9" s="124">
        <f t="shared" si="1"/>
        <v>0</v>
      </c>
      <c r="BM9" s="124">
        <f t="shared" si="1"/>
        <v>45000</v>
      </c>
      <c r="BN9" s="124">
        <f t="shared" si="1"/>
        <v>0</v>
      </c>
      <c r="BO9" s="124">
        <f t="shared" si="1"/>
        <v>0</v>
      </c>
      <c r="BP9" s="124">
        <f t="shared" si="1"/>
        <v>0</v>
      </c>
      <c r="BQ9" s="124">
        <f t="shared" si="1"/>
        <v>0</v>
      </c>
      <c r="BR9" s="124">
        <f t="shared" si="1"/>
        <v>9850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2505</v>
      </c>
      <c r="CD9" s="124">
        <f t="shared" si="1"/>
        <v>112.5</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341</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اغسطس!Y8</f>
        <v>0</v>
      </c>
      <c r="Z12" s="196">
        <f>اغسطس!Z8</f>
        <v>11410</v>
      </c>
      <c r="AA12" s="196">
        <f>اغسطس!AA8</f>
        <v>0</v>
      </c>
      <c r="AB12" s="196">
        <f>اغسطس!AB8</f>
        <v>5000</v>
      </c>
      <c r="AC12" s="196">
        <f>اغسطس!AC8</f>
        <v>0</v>
      </c>
      <c r="AD12" s="196">
        <f>اغسطس!AD8</f>
        <v>0</v>
      </c>
      <c r="AE12" s="196">
        <f>اغسطس!AE8</f>
        <v>0</v>
      </c>
      <c r="AF12" s="196">
        <f>اغسطس!AF8</f>
        <v>3000</v>
      </c>
      <c r="AG12" s="196">
        <f>اغسطس!AG8</f>
        <v>0</v>
      </c>
      <c r="AH12" s="196">
        <f>اغسطس!AH8</f>
        <v>0</v>
      </c>
      <c r="AI12" s="196">
        <f>اغسطس!AI8</f>
        <v>0</v>
      </c>
      <c r="AJ12" s="196">
        <f>اغسطس!AJ8</f>
        <v>0</v>
      </c>
      <c r="AK12" s="196">
        <f>اغسطس!AK8</f>
        <v>0</v>
      </c>
      <c r="AL12" s="196">
        <f>اغسطس!AL8</f>
        <v>0</v>
      </c>
      <c r="AM12" s="196">
        <f>اغسطس!AM8</f>
        <v>0</v>
      </c>
      <c r="AN12" s="196">
        <f>اغسطس!AN8</f>
        <v>22320</v>
      </c>
      <c r="AO12" s="196">
        <f>اغسطس!AO8</f>
        <v>0</v>
      </c>
      <c r="AP12" s="196">
        <f>اغسطس!AP8</f>
        <v>0</v>
      </c>
      <c r="AQ12" s="196">
        <f>اغسطس!AQ8</f>
        <v>0</v>
      </c>
      <c r="AR12" s="196">
        <f>اغسطس!AR8</f>
        <v>16225</v>
      </c>
      <c r="AS12" s="196">
        <f>اغسطس!AS8</f>
        <v>7950</v>
      </c>
      <c r="AT12" s="196">
        <f>اغسطس!AT8</f>
        <v>0</v>
      </c>
      <c r="AU12" s="196">
        <f>اغسطس!AU8</f>
        <v>0</v>
      </c>
      <c r="AV12" s="196">
        <f>اغسطس!AV8</f>
        <v>0</v>
      </c>
      <c r="AW12" s="196">
        <f>اغسطس!AW8</f>
        <v>0</v>
      </c>
      <c r="AX12" s="196">
        <f>اغسطس!AX8</f>
        <v>0</v>
      </c>
      <c r="AY12" s="196">
        <f>اغسطس!AY8</f>
        <v>0</v>
      </c>
      <c r="AZ12" s="196">
        <f>اغسطس!AZ8</f>
        <v>0</v>
      </c>
      <c r="BA12" s="196">
        <f>اغسطس!BA8</f>
        <v>0</v>
      </c>
      <c r="BB12" s="196">
        <f>اغسطس!BB8</f>
        <v>0</v>
      </c>
      <c r="BC12" s="196">
        <f>اغسطس!BC8</f>
        <v>0</v>
      </c>
      <c r="BD12" s="196">
        <f>اغسطس!BD8</f>
        <v>0</v>
      </c>
      <c r="BE12" s="196">
        <f>اغسطس!BE8</f>
        <v>0</v>
      </c>
      <c r="BF12" s="196">
        <f>اغسطس!BF8</f>
        <v>0</v>
      </c>
      <c r="BG12" s="196">
        <f>اغسطس!BG8</f>
        <v>0</v>
      </c>
      <c r="BH12" s="196">
        <f>اغسطس!BH8</f>
        <v>19200</v>
      </c>
      <c r="BI12" s="196">
        <f>اغسطس!BI8</f>
        <v>0</v>
      </c>
      <c r="BJ12" s="196">
        <f>اغسطس!BJ8</f>
        <v>0</v>
      </c>
      <c r="BK12" s="196">
        <f>اغسطس!BK8</f>
        <v>0</v>
      </c>
      <c r="BL12" s="196">
        <f>اغسطس!BL8</f>
        <v>0</v>
      </c>
      <c r="BM12" s="196">
        <f>اغسطس!BM8</f>
        <v>37000</v>
      </c>
      <c r="BN12" s="196">
        <f>اغسطس!BN8</f>
        <v>0</v>
      </c>
      <c r="BO12" s="196">
        <f>اغسطس!BO8</f>
        <v>0</v>
      </c>
      <c r="BP12" s="196">
        <f>اغسطس!BP8</f>
        <v>0</v>
      </c>
      <c r="BQ12" s="196">
        <f>اغسطس!BQ8</f>
        <v>0</v>
      </c>
      <c r="BR12" s="196">
        <f>اغسطس!BR8</f>
        <v>9100</v>
      </c>
      <c r="BS12" s="196">
        <f>اغسطس!BS8</f>
        <v>0</v>
      </c>
      <c r="BT12" s="196">
        <f>اغسطس!BT8</f>
        <v>0</v>
      </c>
      <c r="BU12" s="196">
        <f>اغسطس!BU8</f>
        <v>40000</v>
      </c>
      <c r="BV12" s="196">
        <f>اغسطس!BV8</f>
        <v>0</v>
      </c>
      <c r="BW12" s="196">
        <f>اغسطس!BW8</f>
        <v>0</v>
      </c>
      <c r="BX12" s="196">
        <f>اغسطس!BX8</f>
        <v>0</v>
      </c>
      <c r="BY12" s="196">
        <f>اغسطس!BY8</f>
        <v>0</v>
      </c>
      <c r="BZ12" s="196">
        <f>اغسطس!BZ8</f>
        <v>0</v>
      </c>
      <c r="CA12" s="196">
        <f>اغسطس!CA8</f>
        <v>0</v>
      </c>
      <c r="CB12" s="196">
        <f>اغسطس!CB8</f>
        <v>0</v>
      </c>
      <c r="CC12" s="196">
        <f>اغسطس!CC8</f>
        <v>1305</v>
      </c>
      <c r="CD12" s="196">
        <f>اغسطس!CD8</f>
        <v>0</v>
      </c>
    </row>
    <row r="13" ht="15.75" spans="1:83">
      <c r="A13" s="5"/>
      <c r="B13" s="147" t="s">
        <v>180</v>
      </c>
      <c r="C13" s="172"/>
      <c r="D13" s="175" t="s">
        <v>342</v>
      </c>
      <c r="E13" s="176">
        <v>2</v>
      </c>
      <c r="F13" s="177" t="s">
        <v>343</v>
      </c>
      <c r="G13" s="177"/>
      <c r="H13" s="177"/>
      <c r="I13" s="177"/>
      <c r="J13" s="177"/>
      <c r="K13" s="177" t="s">
        <v>17</v>
      </c>
      <c r="L13" s="182">
        <v>402.5</v>
      </c>
      <c r="M13" s="177"/>
      <c r="N13" s="183"/>
      <c r="O13" s="177" t="s">
        <v>44</v>
      </c>
      <c r="P13" s="184">
        <v>52.5</v>
      </c>
      <c r="Q13" s="177" t="s">
        <v>38</v>
      </c>
      <c r="R13" s="184">
        <v>350</v>
      </c>
      <c r="S13" s="195"/>
      <c r="T13" s="195">
        <f t="shared" si="2"/>
        <v>402.5</v>
      </c>
      <c r="U13" s="195">
        <f t="shared" si="3"/>
        <v>402.5</v>
      </c>
      <c r="V13" s="195"/>
      <c r="W13" s="196"/>
      <c r="X13" s="197" t="str">
        <f t="shared" si="4"/>
        <v>القيد صحيح</v>
      </c>
      <c r="Y13" s="196">
        <f t="shared" ref="Y13:Y42" si="5">IF(Y$10=$K13,$L13,IF(Y$10=$I13,$J13,IF(Y$10=$G13,$H13,0)))</f>
        <v>402.5</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350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52.5</v>
      </c>
      <c r="CE13" s="179"/>
    </row>
    <row r="14" ht="15.75" spans="1:83">
      <c r="A14" s="5"/>
      <c r="B14" s="147"/>
      <c r="C14" s="172"/>
      <c r="D14" s="175" t="s">
        <v>344</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0</v>
      </c>
      <c r="CE14" s="179"/>
    </row>
    <row r="15" ht="15.75" spans="1:83">
      <c r="A15" s="5"/>
      <c r="B15" s="147"/>
      <c r="C15" s="172"/>
      <c r="D15" s="175" t="s">
        <v>345</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0</v>
      </c>
      <c r="CE15" s="179"/>
    </row>
    <row r="16" ht="15.75" spans="1:83">
      <c r="A16" s="5"/>
      <c r="B16" s="147"/>
      <c r="C16" s="172"/>
      <c r="D16" s="175" t="s">
        <v>346</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0</v>
      </c>
      <c r="CE16" s="179"/>
    </row>
    <row r="17" ht="15.75" spans="1:83">
      <c r="A17" s="5"/>
      <c r="B17" s="147"/>
      <c r="C17" s="172"/>
      <c r="D17" s="175" t="s">
        <v>347</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348</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349</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350</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0</v>
      </c>
      <c r="CD20" s="196">
        <f t="shared" si="56"/>
        <v>0</v>
      </c>
      <c r="CE20" s="179"/>
    </row>
    <row r="21" ht="31.3" customHeight="1" spans="1:83">
      <c r="A21" s="5"/>
      <c r="B21" s="147"/>
      <c r="C21" s="172"/>
      <c r="D21" s="175" t="s">
        <v>351</v>
      </c>
      <c r="E21" s="176">
        <v>10</v>
      </c>
      <c r="F21" s="124" t="s">
        <v>352</v>
      </c>
      <c r="G21" s="177"/>
      <c r="H21" s="124"/>
      <c r="I21" s="177" t="s">
        <v>44</v>
      </c>
      <c r="J21" s="124">
        <v>1200</v>
      </c>
      <c r="K21" s="177" t="s">
        <v>36</v>
      </c>
      <c r="L21" s="187">
        <v>8000</v>
      </c>
      <c r="M21" s="177"/>
      <c r="N21" s="187"/>
      <c r="O21" s="177"/>
      <c r="P21" s="188"/>
      <c r="Q21" s="177" t="s">
        <v>17</v>
      </c>
      <c r="R21" s="188">
        <v>9200</v>
      </c>
      <c r="S21" s="164"/>
      <c r="T21" s="195">
        <f t="shared" si="2"/>
        <v>9200</v>
      </c>
      <c r="U21" s="195">
        <f t="shared" si="3"/>
        <v>9200</v>
      </c>
      <c r="V21" s="164"/>
      <c r="W21" s="164"/>
      <c r="X21" s="197" t="str">
        <f t="shared" si="4"/>
        <v>القيد صحيح</v>
      </c>
      <c r="Y21" s="196">
        <f t="shared" si="5"/>
        <v>0</v>
      </c>
      <c r="Z21" s="196">
        <f t="shared" si="6"/>
        <v>9200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8000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1200</v>
      </c>
      <c r="CD21" s="196">
        <f t="shared" si="56"/>
        <v>0</v>
      </c>
      <c r="CE21" s="179"/>
    </row>
    <row r="22" ht="15.75" spans="1:83">
      <c r="A22" s="5"/>
      <c r="B22" s="147"/>
      <c r="C22" s="172"/>
      <c r="D22" s="175" t="s">
        <v>353</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0</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0</v>
      </c>
      <c r="CD22" s="196">
        <f t="shared" si="56"/>
        <v>0</v>
      </c>
      <c r="CE22" s="179"/>
    </row>
    <row r="23" ht="15.75" spans="1:83">
      <c r="A23" s="5"/>
      <c r="B23" s="147"/>
      <c r="C23" s="172"/>
      <c r="D23" s="175" t="s">
        <v>354</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0</v>
      </c>
      <c r="CD23" s="196">
        <f t="shared" si="56"/>
        <v>0</v>
      </c>
      <c r="CE23" s="179"/>
    </row>
    <row r="24" ht="15.75" spans="1:83">
      <c r="A24" s="5"/>
      <c r="B24" s="147"/>
      <c r="C24" s="172"/>
      <c r="D24" s="175" t="s">
        <v>355</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0</v>
      </c>
      <c r="CD24" s="196">
        <f t="shared" si="56"/>
        <v>0</v>
      </c>
      <c r="CE24" s="179"/>
    </row>
    <row r="25" ht="15.75" spans="1:83">
      <c r="A25" s="5"/>
      <c r="B25" s="147"/>
      <c r="C25" s="172"/>
      <c r="D25" s="175" t="s">
        <v>356</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357</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358</v>
      </c>
      <c r="E27" s="176">
        <v>16</v>
      </c>
      <c r="F27" s="124" t="s">
        <v>359</v>
      </c>
      <c r="G27" s="177"/>
      <c r="H27" s="124"/>
      <c r="I27" s="177"/>
      <c r="J27" s="124"/>
      <c r="K27" s="177" t="s">
        <v>23</v>
      </c>
      <c r="L27" s="187">
        <v>460</v>
      </c>
      <c r="M27" s="177"/>
      <c r="N27" s="187"/>
      <c r="O27" s="177" t="s">
        <v>44</v>
      </c>
      <c r="P27" s="188">
        <v>60</v>
      </c>
      <c r="Q27" s="177" t="s">
        <v>38</v>
      </c>
      <c r="R27" s="188">
        <v>400</v>
      </c>
      <c r="S27" s="164"/>
      <c r="T27" s="195">
        <f t="shared" si="2"/>
        <v>460</v>
      </c>
      <c r="U27" s="195">
        <f t="shared" si="3"/>
        <v>460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460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400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60</v>
      </c>
    </row>
    <row r="28" ht="15.75" spans="1:82">
      <c r="A28" s="5"/>
      <c r="B28" s="147"/>
      <c r="C28" s="172"/>
      <c r="D28" s="175" t="s">
        <v>360</v>
      </c>
      <c r="E28" s="176">
        <v>17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0</v>
      </c>
    </row>
    <row r="29" ht="15.75" spans="1:82">
      <c r="A29" s="5"/>
      <c r="B29" s="147"/>
      <c r="C29" s="172"/>
      <c r="D29" s="175" t="s">
        <v>361</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c r="C30" s="172"/>
      <c r="D30" s="175" t="s">
        <v>362</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0</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0</v>
      </c>
      <c r="CE30" s="179"/>
    </row>
    <row r="31" ht="15.75" spans="1:83">
      <c r="A31" s="5"/>
      <c r="B31" s="147"/>
      <c r="C31" s="172"/>
      <c r="D31" s="175" t="s">
        <v>363</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0</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0</v>
      </c>
      <c r="CE31" s="179"/>
    </row>
    <row r="32" ht="15.75" spans="1:83">
      <c r="A32" s="5"/>
      <c r="B32" s="147"/>
      <c r="C32" s="172"/>
      <c r="D32" s="175" t="s">
        <v>364</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0</v>
      </c>
      <c r="CE32" s="179"/>
    </row>
    <row r="33" ht="15.75" spans="1:83">
      <c r="A33" s="5"/>
      <c r="B33" s="147"/>
      <c r="C33" s="172"/>
      <c r="D33" s="175" t="s">
        <v>365</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366</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367</v>
      </c>
      <c r="E35" s="176">
        <v>24</v>
      </c>
      <c r="F35" s="124" t="s">
        <v>368</v>
      </c>
      <c r="G35" s="177"/>
      <c r="H35" s="124"/>
      <c r="I35" s="177"/>
      <c r="J35" s="124"/>
      <c r="K35" s="177" t="s">
        <v>25</v>
      </c>
      <c r="L35" s="187">
        <v>4000</v>
      </c>
      <c r="M35" s="177"/>
      <c r="N35" s="187"/>
      <c r="O35" s="177"/>
      <c r="P35" s="188"/>
      <c r="Q35" s="177" t="s">
        <v>17</v>
      </c>
      <c r="R35" s="188">
        <v>4000</v>
      </c>
      <c r="S35" s="164"/>
      <c r="T35" s="195">
        <f t="shared" si="2"/>
        <v>4000</v>
      </c>
      <c r="U35" s="195">
        <f t="shared" si="3"/>
        <v>4000</v>
      </c>
      <c r="V35" s="164"/>
      <c r="W35" s="164"/>
      <c r="X35" s="197" t="str">
        <f t="shared" si="4"/>
        <v>القيد صحيح</v>
      </c>
      <c r="Y35" s="196">
        <f t="shared" si="5"/>
        <v>0</v>
      </c>
      <c r="Z35" s="196">
        <f t="shared" si="6"/>
        <v>4000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4000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369</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370</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371</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372</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373</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0</v>
      </c>
      <c r="AN40" s="196">
        <f t="shared" si="18"/>
        <v>0</v>
      </c>
      <c r="AO40" s="196">
        <f t="shared" si="19"/>
        <v>0</v>
      </c>
      <c r="AP40" s="196">
        <f t="shared" si="20"/>
        <v>0</v>
      </c>
      <c r="AQ40" s="196">
        <f t="shared" si="21"/>
        <v>0</v>
      </c>
      <c r="AR40" s="196">
        <f t="shared" si="22"/>
        <v>0</v>
      </c>
      <c r="AS40" s="196">
        <f t="shared" si="23"/>
        <v>0</v>
      </c>
      <c r="AT40" s="196">
        <f t="shared" si="24"/>
        <v>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374</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375</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M12:M43 O12:O43 Q12:Q43">
      <formula1>$AB$10:$CG$10</formula1>
    </dataValidation>
  </dataValidations>
  <pageMargins left="0.699999988079071" right="0.699999988079071" top="0.75" bottom="0.75" header="0.5" footer="0.5"/>
  <pageSetup paperSize="9" orientation="landscape"/>
  <headerFooter alignWithMargins="0" scaleWithDoc="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110" zoomScaleNormal="110" topLeftCell="R1" workbookViewId="0">
      <selection activeCell="Q40" sqref="Q40"/>
    </sheetView>
  </sheetViews>
  <sheetFormatPr defaultColWidth="9" defaultRowHeight="14.25"/>
  <cols>
    <col min="1" max="1" width="18.8583333333333"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0" customWidth="1"/>
    <col min="73" max="73" width="11.2833333333333"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31567.5</v>
      </c>
      <c r="Z7" s="199"/>
      <c r="AA7" s="198">
        <f>AB9-AA9</f>
        <v>5000</v>
      </c>
      <c r="AB7" s="199"/>
      <c r="AC7" s="198">
        <f>AD9-AC9</f>
        <v>0</v>
      </c>
      <c r="AD7" s="199"/>
      <c r="AE7" s="198">
        <f>AF9-AE9</f>
        <v>3000</v>
      </c>
      <c r="AF7" s="199"/>
      <c r="AG7" s="198">
        <f>AH9-AG9</f>
        <v>0</v>
      </c>
      <c r="AH7" s="199"/>
      <c r="AI7" s="198">
        <f>AJ9-AI9</f>
        <v>0</v>
      </c>
      <c r="AJ7" s="199"/>
      <c r="AK7" s="198">
        <f>AL9-AK9</f>
        <v>0</v>
      </c>
      <c r="AL7" s="199"/>
      <c r="AM7" s="198">
        <f>AN9-AM9</f>
        <v>19360</v>
      </c>
      <c r="AN7" s="199"/>
      <c r="AO7" s="198">
        <f>AP9-AO9</f>
        <v>0</v>
      </c>
      <c r="AP7" s="199"/>
      <c r="AQ7" s="198">
        <f>AR9-AQ9</f>
        <v>12225</v>
      </c>
      <c r="AR7" s="199"/>
      <c r="AS7" s="198">
        <f>AT9-AS9</f>
        <v>-13270</v>
      </c>
      <c r="AT7" s="199"/>
      <c r="AU7" s="198">
        <f>AV9-AU9</f>
        <v>0</v>
      </c>
      <c r="AV7" s="199"/>
      <c r="AW7" s="198">
        <f>AX9-AW9</f>
        <v>0</v>
      </c>
      <c r="AX7" s="199"/>
      <c r="AY7" s="198">
        <f>AZ9-AY9</f>
        <v>0</v>
      </c>
      <c r="AZ7" s="199"/>
      <c r="BA7" s="198">
        <f>BB9-BA9</f>
        <v>0</v>
      </c>
      <c r="BB7" s="199"/>
      <c r="BC7" s="198">
        <f>BD9-BC9</f>
        <v>0</v>
      </c>
      <c r="BD7" s="199"/>
      <c r="BE7" s="198">
        <f>BF9-BE9</f>
        <v>0</v>
      </c>
      <c r="BF7" s="199"/>
      <c r="BG7" s="198">
        <f>BH9-BG9</f>
        <v>26000</v>
      </c>
      <c r="BH7" s="199"/>
      <c r="BI7" s="198">
        <f>BJ9-BI9</f>
        <v>0</v>
      </c>
      <c r="BJ7" s="199"/>
      <c r="BK7" s="198">
        <f>BL9-BK9</f>
        <v>0</v>
      </c>
      <c r="BL7" s="199"/>
      <c r="BM7" s="198">
        <f>BN9-BM9</f>
        <v>-52000</v>
      </c>
      <c r="BN7" s="199"/>
      <c r="BO7" s="198">
        <f>BP9-BO9</f>
        <v>0</v>
      </c>
      <c r="BP7" s="199"/>
      <c r="BQ7" s="198">
        <f>BR9-BQ9</f>
        <v>10450</v>
      </c>
      <c r="BR7" s="199"/>
      <c r="BS7" s="198">
        <f>BT9-BS9</f>
        <v>0</v>
      </c>
      <c r="BT7" s="199"/>
      <c r="BU7" s="198">
        <f>BV9-BU9</f>
        <v>-40000</v>
      </c>
      <c r="BV7" s="199"/>
      <c r="BW7" s="198">
        <f>BX9-BW9</f>
        <v>0</v>
      </c>
      <c r="BX7" s="199"/>
      <c r="BY7" s="198">
        <f>BZ9-BY9</f>
        <v>0</v>
      </c>
      <c r="BZ7" s="199"/>
      <c r="CA7" s="198">
        <f>CB9-CA9</f>
        <v>0</v>
      </c>
      <c r="CB7" s="199"/>
      <c r="CC7" s="198">
        <f>CD9-CC9</f>
        <v>-2332.5</v>
      </c>
      <c r="CD7" s="199"/>
      <c r="CE7" s="116" t="s">
        <v>4</v>
      </c>
    </row>
    <row r="8" spans="1:83">
      <c r="A8" s="165"/>
      <c r="Y8" s="96">
        <f>IF(Y9&gt;Z9,Y9-Z9,0)</f>
        <v>0</v>
      </c>
      <c r="Z8" s="96">
        <f>IF(Z9&gt;Y9,Z9-Y9,0)</f>
        <v>31567.5</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19360</v>
      </c>
      <c r="AO8" s="96">
        <f>IF(AO9&gt;AP9,AO9-AP9,0)</f>
        <v>0</v>
      </c>
      <c r="AP8" s="96">
        <f>IF(AP9&gt;AO9,AP9-AO9,0)</f>
        <v>0</v>
      </c>
      <c r="AQ8" s="96">
        <f>IF(AQ9&gt;AR9,AQ9-AR9,0)</f>
        <v>0</v>
      </c>
      <c r="AR8" s="96">
        <f>IF(AR9&gt;AQ9,AR9-AQ9,0)</f>
        <v>12225</v>
      </c>
      <c r="AS8" s="96">
        <f>IF(AS9&gt;AT9,AS9-AT9,0)</f>
        <v>13270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26000</v>
      </c>
      <c r="BI8" s="96">
        <f>IF(BI9&gt;BJ9,BI9-BJ9,0)</f>
        <v>0</v>
      </c>
      <c r="BJ8" s="96">
        <f>IF(BJ9&gt;BI9,BJ9-BI9,0)</f>
        <v>0</v>
      </c>
      <c r="BK8" s="96">
        <f>IF(BK9&gt;BL9,BK9-BL9,0)</f>
        <v>0</v>
      </c>
      <c r="BL8" s="96">
        <f>IF(BL9&gt;BK9,BL9-BK9,0)</f>
        <v>0</v>
      </c>
      <c r="BM8" s="96">
        <f>IF(BM9&gt;BN9,BM9-BN9,0)</f>
        <v>52000</v>
      </c>
      <c r="BN8" s="96">
        <f>IF(BN9&gt;BM9,BN9-BM9,0)</f>
        <v>0</v>
      </c>
      <c r="BO8" s="96">
        <f>IF(BO9&gt;BP9,BO9-BP9,0)</f>
        <v>0</v>
      </c>
      <c r="BP8" s="96">
        <f>IF(BP9&gt;BO9,BP9-BO9,0)</f>
        <v>0</v>
      </c>
      <c r="BQ8" s="96">
        <f>IF(BQ9&gt;BR9,BQ9-BR9,0)</f>
        <v>0</v>
      </c>
      <c r="BR8" s="96">
        <f>IF(BR9&gt;BQ9,BR9-BQ9,0)</f>
        <v>10450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2332.5</v>
      </c>
      <c r="CD8" s="96">
        <f>IF(CD9&gt;CC9,CD9-CC9,0)</f>
        <v>0</v>
      </c>
      <c r="CE8" s="116" t="s">
        <v>5</v>
      </c>
    </row>
    <row r="9" spans="1:83">
      <c r="A9" s="165"/>
      <c r="W9" s="190"/>
      <c r="X9" s="190"/>
      <c r="Y9" s="124">
        <f t="shared" ref="Y9:AD9" si="0">SUM(Y12:Y42)</f>
        <v>690</v>
      </c>
      <c r="Z9" s="124">
        <f t="shared" si="0"/>
        <v>32257.5</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2500</v>
      </c>
      <c r="AN9" s="124">
        <f t="shared" si="1"/>
        <v>21860</v>
      </c>
      <c r="AO9" s="124">
        <f t="shared" si="1"/>
        <v>0</v>
      </c>
      <c r="AP9" s="124">
        <f t="shared" si="1"/>
        <v>0</v>
      </c>
      <c r="AQ9" s="124">
        <f t="shared" si="1"/>
        <v>0</v>
      </c>
      <c r="AR9" s="124">
        <f t="shared" si="1"/>
        <v>12225</v>
      </c>
      <c r="AS9" s="124">
        <f t="shared" si="1"/>
        <v>15770</v>
      </c>
      <c r="AT9" s="124">
        <f t="shared" si="1"/>
        <v>2500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26000</v>
      </c>
      <c r="BI9" s="124">
        <f t="shared" si="1"/>
        <v>0</v>
      </c>
      <c r="BJ9" s="124">
        <f t="shared" si="1"/>
        <v>0</v>
      </c>
      <c r="BK9" s="124">
        <f t="shared" si="1"/>
        <v>0</v>
      </c>
      <c r="BL9" s="124">
        <f t="shared" si="1"/>
        <v>0</v>
      </c>
      <c r="BM9" s="124">
        <f t="shared" si="1"/>
        <v>52000</v>
      </c>
      <c r="BN9" s="124">
        <f t="shared" si="1"/>
        <v>0</v>
      </c>
      <c r="BO9" s="124">
        <f t="shared" si="1"/>
        <v>0</v>
      </c>
      <c r="BP9" s="124">
        <f t="shared" si="1"/>
        <v>0</v>
      </c>
      <c r="BQ9" s="124">
        <f t="shared" si="1"/>
        <v>0</v>
      </c>
      <c r="BR9" s="124">
        <f t="shared" si="1"/>
        <v>10450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3442.5</v>
      </c>
      <c r="CD9" s="124">
        <f t="shared" si="1"/>
        <v>1110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376</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سبتمبر!Y8</f>
        <v>0</v>
      </c>
      <c r="Z12" s="196">
        <f>سبتمبر!Z8</f>
        <v>24207.5</v>
      </c>
      <c r="AA12" s="196">
        <f>سبتمبر!AA8</f>
        <v>0</v>
      </c>
      <c r="AB12" s="196">
        <f>سبتمبر!AB8</f>
        <v>5000</v>
      </c>
      <c r="AC12" s="196">
        <f>سبتمبر!AC8</f>
        <v>0</v>
      </c>
      <c r="AD12" s="196">
        <f>سبتمبر!AD8</f>
        <v>0</v>
      </c>
      <c r="AE12" s="196">
        <f>سبتمبر!AE8</f>
        <v>0</v>
      </c>
      <c r="AF12" s="196">
        <f>سبتمبر!AF8</f>
        <v>3000</v>
      </c>
      <c r="AG12" s="196">
        <f>سبتمبر!AG8</f>
        <v>0</v>
      </c>
      <c r="AH12" s="196">
        <f>سبتمبر!AH8</f>
        <v>0</v>
      </c>
      <c r="AI12" s="196">
        <f>سبتمبر!AI8</f>
        <v>0</v>
      </c>
      <c r="AJ12" s="196">
        <f>سبتمبر!AJ8</f>
        <v>0</v>
      </c>
      <c r="AK12" s="196">
        <f>سبتمبر!AK8</f>
        <v>0</v>
      </c>
      <c r="AL12" s="196">
        <f>سبتمبر!AL8</f>
        <v>0</v>
      </c>
      <c r="AM12" s="196">
        <f>سبتمبر!AM8</f>
        <v>0</v>
      </c>
      <c r="AN12" s="196">
        <f>سبتمبر!AN8</f>
        <v>21860</v>
      </c>
      <c r="AO12" s="196">
        <f>سبتمبر!AO8</f>
        <v>0</v>
      </c>
      <c r="AP12" s="196">
        <f>سبتمبر!AP8</f>
        <v>0</v>
      </c>
      <c r="AQ12" s="196">
        <f>سبتمبر!AQ8</f>
        <v>0</v>
      </c>
      <c r="AR12" s="196">
        <f>سبتمبر!AR8</f>
        <v>12225</v>
      </c>
      <c r="AS12" s="196">
        <f>سبتمبر!AS8</f>
        <v>7950</v>
      </c>
      <c r="AT12" s="196">
        <f>سبتمبر!AT8</f>
        <v>0</v>
      </c>
      <c r="AU12" s="196">
        <f>سبتمبر!AU8</f>
        <v>0</v>
      </c>
      <c r="AV12" s="196">
        <f>سبتمبر!AV8</f>
        <v>0</v>
      </c>
      <c r="AW12" s="196">
        <f>سبتمبر!AW8</f>
        <v>0</v>
      </c>
      <c r="AX12" s="196">
        <f>سبتمبر!AX8</f>
        <v>0</v>
      </c>
      <c r="AY12" s="196">
        <f>سبتمبر!AY8</f>
        <v>0</v>
      </c>
      <c r="AZ12" s="196">
        <f>سبتمبر!AZ8</f>
        <v>0</v>
      </c>
      <c r="BA12" s="196">
        <f>سبتمبر!BA8</f>
        <v>0</v>
      </c>
      <c r="BB12" s="196">
        <f>سبتمبر!BB8</f>
        <v>0</v>
      </c>
      <c r="BC12" s="196">
        <f>سبتمبر!BC8</f>
        <v>0</v>
      </c>
      <c r="BD12" s="196">
        <f>سبتمبر!BD8</f>
        <v>0</v>
      </c>
      <c r="BE12" s="196">
        <f>سبتمبر!BE8</f>
        <v>0</v>
      </c>
      <c r="BF12" s="196">
        <f>سبتمبر!BF8</f>
        <v>0</v>
      </c>
      <c r="BG12" s="196">
        <f>سبتمبر!BG8</f>
        <v>0</v>
      </c>
      <c r="BH12" s="196">
        <f>سبتمبر!BH8</f>
        <v>19200</v>
      </c>
      <c r="BI12" s="196">
        <f>سبتمبر!BI8</f>
        <v>0</v>
      </c>
      <c r="BJ12" s="196">
        <f>سبتمبر!BJ8</f>
        <v>0</v>
      </c>
      <c r="BK12" s="196">
        <f>سبتمبر!BK8</f>
        <v>0</v>
      </c>
      <c r="BL12" s="196">
        <f>سبتمبر!BL8</f>
        <v>0</v>
      </c>
      <c r="BM12" s="196">
        <f>سبتمبر!BM8</f>
        <v>45000</v>
      </c>
      <c r="BN12" s="196">
        <f>سبتمبر!BN8</f>
        <v>0</v>
      </c>
      <c r="BO12" s="196">
        <f>سبتمبر!BO8</f>
        <v>0</v>
      </c>
      <c r="BP12" s="196">
        <f>سبتمبر!BP8</f>
        <v>0</v>
      </c>
      <c r="BQ12" s="196">
        <f>سبتمبر!BQ8</f>
        <v>0</v>
      </c>
      <c r="BR12" s="196">
        <f>سبتمبر!BR8</f>
        <v>9850</v>
      </c>
      <c r="BS12" s="196">
        <f>سبتمبر!BS8</f>
        <v>0</v>
      </c>
      <c r="BT12" s="196">
        <f>سبتمبر!BT8</f>
        <v>0</v>
      </c>
      <c r="BU12" s="196">
        <f>سبتمبر!BU8</f>
        <v>40000</v>
      </c>
      <c r="BV12" s="196">
        <f>سبتمبر!BV8</f>
        <v>0</v>
      </c>
      <c r="BW12" s="196">
        <f>سبتمبر!BW8</f>
        <v>0</v>
      </c>
      <c r="BX12" s="196">
        <f>سبتمبر!BX8</f>
        <v>0</v>
      </c>
      <c r="BY12" s="196">
        <f>سبتمبر!BY8</f>
        <v>0</v>
      </c>
      <c r="BZ12" s="196">
        <f>سبتمبر!BZ8</f>
        <v>0</v>
      </c>
      <c r="CA12" s="196">
        <f>سبتمبر!CA8</f>
        <v>0</v>
      </c>
      <c r="CB12" s="196">
        <f>سبتمبر!CB8</f>
        <v>0</v>
      </c>
      <c r="CC12" s="196">
        <f>سبتمبر!CC8</f>
        <v>2392.5</v>
      </c>
      <c r="CD12" s="196">
        <f>سبتمبر!CD8</f>
        <v>0</v>
      </c>
    </row>
    <row r="13" ht="15.75" spans="1:83">
      <c r="A13" s="5"/>
      <c r="B13" s="147"/>
      <c r="C13" s="172"/>
      <c r="D13" s="175" t="s">
        <v>377</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0</v>
      </c>
      <c r="CE13" s="179"/>
    </row>
    <row r="14" ht="15.75" spans="1:83">
      <c r="A14" s="5"/>
      <c r="B14" s="147"/>
      <c r="C14" s="172"/>
      <c r="D14" s="175" t="s">
        <v>378</v>
      </c>
      <c r="E14" s="176">
        <v>3</v>
      </c>
      <c r="F14" s="177" t="s">
        <v>379</v>
      </c>
      <c r="G14" s="177"/>
      <c r="H14" s="177"/>
      <c r="I14" s="177"/>
      <c r="J14" s="177"/>
      <c r="K14" s="177" t="s">
        <v>26</v>
      </c>
      <c r="L14" s="182">
        <v>7820</v>
      </c>
      <c r="M14" s="177"/>
      <c r="N14" s="182"/>
      <c r="O14" s="177" t="s">
        <v>44</v>
      </c>
      <c r="P14" s="209">
        <v>1020</v>
      </c>
      <c r="Q14" s="177" t="s">
        <v>33</v>
      </c>
      <c r="R14" s="186">
        <v>6800</v>
      </c>
      <c r="S14" s="195"/>
      <c r="T14" s="195">
        <f t="shared" si="2"/>
        <v>7820</v>
      </c>
      <c r="U14" s="195">
        <f t="shared" si="3"/>
        <v>7820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7820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6800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1020</v>
      </c>
      <c r="CE14" s="179"/>
    </row>
    <row r="15" ht="15.75" spans="1:83">
      <c r="A15" s="5"/>
      <c r="B15" s="147"/>
      <c r="C15" s="172"/>
      <c r="D15" s="175" t="s">
        <v>380</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0</v>
      </c>
      <c r="CE15" s="179"/>
    </row>
    <row r="16" ht="15.75" spans="1:83">
      <c r="A16" s="5"/>
      <c r="B16" s="147"/>
      <c r="C16" s="172"/>
      <c r="D16" s="175" t="s">
        <v>381</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0</v>
      </c>
      <c r="CE16" s="179"/>
    </row>
    <row r="17" ht="15.75" spans="1:83">
      <c r="A17" s="5"/>
      <c r="B17" s="147"/>
      <c r="C17" s="172"/>
      <c r="D17" s="175" t="s">
        <v>382</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383</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384</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385</v>
      </c>
      <c r="E20" s="176">
        <v>9</v>
      </c>
      <c r="F20" s="124" t="s">
        <v>386</v>
      </c>
      <c r="G20" s="177"/>
      <c r="H20" s="124"/>
      <c r="I20" s="177" t="s">
        <v>44</v>
      </c>
      <c r="J20" s="124">
        <v>1050</v>
      </c>
      <c r="K20" s="177" t="s">
        <v>36</v>
      </c>
      <c r="L20" s="187">
        <v>7000</v>
      </c>
      <c r="M20" s="177"/>
      <c r="N20" s="187"/>
      <c r="O20" s="177"/>
      <c r="P20" s="188"/>
      <c r="Q20" s="177" t="s">
        <v>17</v>
      </c>
      <c r="R20" s="188">
        <v>8050</v>
      </c>
      <c r="S20" s="164"/>
      <c r="T20" s="195">
        <f t="shared" si="2"/>
        <v>8050</v>
      </c>
      <c r="U20" s="195">
        <f t="shared" si="3"/>
        <v>8050</v>
      </c>
      <c r="V20" s="164"/>
      <c r="W20" s="164"/>
      <c r="X20" s="197" t="str">
        <f t="shared" si="4"/>
        <v>القيد صحيح</v>
      </c>
      <c r="Y20" s="196">
        <f t="shared" si="5"/>
        <v>0</v>
      </c>
      <c r="Z20" s="196">
        <f t="shared" si="6"/>
        <v>8050</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7000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1050</v>
      </c>
      <c r="CD20" s="196">
        <f t="shared" si="56"/>
        <v>0</v>
      </c>
      <c r="CE20" s="179"/>
    </row>
    <row r="21" ht="31.3" customHeight="1" spans="1:83">
      <c r="A21" s="5"/>
      <c r="B21" s="147"/>
      <c r="C21" s="172"/>
      <c r="D21" s="175" t="s">
        <v>387</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0</v>
      </c>
      <c r="CD21" s="196">
        <f t="shared" si="56"/>
        <v>0</v>
      </c>
      <c r="CE21" s="179"/>
    </row>
    <row r="22" ht="15.75" spans="1:83">
      <c r="A22" s="5"/>
      <c r="B22" s="147"/>
      <c r="C22" s="172"/>
      <c r="D22" s="175" t="s">
        <v>388</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0</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0</v>
      </c>
      <c r="CD22" s="196">
        <f t="shared" si="56"/>
        <v>0</v>
      </c>
      <c r="CE22" s="179"/>
    </row>
    <row r="23" ht="15.75" spans="1:83">
      <c r="A23" s="5"/>
      <c r="B23" s="147"/>
      <c r="C23" s="172"/>
      <c r="D23" s="175" t="s">
        <v>389</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0</v>
      </c>
      <c r="CD23" s="196">
        <f t="shared" si="56"/>
        <v>0</v>
      </c>
      <c r="CE23" s="179"/>
    </row>
    <row r="24" ht="15.75" spans="1:83">
      <c r="A24" s="5"/>
      <c r="B24" s="147"/>
      <c r="C24" s="172"/>
      <c r="D24" s="175" t="s">
        <v>390</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0</v>
      </c>
      <c r="CD24" s="196">
        <f t="shared" si="56"/>
        <v>0</v>
      </c>
      <c r="CE24" s="179"/>
    </row>
    <row r="25" ht="15.75" spans="1:83">
      <c r="A25" s="5"/>
      <c r="B25" s="147"/>
      <c r="C25" s="172"/>
      <c r="D25" s="175" t="s">
        <v>391</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392</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393</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0</v>
      </c>
    </row>
    <row r="28" ht="15.75" spans="1:82">
      <c r="A28" s="5"/>
      <c r="B28" s="147" t="s">
        <v>394</v>
      </c>
      <c r="C28" s="172"/>
      <c r="D28" s="175" t="s">
        <v>395</v>
      </c>
      <c r="E28" s="176">
        <v>17</v>
      </c>
      <c r="F28" s="124" t="s">
        <v>396</v>
      </c>
      <c r="G28" s="177"/>
      <c r="H28" s="124"/>
      <c r="I28" s="177"/>
      <c r="J28" s="124"/>
      <c r="K28" s="177" t="s">
        <v>17</v>
      </c>
      <c r="L28" s="187">
        <v>690</v>
      </c>
      <c r="M28" s="177"/>
      <c r="N28" s="187"/>
      <c r="O28" s="177" t="s">
        <v>44</v>
      </c>
      <c r="P28" s="188">
        <v>90</v>
      </c>
      <c r="Q28" s="177" t="s">
        <v>38</v>
      </c>
      <c r="R28" s="188">
        <v>600</v>
      </c>
      <c r="S28" s="164"/>
      <c r="T28" s="195">
        <f t="shared" si="2"/>
        <v>690</v>
      </c>
      <c r="U28" s="195">
        <f t="shared" si="3"/>
        <v>690</v>
      </c>
      <c r="V28" s="164"/>
      <c r="W28" s="164"/>
      <c r="X28" s="197" t="str">
        <f t="shared" si="4"/>
        <v>القيد صحيح</v>
      </c>
      <c r="Y28" s="196">
        <f t="shared" si="5"/>
        <v>690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600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90</v>
      </c>
    </row>
    <row r="29" ht="15.75" spans="1:82">
      <c r="A29" s="5"/>
      <c r="B29" s="147"/>
      <c r="C29" s="172"/>
      <c r="D29" s="175" t="s">
        <v>397</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c r="C30" s="172"/>
      <c r="D30" s="175" t="s">
        <v>398</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0</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0</v>
      </c>
      <c r="CE30" s="179"/>
    </row>
    <row r="31" ht="15.75" spans="1:83">
      <c r="A31" s="5"/>
      <c r="B31" s="147"/>
      <c r="C31" s="172"/>
      <c r="D31" s="175" t="s">
        <v>399</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0</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0</v>
      </c>
      <c r="CE31" s="179"/>
    </row>
    <row r="32" ht="15.75" spans="1:83">
      <c r="A32" s="5"/>
      <c r="B32" s="147"/>
      <c r="C32" s="172"/>
      <c r="D32" s="175" t="s">
        <v>400</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0</v>
      </c>
      <c r="CE32" s="179"/>
    </row>
    <row r="33" ht="15.75" spans="1:83">
      <c r="A33" s="5"/>
      <c r="B33" s="147"/>
      <c r="C33" s="172"/>
      <c r="D33" s="175" t="s">
        <v>401</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402</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403</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404</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405</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406</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407</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408</v>
      </c>
      <c r="E40" s="176">
        <v>29</v>
      </c>
      <c r="F40" s="124" t="s">
        <v>409</v>
      </c>
      <c r="G40" s="177"/>
      <c r="H40" s="124"/>
      <c r="I40" s="177"/>
      <c r="J40" s="124"/>
      <c r="K40" s="177" t="s">
        <v>23</v>
      </c>
      <c r="L40" s="187">
        <v>2500</v>
      </c>
      <c r="M40" s="177"/>
      <c r="N40" s="187"/>
      <c r="O40" s="177"/>
      <c r="P40" s="188"/>
      <c r="Q40" s="177" t="s">
        <v>26</v>
      </c>
      <c r="R40" s="188">
        <v>2500</v>
      </c>
      <c r="S40" s="164"/>
      <c r="T40" s="195">
        <f t="shared" si="2"/>
        <v>2500</v>
      </c>
      <c r="U40" s="195">
        <f t="shared" si="3"/>
        <v>2500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2500</v>
      </c>
      <c r="AN40" s="196">
        <f t="shared" si="18"/>
        <v>0</v>
      </c>
      <c r="AO40" s="196">
        <f t="shared" si="19"/>
        <v>0</v>
      </c>
      <c r="AP40" s="196">
        <f t="shared" si="20"/>
        <v>0</v>
      </c>
      <c r="AQ40" s="196">
        <f t="shared" si="21"/>
        <v>0</v>
      </c>
      <c r="AR40" s="196">
        <f t="shared" si="22"/>
        <v>0</v>
      </c>
      <c r="AS40" s="196">
        <f t="shared" si="23"/>
        <v>0</v>
      </c>
      <c r="AT40" s="196">
        <f t="shared" si="24"/>
        <v>2500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410</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411</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M12:M43 O12:O43 Q12:Q43">
      <formula1>$AB$10:$CG$10</formula1>
    </dataValidation>
  </dataValidations>
  <pageMargins left="0.699999988079071" right="0.699999988079071" top="0.75" bottom="0.75" header="0.5" footer="0.5"/>
  <pageSetup paperSize="9" orientation="landscape"/>
  <headerFooter alignWithMargins="0" scaleWithDoc="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64" zoomScaleNormal="64" topLeftCell="I17" workbookViewId="0">
      <selection activeCell="Q38" sqref="Q38"/>
    </sheetView>
  </sheetViews>
  <sheetFormatPr defaultColWidth="9" defaultRowHeight="14.25"/>
  <cols>
    <col min="1" max="1" width="18.35"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0" customWidth="1"/>
    <col min="73" max="73" width="11.2916666666667"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8" t="s">
        <v>0</v>
      </c>
      <c r="CH2" s="202" t="s">
        <v>1</v>
      </c>
    </row>
    <row r="3" ht="15" spans="1:86">
      <c r="A3" s="165"/>
      <c r="BV3" s="200"/>
      <c r="BW3" s="200"/>
      <c r="BX3" s="200"/>
      <c r="BY3" s="200"/>
      <c r="BZ3" s="200"/>
      <c r="CG3" s="203">
        <f>SUMIF(Y10:CD10,CG2,Y7:CD7)</f>
        <v>0</v>
      </c>
      <c r="CH3" s="204" t="s">
        <v>2</v>
      </c>
    </row>
    <row r="4" ht="15.75" spans="1:86">
      <c r="A4" s="165"/>
      <c r="CG4" s="205" t="str">
        <f>IF(CG3&gt;0,"مدين","دائن")</f>
        <v>دائن</v>
      </c>
      <c r="CH4" s="206" t="s">
        <v>3</v>
      </c>
    </row>
    <row r="5" ht="15" spans="1:1">
      <c r="A5" s="165"/>
    </row>
    <row r="6" spans="1:1">
      <c r="A6" s="165"/>
    </row>
    <row r="7" spans="1:83">
      <c r="A7" s="165"/>
      <c r="Y7" s="198">
        <f>Z9-Y9</f>
        <v>28742.5</v>
      </c>
      <c r="Z7" s="199"/>
      <c r="AA7" s="198">
        <f>AB9-AA9</f>
        <v>5000</v>
      </c>
      <c r="AB7" s="199"/>
      <c r="AC7" s="198">
        <f>AD9-AC9</f>
        <v>0</v>
      </c>
      <c r="AD7" s="199"/>
      <c r="AE7" s="198">
        <f>AF9-AE9</f>
        <v>3000</v>
      </c>
      <c r="AF7" s="199"/>
      <c r="AG7" s="198">
        <f>AH9-AG9</f>
        <v>0</v>
      </c>
      <c r="AH7" s="199"/>
      <c r="AI7" s="198">
        <f>AJ9-AI9</f>
        <v>0</v>
      </c>
      <c r="AJ7" s="199"/>
      <c r="AK7" s="198">
        <f>AL9-AK9</f>
        <v>0</v>
      </c>
      <c r="AL7" s="199"/>
      <c r="AM7" s="198">
        <f>AN9-AM9</f>
        <v>19015</v>
      </c>
      <c r="AN7" s="199"/>
      <c r="AO7" s="198">
        <f>AP9-AO9</f>
        <v>0</v>
      </c>
      <c r="AP7" s="199"/>
      <c r="AQ7" s="198">
        <f>AR9-AQ9</f>
        <v>15625</v>
      </c>
      <c r="AR7" s="199"/>
      <c r="AS7" s="198">
        <f>AT9-AS9</f>
        <v>-13270</v>
      </c>
      <c r="AT7" s="199"/>
      <c r="AU7" s="198">
        <f>AV9-AU9</f>
        <v>0</v>
      </c>
      <c r="AV7" s="199"/>
      <c r="AW7" s="198">
        <f>AX9-AW9</f>
        <v>0</v>
      </c>
      <c r="AX7" s="199"/>
      <c r="AY7" s="198">
        <f>AZ9-AY9</f>
        <v>0</v>
      </c>
      <c r="AZ7" s="199"/>
      <c r="BA7" s="198">
        <f>BB9-BA9</f>
        <v>0</v>
      </c>
      <c r="BB7" s="199"/>
      <c r="BC7" s="198">
        <f>BD9-BC9</f>
        <v>0</v>
      </c>
      <c r="BD7" s="199"/>
      <c r="BE7" s="198">
        <f>BF9-BE9</f>
        <v>0</v>
      </c>
      <c r="BF7" s="199"/>
      <c r="BG7" s="198">
        <f>BH9-BG9</f>
        <v>31500</v>
      </c>
      <c r="BH7" s="199"/>
      <c r="BI7" s="198">
        <f>BJ9-BI9</f>
        <v>0</v>
      </c>
      <c r="BJ7" s="199"/>
      <c r="BK7" s="198">
        <f>BL9-BK9</f>
        <v>0</v>
      </c>
      <c r="BL7" s="199"/>
      <c r="BM7" s="198">
        <f>BN9-BM9</f>
        <v>-58000</v>
      </c>
      <c r="BN7" s="199"/>
      <c r="BO7" s="198">
        <f>BP9-BO9</f>
        <v>0</v>
      </c>
      <c r="BP7" s="199"/>
      <c r="BQ7" s="198">
        <f>BR9-BQ9</f>
        <v>10750</v>
      </c>
      <c r="BR7" s="199"/>
      <c r="BS7" s="198">
        <f>BT9-BS9</f>
        <v>0</v>
      </c>
      <c r="BT7" s="199"/>
      <c r="BU7" s="198">
        <f>BV9-BU9</f>
        <v>-40000</v>
      </c>
      <c r="BV7" s="199"/>
      <c r="BW7" s="198">
        <f>BX9-BW9</f>
        <v>0</v>
      </c>
      <c r="BX7" s="199"/>
      <c r="BY7" s="198">
        <f>BZ9-BY9</f>
        <v>0</v>
      </c>
      <c r="BZ7" s="199"/>
      <c r="CA7" s="198">
        <f>CB9-CA9</f>
        <v>0</v>
      </c>
      <c r="CB7" s="199"/>
      <c r="CC7" s="198">
        <f>CD9-CC9</f>
        <v>-2362.5</v>
      </c>
      <c r="CD7" s="199"/>
      <c r="CE7" s="116" t="s">
        <v>4</v>
      </c>
    </row>
    <row r="8" spans="1:83">
      <c r="A8" s="165"/>
      <c r="Y8" s="96">
        <f>IF(Y9&gt;Z9,Y9-Z9,0)</f>
        <v>0</v>
      </c>
      <c r="Z8" s="96">
        <f>IF(Z9&gt;Y9,Z9-Y9,0)</f>
        <v>28742.5</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19015</v>
      </c>
      <c r="AO8" s="96">
        <f>IF(AO9&gt;AP9,AO9-AP9,0)</f>
        <v>0</v>
      </c>
      <c r="AP8" s="96">
        <f>IF(AP9&gt;AO9,AP9-AO9,0)</f>
        <v>0</v>
      </c>
      <c r="AQ8" s="96">
        <f>IF(AQ9&gt;AR9,AQ9-AR9,0)</f>
        <v>0</v>
      </c>
      <c r="AR8" s="96">
        <f>IF(AR9&gt;AQ9,AR9-AQ9,0)</f>
        <v>15625</v>
      </c>
      <c r="AS8" s="96">
        <f>IF(AS9&gt;AT9,AS9-AT9,0)</f>
        <v>13270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31500</v>
      </c>
      <c r="BI8" s="96">
        <f>IF(BI9&gt;BJ9,BI9-BJ9,0)</f>
        <v>0</v>
      </c>
      <c r="BJ8" s="96">
        <f>IF(BJ9&gt;BI9,BJ9-BI9,0)</f>
        <v>0</v>
      </c>
      <c r="BK8" s="96">
        <f>IF(BK9&gt;BL9,BK9-BL9,0)</f>
        <v>0</v>
      </c>
      <c r="BL8" s="96">
        <f>IF(BL9&gt;BK9,BL9-BK9,0)</f>
        <v>0</v>
      </c>
      <c r="BM8" s="96">
        <f>IF(BM9&gt;BN9,BM9-BN9,0)</f>
        <v>58000</v>
      </c>
      <c r="BN8" s="96">
        <f>IF(BN9&gt;BM9,BN9-BM9,0)</f>
        <v>0</v>
      </c>
      <c r="BO8" s="96">
        <f>IF(BO9&gt;BP9,BO9-BP9,0)</f>
        <v>0</v>
      </c>
      <c r="BP8" s="96">
        <f>IF(BP9&gt;BO9,BP9-BO9,0)</f>
        <v>0</v>
      </c>
      <c r="BQ8" s="96">
        <f>IF(BQ9&gt;BR9,BQ9-BR9,0)</f>
        <v>0</v>
      </c>
      <c r="BR8" s="96">
        <f>IF(BR9&gt;BQ9,BR9-BQ9,0)</f>
        <v>10750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2362.5</v>
      </c>
      <c r="CD8" s="96">
        <f>IF(CD9&gt;CC9,CD9-CC9,0)</f>
        <v>0</v>
      </c>
      <c r="CE8" s="116" t="s">
        <v>5</v>
      </c>
    </row>
    <row r="9" spans="1:83">
      <c r="A9" s="165"/>
      <c r="W9" s="190"/>
      <c r="X9" s="190"/>
      <c r="Y9" s="124">
        <f t="shared" ref="Y9:AD9" si="0">SUM(Y12:Y42)</f>
        <v>6325</v>
      </c>
      <c r="Z9" s="124">
        <f t="shared" si="0"/>
        <v>35067.5</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345</v>
      </c>
      <c r="AN9" s="124">
        <f t="shared" si="1"/>
        <v>19360</v>
      </c>
      <c r="AO9" s="124">
        <f t="shared" si="1"/>
        <v>0</v>
      </c>
      <c r="AP9" s="124">
        <f t="shared" si="1"/>
        <v>0</v>
      </c>
      <c r="AQ9" s="124">
        <f t="shared" si="1"/>
        <v>3500</v>
      </c>
      <c r="AR9" s="124">
        <f t="shared" si="1"/>
        <v>19125</v>
      </c>
      <c r="AS9" s="124">
        <f t="shared" si="1"/>
        <v>13270</v>
      </c>
      <c r="AT9" s="124">
        <f t="shared" si="1"/>
        <v>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31500</v>
      </c>
      <c r="BI9" s="124">
        <f t="shared" si="1"/>
        <v>0</v>
      </c>
      <c r="BJ9" s="124">
        <f t="shared" si="1"/>
        <v>0</v>
      </c>
      <c r="BK9" s="124">
        <f t="shared" si="1"/>
        <v>0</v>
      </c>
      <c r="BL9" s="124">
        <f t="shared" si="1"/>
        <v>0</v>
      </c>
      <c r="BM9" s="124">
        <f t="shared" si="1"/>
        <v>58000</v>
      </c>
      <c r="BN9" s="124">
        <f t="shared" si="1"/>
        <v>0</v>
      </c>
      <c r="BO9" s="124">
        <f t="shared" si="1"/>
        <v>0</v>
      </c>
      <c r="BP9" s="124">
        <f t="shared" si="1"/>
        <v>0</v>
      </c>
      <c r="BQ9" s="124">
        <f t="shared" si="1"/>
        <v>0</v>
      </c>
      <c r="BR9" s="124">
        <f t="shared" si="1"/>
        <v>10750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3232.5</v>
      </c>
      <c r="CD9" s="124">
        <f t="shared" si="1"/>
        <v>870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412</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اكتوبر!Y8</f>
        <v>0</v>
      </c>
      <c r="Z12" s="196">
        <f>اكتوبر!Z8</f>
        <v>31567.5</v>
      </c>
      <c r="AA12" s="196">
        <f>اكتوبر!AA8</f>
        <v>0</v>
      </c>
      <c r="AB12" s="196">
        <f>اكتوبر!AB8</f>
        <v>5000</v>
      </c>
      <c r="AC12" s="196">
        <f>اكتوبر!AC8</f>
        <v>0</v>
      </c>
      <c r="AD12" s="196">
        <f>اكتوبر!AD8</f>
        <v>0</v>
      </c>
      <c r="AE12" s="196">
        <f>اكتوبر!AE8</f>
        <v>0</v>
      </c>
      <c r="AF12" s="196">
        <f>اكتوبر!AF8</f>
        <v>3000</v>
      </c>
      <c r="AG12" s="196">
        <f>اكتوبر!AG8</f>
        <v>0</v>
      </c>
      <c r="AH12" s="196">
        <f>اكتوبر!AH8</f>
        <v>0</v>
      </c>
      <c r="AI12" s="196">
        <f>اكتوبر!AI8</f>
        <v>0</v>
      </c>
      <c r="AJ12" s="196">
        <f>اكتوبر!AJ8</f>
        <v>0</v>
      </c>
      <c r="AK12" s="196">
        <f>اكتوبر!AK8</f>
        <v>0</v>
      </c>
      <c r="AL12" s="196">
        <f>اكتوبر!AL8</f>
        <v>0</v>
      </c>
      <c r="AM12" s="196">
        <f>اكتوبر!AM8</f>
        <v>0</v>
      </c>
      <c r="AN12" s="196">
        <f>اكتوبر!AN8</f>
        <v>19360</v>
      </c>
      <c r="AO12" s="196">
        <f>اكتوبر!AO8</f>
        <v>0</v>
      </c>
      <c r="AP12" s="196">
        <f>اكتوبر!AP8</f>
        <v>0</v>
      </c>
      <c r="AQ12" s="196">
        <f>اكتوبر!AQ8</f>
        <v>0</v>
      </c>
      <c r="AR12" s="196">
        <f>اكتوبر!AR8</f>
        <v>12225</v>
      </c>
      <c r="AS12" s="196">
        <f>اكتوبر!AS8</f>
        <v>13270</v>
      </c>
      <c r="AT12" s="196">
        <f>اكتوبر!AT8</f>
        <v>0</v>
      </c>
      <c r="AU12" s="196">
        <f>اكتوبر!AU8</f>
        <v>0</v>
      </c>
      <c r="AV12" s="196">
        <f>اكتوبر!AV8</f>
        <v>0</v>
      </c>
      <c r="AW12" s="196">
        <f>اكتوبر!AW8</f>
        <v>0</v>
      </c>
      <c r="AX12" s="196">
        <f>اكتوبر!AX8</f>
        <v>0</v>
      </c>
      <c r="AY12" s="196">
        <f>اكتوبر!AY8</f>
        <v>0</v>
      </c>
      <c r="AZ12" s="196">
        <f>اكتوبر!AZ8</f>
        <v>0</v>
      </c>
      <c r="BA12" s="196">
        <f>اكتوبر!BA8</f>
        <v>0</v>
      </c>
      <c r="BB12" s="196">
        <f>اكتوبر!BB8</f>
        <v>0</v>
      </c>
      <c r="BC12" s="196">
        <f>اكتوبر!BC8</f>
        <v>0</v>
      </c>
      <c r="BD12" s="196">
        <f>اكتوبر!BD8</f>
        <v>0</v>
      </c>
      <c r="BE12" s="196">
        <f>اكتوبر!BE8</f>
        <v>0</v>
      </c>
      <c r="BF12" s="196">
        <f>اكتوبر!BF8</f>
        <v>0</v>
      </c>
      <c r="BG12" s="196">
        <f>اكتوبر!BG8</f>
        <v>0</v>
      </c>
      <c r="BH12" s="196">
        <f>اكتوبر!BH8</f>
        <v>26000</v>
      </c>
      <c r="BI12" s="196">
        <f>اكتوبر!BI8</f>
        <v>0</v>
      </c>
      <c r="BJ12" s="196">
        <f>اكتوبر!BJ8</f>
        <v>0</v>
      </c>
      <c r="BK12" s="196">
        <f>اكتوبر!BK8</f>
        <v>0</v>
      </c>
      <c r="BL12" s="196">
        <f>اكتوبر!BL8</f>
        <v>0</v>
      </c>
      <c r="BM12" s="196">
        <f>اكتوبر!BM8</f>
        <v>52000</v>
      </c>
      <c r="BN12" s="196">
        <f>اكتوبر!BN8</f>
        <v>0</v>
      </c>
      <c r="BO12" s="196">
        <f>اكتوبر!BO8</f>
        <v>0</v>
      </c>
      <c r="BP12" s="196">
        <f>اكتوبر!BP8</f>
        <v>0</v>
      </c>
      <c r="BQ12" s="196">
        <f>اكتوبر!BQ8</f>
        <v>0</v>
      </c>
      <c r="BR12" s="196">
        <f>اكتوبر!BR8</f>
        <v>10450</v>
      </c>
      <c r="BS12" s="196">
        <f>اكتوبر!BS8</f>
        <v>0</v>
      </c>
      <c r="BT12" s="196">
        <f>اكتوبر!BT8</f>
        <v>0</v>
      </c>
      <c r="BU12" s="196">
        <f>اكتوبر!BU8</f>
        <v>40000</v>
      </c>
      <c r="BV12" s="196">
        <f>اكتوبر!BV8</f>
        <v>0</v>
      </c>
      <c r="BW12" s="196">
        <f>اكتوبر!BW8</f>
        <v>0</v>
      </c>
      <c r="BX12" s="196">
        <f>اكتوبر!BX8</f>
        <v>0</v>
      </c>
      <c r="BY12" s="196">
        <f>اكتوبر!BY8</f>
        <v>0</v>
      </c>
      <c r="BZ12" s="196">
        <f>اكتوبر!BZ8</f>
        <v>0</v>
      </c>
      <c r="CA12" s="196">
        <f>اكتوبر!CA8</f>
        <v>0</v>
      </c>
      <c r="CB12" s="196">
        <f>اكتوبر!CB8</f>
        <v>0</v>
      </c>
      <c r="CC12" s="196">
        <f>اكتوبر!CC8</f>
        <v>2332.5</v>
      </c>
      <c r="CD12" s="196">
        <f>اكتوبر!CD8</f>
        <v>0</v>
      </c>
    </row>
    <row r="13" ht="15.75" spans="1:83">
      <c r="A13" s="5"/>
      <c r="B13" s="147"/>
      <c r="C13" s="172"/>
      <c r="D13" s="175" t="s">
        <v>413</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0</v>
      </c>
      <c r="CE13" s="179"/>
    </row>
    <row r="14" ht="15.75" spans="1:83">
      <c r="A14" s="5"/>
      <c r="B14" s="147"/>
      <c r="C14" s="172"/>
      <c r="D14" s="175" t="s">
        <v>414</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0</v>
      </c>
      <c r="CE14" s="179"/>
    </row>
    <row r="15" ht="15.75" spans="1:83">
      <c r="A15" s="5"/>
      <c r="B15" s="147"/>
      <c r="C15" s="172"/>
      <c r="D15" s="175" t="s">
        <v>415</v>
      </c>
      <c r="E15" s="176">
        <v>4</v>
      </c>
      <c r="F15" s="177" t="s">
        <v>416</v>
      </c>
      <c r="G15" s="177"/>
      <c r="H15" s="177"/>
      <c r="I15" s="177"/>
      <c r="J15" s="177"/>
      <c r="K15" s="177" t="s">
        <v>17</v>
      </c>
      <c r="L15" s="182">
        <v>6325</v>
      </c>
      <c r="M15" s="177"/>
      <c r="N15" s="182"/>
      <c r="O15" s="177" t="s">
        <v>44</v>
      </c>
      <c r="P15" s="186">
        <v>825</v>
      </c>
      <c r="Q15" s="177" t="s">
        <v>33</v>
      </c>
      <c r="R15" s="186">
        <v>5500</v>
      </c>
      <c r="S15" s="164"/>
      <c r="T15" s="195">
        <f t="shared" si="2"/>
        <v>6325</v>
      </c>
      <c r="U15" s="195">
        <f t="shared" si="3"/>
        <v>6325</v>
      </c>
      <c r="V15" s="164"/>
      <c r="W15" s="164"/>
      <c r="X15" s="197" t="str">
        <f t="shared" si="4"/>
        <v>القيد صحيح</v>
      </c>
      <c r="Y15" s="196">
        <f t="shared" si="5"/>
        <v>6325</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5500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825</v>
      </c>
      <c r="CE15" s="179"/>
    </row>
    <row r="16" ht="15.75" spans="1:83">
      <c r="A16" s="5"/>
      <c r="B16" s="147"/>
      <c r="C16" s="172"/>
      <c r="D16" s="175" t="s">
        <v>417</v>
      </c>
      <c r="E16" s="176">
        <v>5</v>
      </c>
      <c r="F16" s="124"/>
      <c r="G16" s="177"/>
      <c r="H16" s="124"/>
      <c r="I16" s="177"/>
      <c r="J16" s="124"/>
      <c r="K16" s="177"/>
      <c r="L16" s="187"/>
      <c r="M16" s="177"/>
      <c r="N16" s="187"/>
      <c r="O16" s="177"/>
      <c r="P16" s="188"/>
      <c r="Q16" s="177"/>
      <c r="R16" s="188"/>
      <c r="S16" s="164"/>
      <c r="T16" s="195">
        <f t="shared" si="2"/>
        <v>0</v>
      </c>
      <c r="U16" s="195">
        <f t="shared" si="3"/>
        <v>0</v>
      </c>
      <c r="V16" s="164"/>
      <c r="W16" s="164"/>
      <c r="X16" s="197" t="str">
        <f t="shared" si="4"/>
        <v>القيد صحيح</v>
      </c>
      <c r="Y16" s="196">
        <f t="shared" si="5"/>
        <v>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0</v>
      </c>
      <c r="CE16" s="179"/>
    </row>
    <row r="17" ht="15.75" spans="1:83">
      <c r="A17" s="5"/>
      <c r="B17" s="147"/>
      <c r="C17" s="172"/>
      <c r="D17" s="175" t="s">
        <v>418</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419</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420</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421</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0</v>
      </c>
      <c r="CD20" s="196">
        <f t="shared" si="56"/>
        <v>0</v>
      </c>
      <c r="CE20" s="179"/>
    </row>
    <row r="21" ht="31.3" customHeight="1" spans="1:83">
      <c r="A21" s="5"/>
      <c r="B21" s="147"/>
      <c r="C21" s="172"/>
      <c r="D21" s="175" t="s">
        <v>422</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0</v>
      </c>
      <c r="CD21" s="196">
        <f t="shared" si="56"/>
        <v>0</v>
      </c>
      <c r="CE21" s="179"/>
    </row>
    <row r="22" ht="15.75" spans="1:83">
      <c r="A22" s="5"/>
      <c r="B22" s="147"/>
      <c r="C22" s="172"/>
      <c r="D22" s="175" t="s">
        <v>423</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0</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0</v>
      </c>
      <c r="CD22" s="196">
        <f t="shared" si="56"/>
        <v>0</v>
      </c>
      <c r="CE22" s="179"/>
    </row>
    <row r="23" ht="15.75" spans="1:83">
      <c r="A23" s="5"/>
      <c r="B23" s="147"/>
      <c r="C23" s="172"/>
      <c r="D23" s="175" t="s">
        <v>424</v>
      </c>
      <c r="E23" s="176">
        <v>12</v>
      </c>
      <c r="F23" s="124" t="s">
        <v>425</v>
      </c>
      <c r="G23" s="177"/>
      <c r="H23" s="124"/>
      <c r="I23" s="177" t="s">
        <v>44</v>
      </c>
      <c r="J23" s="124">
        <v>900</v>
      </c>
      <c r="K23" s="177" t="s">
        <v>36</v>
      </c>
      <c r="L23" s="187">
        <v>6000</v>
      </c>
      <c r="M23" s="177"/>
      <c r="N23" s="187"/>
      <c r="O23" s="177"/>
      <c r="P23" s="188"/>
      <c r="Q23" s="177" t="s">
        <v>25</v>
      </c>
      <c r="R23" s="188">
        <v>6900</v>
      </c>
      <c r="S23" s="164"/>
      <c r="T23" s="195">
        <f t="shared" si="2"/>
        <v>6900</v>
      </c>
      <c r="U23" s="195">
        <f t="shared" si="3"/>
        <v>6900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6900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6000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900</v>
      </c>
      <c r="CD23" s="196">
        <f t="shared" si="56"/>
        <v>0</v>
      </c>
      <c r="CE23" s="179"/>
    </row>
    <row r="24" ht="15.75" spans="1:83">
      <c r="A24" s="5"/>
      <c r="B24" s="147"/>
      <c r="C24" s="172"/>
      <c r="D24" s="175" t="s">
        <v>426</v>
      </c>
      <c r="E24" s="176">
        <v>13</v>
      </c>
      <c r="F24" s="124"/>
      <c r="G24" s="177"/>
      <c r="H24" s="124"/>
      <c r="I24" s="177"/>
      <c r="J24" s="124"/>
      <c r="K24" s="177"/>
      <c r="L24" s="187"/>
      <c r="M24" s="177"/>
      <c r="N24" s="187"/>
      <c r="O24" s="177"/>
      <c r="P24" s="188"/>
      <c r="Q24" s="177"/>
      <c r="R24" s="188"/>
      <c r="S24" s="164"/>
      <c r="T24" s="195">
        <f t="shared" si="2"/>
        <v>0</v>
      </c>
      <c r="U24" s="195">
        <f t="shared" si="3"/>
        <v>0</v>
      </c>
      <c r="V24" s="164"/>
      <c r="W24" s="164"/>
      <c r="X24" s="197" t="str">
        <f t="shared" si="4"/>
        <v>القيد صحيح</v>
      </c>
      <c r="Y24" s="196">
        <f t="shared" si="5"/>
        <v>0</v>
      </c>
      <c r="Z24" s="196">
        <f t="shared" si="6"/>
        <v>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0</v>
      </c>
      <c r="CD24" s="196">
        <f t="shared" si="56"/>
        <v>0</v>
      </c>
      <c r="CE24" s="179"/>
    </row>
    <row r="25" ht="15.75" spans="1:83">
      <c r="A25" s="5"/>
      <c r="B25" s="147"/>
      <c r="C25" s="172"/>
      <c r="D25" s="175" t="s">
        <v>427</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428</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429</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0</v>
      </c>
    </row>
    <row r="28" ht="15.75" spans="1:82">
      <c r="A28" s="5"/>
      <c r="B28" s="147"/>
      <c r="C28" s="172"/>
      <c r="D28" s="175" t="s">
        <v>430</v>
      </c>
      <c r="E28" s="176">
        <v>17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0</v>
      </c>
    </row>
    <row r="29" ht="15.75" spans="1:82">
      <c r="A29" s="5"/>
      <c r="B29" s="147"/>
      <c r="C29" s="172"/>
      <c r="D29" s="175" t="s">
        <v>431</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c r="C30" s="172"/>
      <c r="D30" s="175" t="s">
        <v>432</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0</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0</v>
      </c>
      <c r="CE30" s="179"/>
    </row>
    <row r="31" ht="15.75" spans="1:83">
      <c r="A31" s="5"/>
      <c r="B31" s="147" t="s">
        <v>433</v>
      </c>
      <c r="C31" s="172"/>
      <c r="D31" s="175" t="s">
        <v>434</v>
      </c>
      <c r="E31" s="176">
        <v>20</v>
      </c>
      <c r="F31" s="124" t="s">
        <v>435</v>
      </c>
      <c r="G31" s="177"/>
      <c r="H31" s="124"/>
      <c r="I31" s="177"/>
      <c r="J31" s="124"/>
      <c r="K31" s="177" t="s">
        <v>23</v>
      </c>
      <c r="L31" s="187">
        <v>345</v>
      </c>
      <c r="M31" s="177"/>
      <c r="N31" s="187"/>
      <c r="O31" s="177" t="s">
        <v>44</v>
      </c>
      <c r="P31" s="188">
        <v>45</v>
      </c>
      <c r="Q31" s="177" t="s">
        <v>38</v>
      </c>
      <c r="R31" s="188">
        <v>300</v>
      </c>
      <c r="S31" s="164"/>
      <c r="T31" s="195">
        <f t="shared" si="2"/>
        <v>345</v>
      </c>
      <c r="U31" s="195">
        <f t="shared" si="3"/>
        <v>345</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345</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300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45</v>
      </c>
      <c r="CE31" s="179"/>
    </row>
    <row r="32" ht="15.75" spans="1:83">
      <c r="A32" s="5"/>
      <c r="B32" s="147"/>
      <c r="C32" s="172"/>
      <c r="D32" s="175" t="s">
        <v>436</v>
      </c>
      <c r="E32" s="176">
        <v>21</v>
      </c>
      <c r="F32" s="124"/>
      <c r="G32" s="177"/>
      <c r="H32" s="124"/>
      <c r="I32" s="177"/>
      <c r="J32" s="124"/>
      <c r="K32" s="177"/>
      <c r="L32" s="187"/>
      <c r="M32" s="177"/>
      <c r="N32" s="187"/>
      <c r="O32" s="177"/>
      <c r="P32" s="188"/>
      <c r="Q32" s="177"/>
      <c r="R32" s="188"/>
      <c r="S32" s="164"/>
      <c r="T32" s="195">
        <f t="shared" si="2"/>
        <v>0</v>
      </c>
      <c r="U32" s="195">
        <f t="shared" si="3"/>
        <v>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0</v>
      </c>
      <c r="CE32" s="179"/>
    </row>
    <row r="33" ht="15.75" spans="1:83">
      <c r="A33" s="5"/>
      <c r="B33" s="147"/>
      <c r="C33" s="172"/>
      <c r="D33" s="175" t="s">
        <v>437</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438</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439</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440</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441</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442</v>
      </c>
      <c r="E38" s="176">
        <v>27</v>
      </c>
      <c r="F38" s="124" t="s">
        <v>443</v>
      </c>
      <c r="G38" s="177"/>
      <c r="H38" s="124"/>
      <c r="I38" s="177"/>
      <c r="J38" s="124"/>
      <c r="K38" s="177" t="s">
        <v>25</v>
      </c>
      <c r="L38" s="187">
        <v>3500</v>
      </c>
      <c r="M38" s="177"/>
      <c r="N38" s="187"/>
      <c r="O38" s="177"/>
      <c r="P38" s="188"/>
      <c r="Q38" s="177" t="s">
        <v>17</v>
      </c>
      <c r="R38" s="188">
        <v>3500</v>
      </c>
      <c r="S38" s="164"/>
      <c r="T38" s="195">
        <f t="shared" si="2"/>
        <v>3500</v>
      </c>
      <c r="U38" s="195">
        <f t="shared" si="3"/>
        <v>3500</v>
      </c>
      <c r="V38" s="164"/>
      <c r="W38" s="164"/>
      <c r="X38" s="197" t="str">
        <f t="shared" si="4"/>
        <v>القيد صحيح</v>
      </c>
      <c r="Y38" s="196">
        <f t="shared" si="5"/>
        <v>0</v>
      </c>
      <c r="Z38" s="196">
        <f t="shared" si="6"/>
        <v>3500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3500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444</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445</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0</v>
      </c>
      <c r="AN40" s="196">
        <f t="shared" si="18"/>
        <v>0</v>
      </c>
      <c r="AO40" s="196">
        <f t="shared" si="19"/>
        <v>0</v>
      </c>
      <c r="AP40" s="196">
        <f t="shared" si="20"/>
        <v>0</v>
      </c>
      <c r="AQ40" s="196">
        <f t="shared" si="21"/>
        <v>0</v>
      </c>
      <c r="AR40" s="196">
        <f t="shared" si="22"/>
        <v>0</v>
      </c>
      <c r="AS40" s="196">
        <f t="shared" si="23"/>
        <v>0</v>
      </c>
      <c r="AT40" s="196">
        <f t="shared" si="24"/>
        <v>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446</v>
      </c>
      <c r="E41" s="176">
        <v>30</v>
      </c>
      <c r="F41" s="124"/>
      <c r="G41" s="177"/>
      <c r="H41" s="124"/>
      <c r="I41" s="177"/>
      <c r="J41" s="124"/>
      <c r="K41" s="177"/>
      <c r="L41" s="187"/>
      <c r="M41" s="177"/>
      <c r="N41" s="187"/>
      <c r="O41" s="177"/>
      <c r="P41" s="188"/>
      <c r="Q41" s="177"/>
      <c r="R41" s="188"/>
      <c r="S41" s="164"/>
      <c r="T41" s="195">
        <f t="shared" si="2"/>
        <v>0</v>
      </c>
      <c r="U41" s="195">
        <f t="shared" si="3"/>
        <v>0</v>
      </c>
      <c r="V41" s="164"/>
      <c r="W41" s="164"/>
      <c r="X41" s="197" t="str">
        <f t="shared" si="4"/>
        <v>القيد صحيح</v>
      </c>
      <c r="Y41" s="196">
        <f t="shared" si="5"/>
        <v>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447</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InputMessage="1" showErrorMessage="1" sqref="CG2">
      <formula1>$F$10:$L$10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M12:M43 O12:O43 Q12:Q43">
      <formula1>$AB$10:$CG$10</formula1>
    </dataValidation>
  </dataValidations>
  <pageMargins left="0.699999988079071" right="0.699999988079071" top="0.75" bottom="0.75" header="0.5" footer="0.5"/>
  <pageSetup paperSize="9" orientation="landscape"/>
  <headerFooter alignWithMargins="0" scaleWithDoc="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H213"/>
  <sheetViews>
    <sheetView zoomScale="129" zoomScaleNormal="129" topLeftCell="AG8" workbookViewId="0">
      <selection activeCell="A14" sqref="A14"/>
    </sheetView>
  </sheetViews>
  <sheetFormatPr defaultColWidth="9" defaultRowHeight="14.25"/>
  <cols>
    <col min="1" max="1" width="16.075" customWidth="1"/>
    <col min="2" max="2" width="17" customWidth="1"/>
    <col min="3" max="3" width="15.3333333333333" style="100" customWidth="1"/>
    <col min="4" max="4" width="16.55" customWidth="1"/>
    <col min="5" max="5" width="10" customWidth="1"/>
    <col min="6" max="6" width="65.625" customWidth="1"/>
    <col min="7" max="7" width="10" customWidth="1"/>
    <col min="8" max="8" width="12.5" customWidth="1"/>
    <col min="9" max="9" width="10" customWidth="1"/>
    <col min="10" max="10" width="10.3833333333333" customWidth="1"/>
    <col min="11" max="11" width="13.6" customWidth="1"/>
    <col min="12" max="12" width="16.975" customWidth="1"/>
    <col min="13" max="13" width="12.8166666666667" customWidth="1"/>
    <col min="14" max="14" width="15.1416666666667" customWidth="1"/>
    <col min="15" max="15" width="15" customWidth="1"/>
    <col min="16" max="16" width="12.1416666666667" customWidth="1"/>
    <col min="17" max="17" width="14.8583333333333" customWidth="1"/>
    <col min="18" max="18" width="12.1416666666667" customWidth="1"/>
    <col min="19" max="19" width="10" customWidth="1"/>
    <col min="20" max="20" width="13.425" customWidth="1"/>
    <col min="21" max="21" width="12.4583333333333" customWidth="1"/>
    <col min="22" max="23" width="10" customWidth="1"/>
    <col min="24" max="24" width="26.8583333333333" customWidth="1"/>
    <col min="25" max="25" width="16.25" customWidth="1"/>
    <col min="26" max="26" width="13.375" customWidth="1"/>
    <col min="27" max="27" width="14.7916666666667" customWidth="1"/>
    <col min="28" max="30" width="13.375" customWidth="1"/>
    <col min="31" max="41" width="12.25" customWidth="1"/>
    <col min="42" max="42" width="13.375" customWidth="1"/>
    <col min="43" max="43" width="18.5" customWidth="1"/>
    <col min="44" max="44" width="14" customWidth="1"/>
    <col min="45" max="45" width="12.0833333333333" customWidth="1"/>
    <col min="46" max="50" width="10" customWidth="1"/>
    <col min="51" max="51" width="17.375" customWidth="1"/>
    <col min="52" max="54" width="13.275" customWidth="1"/>
    <col min="55" max="55" width="10" customWidth="1"/>
    <col min="56" max="58" width="12.625" customWidth="1"/>
    <col min="59" max="59" width="10.575" customWidth="1"/>
    <col min="60" max="62" width="14.425" customWidth="1"/>
    <col min="63" max="65" width="11.3333333333333" customWidth="1"/>
    <col min="66" max="70" width="10" customWidth="1"/>
    <col min="71" max="71" width="14.3" customWidth="1"/>
    <col min="72" max="72" width="15.9916666666667" customWidth="1"/>
    <col min="73" max="73" width="14.8166666666667" customWidth="1"/>
    <col min="74" max="81" width="10" customWidth="1"/>
    <col min="82" max="82" width="12.1916666666667" customWidth="1"/>
    <col min="83" max="83" width="15.7333333333333" customWidth="1"/>
    <col min="84" max="84" width="10" customWidth="1"/>
    <col min="85" max="85" width="24.575" customWidth="1"/>
    <col min="86" max="86" width="22.7083333333333" customWidth="1"/>
    <col min="87" max="91" width="10" customWidth="1"/>
  </cols>
  <sheetData>
    <row r="1" ht="15" spans="1:1">
      <c r="A1" s="165"/>
    </row>
    <row r="2" ht="15" spans="1:86">
      <c r="A2" s="165"/>
      <c r="CG2" s="201" t="s">
        <v>17</v>
      </c>
      <c r="CH2" s="202" t="s">
        <v>1</v>
      </c>
    </row>
    <row r="3" ht="15" spans="1:86">
      <c r="A3" s="165"/>
      <c r="BV3" s="200"/>
      <c r="BW3" s="200"/>
      <c r="BX3" s="200"/>
      <c r="BY3" s="200"/>
      <c r="BZ3" s="200"/>
      <c r="CG3" s="203">
        <f>SUMIF(Y10:CD10,CG2,Y7:CD7)</f>
        <v>35092.5</v>
      </c>
      <c r="CH3" s="204" t="s">
        <v>2</v>
      </c>
    </row>
    <row r="4" ht="15.75" spans="1:86">
      <c r="A4" s="165"/>
      <c r="CG4" s="205" t="str">
        <f>IF(CG3&gt;0,"مدين","دائن")</f>
        <v>مدين</v>
      </c>
      <c r="CH4" s="206" t="s">
        <v>3</v>
      </c>
    </row>
    <row r="5" ht="15" spans="1:1">
      <c r="A5" s="165"/>
    </row>
    <row r="6" spans="1:1">
      <c r="A6" s="165"/>
    </row>
    <row r="7" spans="1:83">
      <c r="A7" s="165"/>
      <c r="Y7" s="198">
        <f>Z9-Y9</f>
        <v>35092.5</v>
      </c>
      <c r="Z7" s="199"/>
      <c r="AA7" s="198">
        <f>AB9-AA9</f>
        <v>5000</v>
      </c>
      <c r="AB7" s="199"/>
      <c r="AC7" s="198">
        <f>AD9-AC9</f>
        <v>0</v>
      </c>
      <c r="AD7" s="199"/>
      <c r="AE7" s="198">
        <f>AF9-AE9</f>
        <v>3000</v>
      </c>
      <c r="AF7" s="199"/>
      <c r="AG7" s="198">
        <f>AH9-AG9</f>
        <v>0</v>
      </c>
      <c r="AH7" s="199"/>
      <c r="AI7" s="198">
        <f>AJ9-AI9</f>
        <v>0</v>
      </c>
      <c r="AJ7" s="199"/>
      <c r="AK7" s="198">
        <f>AL9-AK9</f>
        <v>0</v>
      </c>
      <c r="AL7" s="199"/>
      <c r="AM7" s="198">
        <f>AN9-AM9</f>
        <v>17865</v>
      </c>
      <c r="AN7" s="199"/>
      <c r="AO7" s="198">
        <f>AP9-AO9</f>
        <v>0</v>
      </c>
      <c r="AP7" s="199"/>
      <c r="AQ7" s="198">
        <f>AR9-AQ9</f>
        <v>15625</v>
      </c>
      <c r="AR7" s="199"/>
      <c r="AS7" s="198">
        <f>AT9-AS9</f>
        <v>-17550</v>
      </c>
      <c r="AT7" s="199"/>
      <c r="AU7" s="198">
        <f>AV9-AU9</f>
        <v>0</v>
      </c>
      <c r="AV7" s="199"/>
      <c r="AW7" s="198">
        <f>AX9-AW9</f>
        <v>0</v>
      </c>
      <c r="AX7" s="199"/>
      <c r="AY7" s="198">
        <f>AZ9-AY9</f>
        <v>0</v>
      </c>
      <c r="AZ7" s="199"/>
      <c r="BA7" s="198">
        <f>BB9-BA9</f>
        <v>0</v>
      </c>
      <c r="BB7" s="199"/>
      <c r="BC7" s="198">
        <f>BD9-BC9</f>
        <v>0</v>
      </c>
      <c r="BD7" s="199"/>
      <c r="BE7" s="198">
        <f>BF9-BE9</f>
        <v>0</v>
      </c>
      <c r="BF7" s="199"/>
      <c r="BG7" s="198">
        <f>BH9-BG9</f>
        <v>38700</v>
      </c>
      <c r="BH7" s="199"/>
      <c r="BI7" s="198">
        <f>BJ9-BI9</f>
        <v>0</v>
      </c>
      <c r="BJ7" s="199"/>
      <c r="BK7" s="198">
        <f>BL9-BK9</f>
        <v>0</v>
      </c>
      <c r="BL7" s="199"/>
      <c r="BM7" s="198">
        <f>BN9-BM9</f>
        <v>-67000</v>
      </c>
      <c r="BN7" s="199"/>
      <c r="BO7" s="198">
        <f>BP9-BO9</f>
        <v>0</v>
      </c>
      <c r="BP7" s="199"/>
      <c r="BQ7" s="198">
        <f>BR9-BQ9</f>
        <v>11750</v>
      </c>
      <c r="BR7" s="199"/>
      <c r="BS7" s="198">
        <f>BT9-BS9</f>
        <v>0</v>
      </c>
      <c r="BT7" s="199"/>
      <c r="BU7" s="198">
        <f>BV9-BU9</f>
        <v>-40000</v>
      </c>
      <c r="BV7" s="199"/>
      <c r="BW7" s="198">
        <f>BX9-BW9</f>
        <v>0</v>
      </c>
      <c r="BX7" s="199"/>
      <c r="BY7" s="198">
        <f>BZ9-BY9</f>
        <v>0</v>
      </c>
      <c r="BZ7" s="199"/>
      <c r="CA7" s="198">
        <f>CB9-CA9</f>
        <v>0</v>
      </c>
      <c r="CB7" s="199"/>
      <c r="CC7" s="198">
        <f>CD9-CC9</f>
        <v>-2482.5</v>
      </c>
      <c r="CD7" s="199"/>
      <c r="CE7" s="116" t="s">
        <v>4</v>
      </c>
    </row>
    <row r="8" spans="1:83">
      <c r="A8" s="165"/>
      <c r="Y8" s="96">
        <f>IF(Y9&gt;Z9,Y9-Z9,0)</f>
        <v>0</v>
      </c>
      <c r="Z8" s="96">
        <f>IF(Z9&gt;Y9,Z9-Y9,0)</f>
        <v>35092.5</v>
      </c>
      <c r="AA8" s="96">
        <f>IF(AA9&gt;AB9,AA9-AB9,0)</f>
        <v>0</v>
      </c>
      <c r="AB8" s="96">
        <f>IF(AB9&gt;AA9,AB9-AA9,0)</f>
        <v>5000</v>
      </c>
      <c r="AC8" s="96">
        <f>IF(AC9&gt;AD9,AC9-AD9,0)</f>
        <v>0</v>
      </c>
      <c r="AD8" s="96">
        <f>IF(AD9&gt;AC9,AD9-AC9,0)</f>
        <v>0</v>
      </c>
      <c r="AE8" s="96">
        <f>IF(AE9&gt;AF9,AE9-AF9,0)</f>
        <v>0</v>
      </c>
      <c r="AF8" s="96">
        <f>IF(AF9&gt;AE9,AF9-AE9,0)</f>
        <v>3000</v>
      </c>
      <c r="AG8" s="96">
        <f>IF(AG9&gt;AH9,AG9-AH9,0)</f>
        <v>0</v>
      </c>
      <c r="AH8" s="96">
        <f>IF(AH9&gt;AG9,AH9-AG9,0)</f>
        <v>0</v>
      </c>
      <c r="AI8" s="96">
        <f>IF(AI9&gt;AJ9,AI9-AJ9,0)</f>
        <v>0</v>
      </c>
      <c r="AJ8" s="96">
        <f>IF(AJ9&gt;AI9,AJ9-AI9,0)</f>
        <v>0</v>
      </c>
      <c r="AK8" s="96">
        <f>IF(AK9&gt;AL9,AK9-AL9,0)</f>
        <v>0</v>
      </c>
      <c r="AL8" s="96">
        <f>IF(AL9&gt;AK9,AL9-AK9,0)</f>
        <v>0</v>
      </c>
      <c r="AM8" s="96">
        <f>IF(AM9&gt;AN9,AM9-AN9,0)</f>
        <v>0</v>
      </c>
      <c r="AN8" s="96">
        <f>IF(AN9&gt;AM9,AN9-AM9,0)</f>
        <v>17865</v>
      </c>
      <c r="AO8" s="96">
        <f>IF(AO9&gt;AP9,AO9-AP9,0)</f>
        <v>0</v>
      </c>
      <c r="AP8" s="96">
        <f>IF(AP9&gt;AO9,AP9-AO9,0)</f>
        <v>0</v>
      </c>
      <c r="AQ8" s="96">
        <f>IF(AQ9&gt;AR9,AQ9-AR9,0)</f>
        <v>0</v>
      </c>
      <c r="AR8" s="96">
        <f>IF(AR9&gt;AQ9,AR9-AQ9,0)</f>
        <v>15625</v>
      </c>
      <c r="AS8" s="96">
        <f>IF(AS9&gt;AT9,AS9-AT9,0)</f>
        <v>17550</v>
      </c>
      <c r="AT8" s="96">
        <f>IF(AT9&gt;AS9,AT9-AS9,0)</f>
        <v>0</v>
      </c>
      <c r="AU8" s="96">
        <f>IF(AU9&gt;AV9,AU9-AV9,0)</f>
        <v>0</v>
      </c>
      <c r="AV8" s="96">
        <f>IF(AV9&gt;AU9,AV9-AU9,0)</f>
        <v>0</v>
      </c>
      <c r="AW8" s="96">
        <f>IF(AW9&gt;AX9,AW9-AX9,0)</f>
        <v>0</v>
      </c>
      <c r="AX8" s="96">
        <f>IF(AX9&gt;AW9,AX9-AW9,0)</f>
        <v>0</v>
      </c>
      <c r="AY8" s="96">
        <f>IF(AY9&gt;AZ9,AY9-AZ9,0)</f>
        <v>0</v>
      </c>
      <c r="AZ8" s="96">
        <f>IF(AZ9&gt;AY9,AZ9-AY9,0)</f>
        <v>0</v>
      </c>
      <c r="BA8" s="96">
        <f>IF(BA9&gt;BB9,BA9-BB9,0)</f>
        <v>0</v>
      </c>
      <c r="BB8" s="96">
        <f>IF(BB9&gt;BA9,BB9-BA9,0)</f>
        <v>0</v>
      </c>
      <c r="BC8" s="96">
        <f>IF(BC9&gt;BD9,BC9-BD9,0)</f>
        <v>0</v>
      </c>
      <c r="BD8" s="96">
        <f>IF(BD9&gt;BC9,BD9-BC9,0)</f>
        <v>0</v>
      </c>
      <c r="BE8" s="96">
        <f>IF(BE9&gt;BF9,BE9-BF9,0)</f>
        <v>0</v>
      </c>
      <c r="BF8" s="96">
        <f>IF(BF9&gt;BE9,BF9-BE9,0)</f>
        <v>0</v>
      </c>
      <c r="BG8" s="96">
        <f>IF(BG9&gt;BH9,BG9-BH9,0)</f>
        <v>0</v>
      </c>
      <c r="BH8" s="96">
        <f>IF(BH9&gt;BG9,BH9-BG9,0)</f>
        <v>38700</v>
      </c>
      <c r="BI8" s="96">
        <f>IF(BI9&gt;BJ9,BI9-BJ9,0)</f>
        <v>0</v>
      </c>
      <c r="BJ8" s="96">
        <f>IF(BJ9&gt;BI9,BJ9-BI9,0)</f>
        <v>0</v>
      </c>
      <c r="BK8" s="96">
        <f>IF(BK9&gt;BL9,BK9-BL9,0)</f>
        <v>0</v>
      </c>
      <c r="BL8" s="96">
        <f>IF(BL9&gt;BK9,BL9-BK9,0)</f>
        <v>0</v>
      </c>
      <c r="BM8" s="96">
        <f>IF(BM9&gt;BN9,BM9-BN9,0)</f>
        <v>67000</v>
      </c>
      <c r="BN8" s="96">
        <f>IF(BN9&gt;BM9,BN9-BM9,0)</f>
        <v>0</v>
      </c>
      <c r="BO8" s="96">
        <f>IF(BO9&gt;BP9,BO9-BP9,0)</f>
        <v>0</v>
      </c>
      <c r="BP8" s="96">
        <f>IF(BP9&gt;BO9,BP9-BO9,0)</f>
        <v>0</v>
      </c>
      <c r="BQ8" s="96">
        <f>IF(BQ9&gt;BR9,BQ9-BR9,0)</f>
        <v>0</v>
      </c>
      <c r="BR8" s="96">
        <f>IF(BR9&gt;BQ9,BR9-BQ9,0)</f>
        <v>11750</v>
      </c>
      <c r="BS8" s="96">
        <f>IF(BS9&gt;BT9,BS9-BT9,0)</f>
        <v>0</v>
      </c>
      <c r="BT8" s="96">
        <f>IF(BT9&gt;BS9,BT9-BS9,0)</f>
        <v>0</v>
      </c>
      <c r="BU8" s="96">
        <f>IF(BU9&gt;BV9,BU9-BV9,0)</f>
        <v>40000</v>
      </c>
      <c r="BV8" s="96">
        <f>IF(BV9&gt;BU9,BV9-BU9,0)</f>
        <v>0</v>
      </c>
      <c r="BW8" s="96">
        <f>IF(BW9&gt;BX9,BW9-BX9,0)</f>
        <v>0</v>
      </c>
      <c r="BX8" s="96">
        <f>IF(BX9&gt;BW9,BX9-BW9,0)</f>
        <v>0</v>
      </c>
      <c r="BY8" s="96">
        <f>IF(BY9&gt;BZ9,BY9-BZ9,0)</f>
        <v>0</v>
      </c>
      <c r="BZ8" s="96">
        <f>IF(BZ9&gt;BY9,BZ9-BY9,0)</f>
        <v>0</v>
      </c>
      <c r="CA8" s="96">
        <f>IF(CA9&gt;CB9,CA9-CB9,0)</f>
        <v>0</v>
      </c>
      <c r="CB8" s="96">
        <f>IF(CB9&gt;CA9,CB9-CA9,0)</f>
        <v>0</v>
      </c>
      <c r="CC8" s="96">
        <f>IF(CC9&gt;CD9,CC9-CD9,0)</f>
        <v>2482.5</v>
      </c>
      <c r="CD8" s="96">
        <f>IF(CD9&gt;CC9,CD9-CC9,0)</f>
        <v>0</v>
      </c>
      <c r="CE8" s="116" t="s">
        <v>5</v>
      </c>
    </row>
    <row r="9" spans="1:83">
      <c r="A9" s="165"/>
      <c r="W9" s="190"/>
      <c r="X9" s="190"/>
      <c r="Y9" s="124">
        <f t="shared" ref="Y9:AD9" si="0">SUM(Y12:Y42)</f>
        <v>4000</v>
      </c>
      <c r="Z9" s="124">
        <f t="shared" si="0"/>
        <v>39092.5</v>
      </c>
      <c r="AA9" s="124">
        <f t="shared" si="0"/>
        <v>0</v>
      </c>
      <c r="AB9" s="124">
        <f t="shared" si="0"/>
        <v>5000</v>
      </c>
      <c r="AC9" s="124">
        <f t="shared" si="0"/>
        <v>0</v>
      </c>
      <c r="AD9" s="124">
        <f t="shared" si="0"/>
        <v>0</v>
      </c>
      <c r="AE9" s="124">
        <f t="shared" ref="AE9:CD9" si="1">SUM(AE12:AE42)</f>
        <v>0</v>
      </c>
      <c r="AF9" s="124">
        <f t="shared" si="1"/>
        <v>3000</v>
      </c>
      <c r="AG9" s="124">
        <f t="shared" si="1"/>
        <v>0</v>
      </c>
      <c r="AH9" s="124">
        <f t="shared" si="1"/>
        <v>0</v>
      </c>
      <c r="AI9" s="124">
        <f t="shared" si="1"/>
        <v>0</v>
      </c>
      <c r="AJ9" s="124">
        <f t="shared" si="1"/>
        <v>0</v>
      </c>
      <c r="AK9" s="124">
        <f t="shared" si="1"/>
        <v>0</v>
      </c>
      <c r="AL9" s="124">
        <f t="shared" si="1"/>
        <v>0</v>
      </c>
      <c r="AM9" s="124">
        <f t="shared" si="1"/>
        <v>1150</v>
      </c>
      <c r="AN9" s="124">
        <f t="shared" si="1"/>
        <v>19015</v>
      </c>
      <c r="AO9" s="124">
        <f t="shared" si="1"/>
        <v>0</v>
      </c>
      <c r="AP9" s="124">
        <f t="shared" si="1"/>
        <v>0</v>
      </c>
      <c r="AQ9" s="124">
        <f t="shared" si="1"/>
        <v>0</v>
      </c>
      <c r="AR9" s="124">
        <f t="shared" si="1"/>
        <v>15625</v>
      </c>
      <c r="AS9" s="124">
        <f t="shared" si="1"/>
        <v>21550</v>
      </c>
      <c r="AT9" s="124">
        <f t="shared" si="1"/>
        <v>4000</v>
      </c>
      <c r="AU9" s="124">
        <f t="shared" si="1"/>
        <v>0</v>
      </c>
      <c r="AV9" s="124">
        <f t="shared" si="1"/>
        <v>0</v>
      </c>
      <c r="AW9" s="124">
        <f t="shared" si="1"/>
        <v>0</v>
      </c>
      <c r="AX9" s="124">
        <f t="shared" si="1"/>
        <v>0</v>
      </c>
      <c r="AY9" s="124">
        <f t="shared" si="1"/>
        <v>0</v>
      </c>
      <c r="AZ9" s="124">
        <f t="shared" si="1"/>
        <v>0</v>
      </c>
      <c r="BA9" s="124">
        <f t="shared" si="1"/>
        <v>0</v>
      </c>
      <c r="BB9" s="124">
        <f t="shared" si="1"/>
        <v>0</v>
      </c>
      <c r="BC9" s="124">
        <f t="shared" si="1"/>
        <v>0</v>
      </c>
      <c r="BD9" s="124">
        <f t="shared" si="1"/>
        <v>0</v>
      </c>
      <c r="BE9" s="124">
        <f t="shared" si="1"/>
        <v>0</v>
      </c>
      <c r="BF9" s="124">
        <f t="shared" si="1"/>
        <v>0</v>
      </c>
      <c r="BG9" s="124">
        <f t="shared" si="1"/>
        <v>0</v>
      </c>
      <c r="BH9" s="124">
        <f t="shared" si="1"/>
        <v>38700</v>
      </c>
      <c r="BI9" s="124">
        <f t="shared" si="1"/>
        <v>0</v>
      </c>
      <c r="BJ9" s="124">
        <f t="shared" si="1"/>
        <v>0</v>
      </c>
      <c r="BK9" s="124">
        <f t="shared" si="1"/>
        <v>0</v>
      </c>
      <c r="BL9" s="124">
        <f t="shared" si="1"/>
        <v>0</v>
      </c>
      <c r="BM9" s="124">
        <f t="shared" si="1"/>
        <v>67000</v>
      </c>
      <c r="BN9" s="124">
        <f t="shared" si="1"/>
        <v>0</v>
      </c>
      <c r="BO9" s="124">
        <f t="shared" si="1"/>
        <v>0</v>
      </c>
      <c r="BP9" s="124">
        <f t="shared" si="1"/>
        <v>0</v>
      </c>
      <c r="BQ9" s="124">
        <f t="shared" si="1"/>
        <v>0</v>
      </c>
      <c r="BR9" s="124">
        <f t="shared" si="1"/>
        <v>11750</v>
      </c>
      <c r="BS9" s="124">
        <f t="shared" si="1"/>
        <v>0</v>
      </c>
      <c r="BT9" s="124">
        <f t="shared" si="1"/>
        <v>0</v>
      </c>
      <c r="BU9" s="124">
        <f t="shared" si="1"/>
        <v>40000</v>
      </c>
      <c r="BV9" s="124">
        <f t="shared" si="1"/>
        <v>0</v>
      </c>
      <c r="BW9" s="124">
        <f t="shared" si="1"/>
        <v>0</v>
      </c>
      <c r="BX9" s="124">
        <f t="shared" si="1"/>
        <v>0</v>
      </c>
      <c r="BY9" s="124">
        <f t="shared" si="1"/>
        <v>0</v>
      </c>
      <c r="BZ9" s="124">
        <f t="shared" si="1"/>
        <v>0</v>
      </c>
      <c r="CA9" s="124">
        <f t="shared" si="1"/>
        <v>0</v>
      </c>
      <c r="CB9" s="124">
        <f t="shared" si="1"/>
        <v>0</v>
      </c>
      <c r="CC9" s="124">
        <f t="shared" si="1"/>
        <v>3712.5</v>
      </c>
      <c r="CD9" s="124">
        <f t="shared" si="1"/>
        <v>1230</v>
      </c>
      <c r="CE9" s="116" t="s">
        <v>6</v>
      </c>
    </row>
    <row r="10" ht="30.75" spans="1:83">
      <c r="A10" s="166" t="s">
        <v>95</v>
      </c>
      <c r="B10" s="167" t="s">
        <v>8</v>
      </c>
      <c r="C10" s="168" t="s">
        <v>9</v>
      </c>
      <c r="D10" s="169" t="s">
        <v>10</v>
      </c>
      <c r="E10" s="170" t="s">
        <v>11</v>
      </c>
      <c r="F10" s="170" t="s">
        <v>12</v>
      </c>
      <c r="G10" s="171" t="s">
        <v>96</v>
      </c>
      <c r="H10" s="171"/>
      <c r="I10" s="171"/>
      <c r="J10" s="171"/>
      <c r="K10" s="171"/>
      <c r="L10" s="171"/>
      <c r="M10" s="181" t="s">
        <v>14</v>
      </c>
      <c r="N10" s="181"/>
      <c r="O10" s="181"/>
      <c r="P10" s="181"/>
      <c r="Q10" s="181"/>
      <c r="R10" s="181"/>
      <c r="S10" s="191"/>
      <c r="T10" s="192" t="s">
        <v>15</v>
      </c>
      <c r="U10" s="192"/>
      <c r="V10" s="193"/>
      <c r="W10" s="193"/>
      <c r="X10" s="194" t="s">
        <v>16</v>
      </c>
      <c r="Y10" s="73" t="s">
        <v>17</v>
      </c>
      <c r="Z10" s="73"/>
      <c r="AA10" s="73" t="s">
        <v>18</v>
      </c>
      <c r="AB10" s="73"/>
      <c r="AC10" s="89" t="s">
        <v>19</v>
      </c>
      <c r="AD10" s="88"/>
      <c r="AE10" s="86" t="s">
        <v>20</v>
      </c>
      <c r="AF10" s="87"/>
      <c r="AG10" s="88" t="s">
        <v>0</v>
      </c>
      <c r="AH10" s="87"/>
      <c r="AI10" s="88" t="s">
        <v>21</v>
      </c>
      <c r="AJ10" s="87"/>
      <c r="AK10" s="73" t="s">
        <v>22</v>
      </c>
      <c r="AL10" s="73"/>
      <c r="AM10" s="73" t="s">
        <v>23</v>
      </c>
      <c r="AN10" s="73"/>
      <c r="AO10" s="73" t="s">
        <v>24</v>
      </c>
      <c r="AP10" s="73"/>
      <c r="AQ10" s="73" t="s">
        <v>25</v>
      </c>
      <c r="AR10" s="73"/>
      <c r="AS10" s="73" t="s">
        <v>26</v>
      </c>
      <c r="AT10" s="73"/>
      <c r="AU10" s="89" t="s">
        <v>27</v>
      </c>
      <c r="AV10" s="88"/>
      <c r="AW10" s="89" t="s">
        <v>28</v>
      </c>
      <c r="AX10" s="87"/>
      <c r="AY10" s="73" t="s">
        <v>29</v>
      </c>
      <c r="AZ10" s="73"/>
      <c r="BA10" s="89" t="s">
        <v>30</v>
      </c>
      <c r="BB10" s="87"/>
      <c r="BC10" s="73" t="s">
        <v>31</v>
      </c>
      <c r="BD10" s="73"/>
      <c r="BE10" s="89" t="s">
        <v>32</v>
      </c>
      <c r="BF10" s="87"/>
      <c r="BG10" s="73" t="s">
        <v>33</v>
      </c>
      <c r="BH10" s="73"/>
      <c r="BI10" s="89" t="s">
        <v>34</v>
      </c>
      <c r="BJ10" s="87"/>
      <c r="BK10" s="89" t="s">
        <v>35</v>
      </c>
      <c r="BL10" s="87"/>
      <c r="BM10" s="73" t="s">
        <v>36</v>
      </c>
      <c r="BN10" s="73"/>
      <c r="BO10" s="89" t="s">
        <v>37</v>
      </c>
      <c r="BP10" s="87"/>
      <c r="BQ10" s="73" t="s">
        <v>38</v>
      </c>
      <c r="BR10" s="73"/>
      <c r="BS10" s="89" t="s">
        <v>39</v>
      </c>
      <c r="BT10" s="87"/>
      <c r="BU10" s="73" t="s">
        <v>40</v>
      </c>
      <c r="BV10" s="73"/>
      <c r="BW10" s="89" t="s">
        <v>41</v>
      </c>
      <c r="BX10" s="87"/>
      <c r="BY10" s="89" t="s">
        <v>42</v>
      </c>
      <c r="BZ10" s="87"/>
      <c r="CA10" s="73" t="s">
        <v>43</v>
      </c>
      <c r="CB10" s="73"/>
      <c r="CC10" s="73" t="s">
        <v>44</v>
      </c>
      <c r="CD10" s="73"/>
      <c r="CE10" s="200"/>
    </row>
    <row r="11" ht="15" spans="1:83">
      <c r="A11" s="5"/>
      <c r="B11" s="147"/>
      <c r="C11" s="172"/>
      <c r="D11" s="173" t="s">
        <v>45</v>
      </c>
      <c r="E11" s="174"/>
      <c r="F11" s="174"/>
      <c r="G11" s="74" t="s">
        <v>46</v>
      </c>
      <c r="H11" s="74" t="s">
        <v>47</v>
      </c>
      <c r="I11" s="74" t="s">
        <v>48</v>
      </c>
      <c r="J11" s="74" t="s">
        <v>49</v>
      </c>
      <c r="K11" s="74" t="s">
        <v>50</v>
      </c>
      <c r="L11" s="74" t="s">
        <v>51</v>
      </c>
      <c r="M11" s="74" t="s">
        <v>52</v>
      </c>
      <c r="N11" s="74" t="s">
        <v>53</v>
      </c>
      <c r="O11" s="74" t="s">
        <v>48</v>
      </c>
      <c r="P11" s="74" t="s">
        <v>49</v>
      </c>
      <c r="Q11" s="74" t="s">
        <v>54</v>
      </c>
      <c r="R11" s="174" t="s">
        <v>51</v>
      </c>
      <c r="S11" s="174"/>
      <c r="T11" s="174" t="s">
        <v>55</v>
      </c>
      <c r="U11" s="174" t="s">
        <v>56</v>
      </c>
      <c r="V11" s="174"/>
      <c r="W11" s="174"/>
      <c r="X11" s="174"/>
      <c r="Y11" s="74" t="s">
        <v>55</v>
      </c>
      <c r="Z11" s="74" t="s">
        <v>56</v>
      </c>
      <c r="AA11" s="74" t="s">
        <v>55</v>
      </c>
      <c r="AB11" s="74" t="s">
        <v>56</v>
      </c>
      <c r="AC11" s="74" t="s">
        <v>55</v>
      </c>
      <c r="AD11" s="74" t="s">
        <v>56</v>
      </c>
      <c r="AE11" s="74" t="s">
        <v>55</v>
      </c>
      <c r="AF11" s="74" t="s">
        <v>56</v>
      </c>
      <c r="AG11" s="74" t="s">
        <v>55</v>
      </c>
      <c r="AH11" s="74" t="s">
        <v>56</v>
      </c>
      <c r="AI11" s="74" t="s">
        <v>55</v>
      </c>
      <c r="AJ11" s="74" t="s">
        <v>56</v>
      </c>
      <c r="AK11" s="74" t="s">
        <v>55</v>
      </c>
      <c r="AL11" s="74" t="s">
        <v>56</v>
      </c>
      <c r="AM11" s="74" t="s">
        <v>55</v>
      </c>
      <c r="AN11" s="74" t="s">
        <v>56</v>
      </c>
      <c r="AO11" s="74" t="s">
        <v>55</v>
      </c>
      <c r="AP11" s="74" t="s">
        <v>56</v>
      </c>
      <c r="AQ11" s="74" t="s">
        <v>55</v>
      </c>
      <c r="AR11" s="74" t="s">
        <v>56</v>
      </c>
      <c r="AS11" s="74" t="s">
        <v>55</v>
      </c>
      <c r="AT11" s="74" t="s">
        <v>56</v>
      </c>
      <c r="AU11" s="74" t="s">
        <v>55</v>
      </c>
      <c r="AV11" s="74" t="s">
        <v>56</v>
      </c>
      <c r="AW11" s="74" t="s">
        <v>55</v>
      </c>
      <c r="AX11" s="74" t="s">
        <v>56</v>
      </c>
      <c r="AY11" s="74" t="s">
        <v>55</v>
      </c>
      <c r="AZ11" s="74" t="s">
        <v>56</v>
      </c>
      <c r="BA11" s="74" t="s">
        <v>55</v>
      </c>
      <c r="BB11" s="74" t="s">
        <v>56</v>
      </c>
      <c r="BC11" s="74" t="s">
        <v>55</v>
      </c>
      <c r="BD11" s="74" t="s">
        <v>56</v>
      </c>
      <c r="BE11" s="74" t="s">
        <v>55</v>
      </c>
      <c r="BF11" s="74" t="s">
        <v>56</v>
      </c>
      <c r="BG11" s="74" t="s">
        <v>55</v>
      </c>
      <c r="BH11" s="74" t="s">
        <v>56</v>
      </c>
      <c r="BI11" s="74" t="s">
        <v>55</v>
      </c>
      <c r="BJ11" s="74" t="s">
        <v>56</v>
      </c>
      <c r="BK11" s="74" t="s">
        <v>55</v>
      </c>
      <c r="BL11" s="74" t="s">
        <v>56</v>
      </c>
      <c r="BM11" s="74" t="s">
        <v>55</v>
      </c>
      <c r="BN11" s="74" t="s">
        <v>56</v>
      </c>
      <c r="BO11" s="74" t="s">
        <v>55</v>
      </c>
      <c r="BP11" s="74" t="s">
        <v>56</v>
      </c>
      <c r="BQ11" s="74" t="s">
        <v>55</v>
      </c>
      <c r="BR11" s="74" t="s">
        <v>56</v>
      </c>
      <c r="BS11" s="74" t="s">
        <v>55</v>
      </c>
      <c r="BT11" s="74" t="s">
        <v>56</v>
      </c>
      <c r="BU11" s="74" t="s">
        <v>55</v>
      </c>
      <c r="BV11" s="74" t="s">
        <v>56</v>
      </c>
      <c r="BW11" s="74" t="s">
        <v>55</v>
      </c>
      <c r="BX11" s="74" t="s">
        <v>56</v>
      </c>
      <c r="BY11" s="74" t="s">
        <v>55</v>
      </c>
      <c r="BZ11" s="74" t="s">
        <v>56</v>
      </c>
      <c r="CA11" s="74" t="s">
        <v>55</v>
      </c>
      <c r="CB11" s="74" t="s">
        <v>56</v>
      </c>
      <c r="CC11" s="74" t="s">
        <v>55</v>
      </c>
      <c r="CD11" s="74" t="s">
        <v>56</v>
      </c>
      <c r="CE11" s="207"/>
    </row>
    <row r="12" ht="15.75" spans="1:82">
      <c r="A12" s="5"/>
      <c r="B12" s="147"/>
      <c r="C12" s="172"/>
      <c r="D12" s="175" t="s">
        <v>448</v>
      </c>
      <c r="E12" s="176">
        <v>1</v>
      </c>
      <c r="F12" s="177"/>
      <c r="G12" s="177"/>
      <c r="H12" s="177"/>
      <c r="I12" s="177"/>
      <c r="J12" s="177"/>
      <c r="K12" s="177"/>
      <c r="L12" s="182"/>
      <c r="M12" s="177"/>
      <c r="N12" s="183"/>
      <c r="O12" s="177"/>
      <c r="P12" s="184"/>
      <c r="Q12" s="177"/>
      <c r="R12" s="184"/>
      <c r="S12" s="195"/>
      <c r="T12" s="195">
        <f t="shared" ref="T12:T42" si="2">SUM(L12+J12+H12)</f>
        <v>0</v>
      </c>
      <c r="U12" s="195">
        <f t="shared" ref="U12:U42" si="3">SUM(R12+P12+N12)</f>
        <v>0</v>
      </c>
      <c r="V12" s="195"/>
      <c r="W12" s="196"/>
      <c r="X12" s="197" t="str">
        <f t="shared" ref="X12:X42" si="4">IF(U12&gt;T12,"المدين أكبر بمبلغ "&amp;(U12-T12),IF(T12&gt;U12,"الدائن أكبر بمبلغ "&amp;(T12-U12),"القيد صحيح"))</f>
        <v>القيد صحيح</v>
      </c>
      <c r="Y12" s="196">
        <f>نوفمبر!Y8</f>
        <v>0</v>
      </c>
      <c r="Z12" s="196">
        <f>نوفمبر!Z8</f>
        <v>28742.5</v>
      </c>
      <c r="AA12" s="196">
        <f>نوفمبر!AA8</f>
        <v>0</v>
      </c>
      <c r="AB12" s="196">
        <f>نوفمبر!AB8</f>
        <v>5000</v>
      </c>
      <c r="AC12" s="196">
        <f>نوفمبر!AC8</f>
        <v>0</v>
      </c>
      <c r="AD12" s="196">
        <f>نوفمبر!AD8</f>
        <v>0</v>
      </c>
      <c r="AE12" s="196">
        <f>نوفمبر!AE8</f>
        <v>0</v>
      </c>
      <c r="AF12" s="196">
        <f>نوفمبر!AF8</f>
        <v>3000</v>
      </c>
      <c r="AG12" s="196">
        <f>نوفمبر!AG8</f>
        <v>0</v>
      </c>
      <c r="AH12" s="196">
        <f>نوفمبر!AH8</f>
        <v>0</v>
      </c>
      <c r="AI12" s="196">
        <f>نوفمبر!AI8</f>
        <v>0</v>
      </c>
      <c r="AJ12" s="196">
        <f>نوفمبر!AJ8</f>
        <v>0</v>
      </c>
      <c r="AK12" s="196">
        <f>نوفمبر!AK8</f>
        <v>0</v>
      </c>
      <c r="AL12" s="196">
        <f>نوفمبر!AL8</f>
        <v>0</v>
      </c>
      <c r="AM12" s="196">
        <f>نوفمبر!AM8</f>
        <v>0</v>
      </c>
      <c r="AN12" s="196">
        <f>نوفمبر!AN8</f>
        <v>19015</v>
      </c>
      <c r="AO12" s="196">
        <f>نوفمبر!AO8</f>
        <v>0</v>
      </c>
      <c r="AP12" s="196">
        <f>نوفمبر!AP8</f>
        <v>0</v>
      </c>
      <c r="AQ12" s="196">
        <f>نوفمبر!AQ8</f>
        <v>0</v>
      </c>
      <c r="AR12" s="196">
        <f>نوفمبر!AR8</f>
        <v>15625</v>
      </c>
      <c r="AS12" s="196">
        <f>نوفمبر!AS8</f>
        <v>13270</v>
      </c>
      <c r="AT12" s="196">
        <f>نوفمبر!AT8</f>
        <v>0</v>
      </c>
      <c r="AU12" s="196">
        <f>نوفمبر!AU8</f>
        <v>0</v>
      </c>
      <c r="AV12" s="196">
        <f>نوفمبر!AV8</f>
        <v>0</v>
      </c>
      <c r="AW12" s="196">
        <f>نوفمبر!AW8</f>
        <v>0</v>
      </c>
      <c r="AX12" s="196">
        <f>نوفمبر!AX8</f>
        <v>0</v>
      </c>
      <c r="AY12" s="196">
        <f>نوفمبر!AY8</f>
        <v>0</v>
      </c>
      <c r="AZ12" s="196">
        <f>نوفمبر!AZ8</f>
        <v>0</v>
      </c>
      <c r="BA12" s="196">
        <f>نوفمبر!BA8</f>
        <v>0</v>
      </c>
      <c r="BB12" s="196">
        <f>نوفمبر!BB8</f>
        <v>0</v>
      </c>
      <c r="BC12" s="196">
        <f>نوفمبر!BC8</f>
        <v>0</v>
      </c>
      <c r="BD12" s="196">
        <f>نوفمبر!BD8</f>
        <v>0</v>
      </c>
      <c r="BE12" s="196">
        <f>نوفمبر!BE8</f>
        <v>0</v>
      </c>
      <c r="BF12" s="196">
        <f>نوفمبر!BF8</f>
        <v>0</v>
      </c>
      <c r="BG12" s="196">
        <f>نوفمبر!BG8</f>
        <v>0</v>
      </c>
      <c r="BH12" s="196">
        <f>نوفمبر!BH8</f>
        <v>31500</v>
      </c>
      <c r="BI12" s="196">
        <f>نوفمبر!BI8</f>
        <v>0</v>
      </c>
      <c r="BJ12" s="196">
        <f>نوفمبر!BJ8</f>
        <v>0</v>
      </c>
      <c r="BK12" s="196">
        <f>نوفمبر!BK8</f>
        <v>0</v>
      </c>
      <c r="BL12" s="196">
        <f>نوفمبر!BL8</f>
        <v>0</v>
      </c>
      <c r="BM12" s="196">
        <f>نوفمبر!BM8</f>
        <v>58000</v>
      </c>
      <c r="BN12" s="196">
        <f>نوفمبر!BN8</f>
        <v>0</v>
      </c>
      <c r="BO12" s="196">
        <f>نوفمبر!BO8</f>
        <v>0</v>
      </c>
      <c r="BP12" s="196">
        <f>نوفمبر!BP8</f>
        <v>0</v>
      </c>
      <c r="BQ12" s="196">
        <f>نوفمبر!BQ8</f>
        <v>0</v>
      </c>
      <c r="BR12" s="196">
        <f>نوفمبر!BR8</f>
        <v>10750</v>
      </c>
      <c r="BS12" s="196">
        <f>نوفمبر!BS8</f>
        <v>0</v>
      </c>
      <c r="BT12" s="196">
        <f>نوفمبر!BT8</f>
        <v>0</v>
      </c>
      <c r="BU12" s="196">
        <f>نوفمبر!BU8</f>
        <v>40000</v>
      </c>
      <c r="BV12" s="196">
        <f>نوفمبر!BV8</f>
        <v>0</v>
      </c>
      <c r="BW12" s="196">
        <f>نوفمبر!BW8</f>
        <v>0</v>
      </c>
      <c r="BX12" s="196">
        <f>نوفمبر!BX8</f>
        <v>0</v>
      </c>
      <c r="BY12" s="196">
        <f>نوفمبر!BY8</f>
        <v>0</v>
      </c>
      <c r="BZ12" s="196">
        <f>نوفمبر!BZ8</f>
        <v>0</v>
      </c>
      <c r="CA12" s="196">
        <f>نوفمبر!CA8</f>
        <v>0</v>
      </c>
      <c r="CB12" s="196">
        <f>نوفمبر!CB8</f>
        <v>0</v>
      </c>
      <c r="CC12" s="196">
        <f>نوفمبر!CC8</f>
        <v>2362.5</v>
      </c>
      <c r="CD12" s="196">
        <f>نوفمبر!CD8</f>
        <v>0</v>
      </c>
    </row>
    <row r="13" ht="15.75" spans="1:83">
      <c r="A13" s="5"/>
      <c r="B13" s="147"/>
      <c r="C13" s="172"/>
      <c r="D13" s="175" t="s">
        <v>449</v>
      </c>
      <c r="E13" s="176">
        <v>2</v>
      </c>
      <c r="F13" s="177"/>
      <c r="G13" s="177"/>
      <c r="H13" s="177"/>
      <c r="I13" s="177"/>
      <c r="J13" s="177"/>
      <c r="K13" s="177"/>
      <c r="L13" s="182"/>
      <c r="M13" s="177"/>
      <c r="N13" s="183"/>
      <c r="O13" s="177"/>
      <c r="P13" s="184"/>
      <c r="Q13" s="177"/>
      <c r="R13" s="184"/>
      <c r="S13" s="195"/>
      <c r="T13" s="195">
        <f t="shared" si="2"/>
        <v>0</v>
      </c>
      <c r="U13" s="195">
        <f t="shared" si="3"/>
        <v>0</v>
      </c>
      <c r="V13" s="195"/>
      <c r="W13" s="196"/>
      <c r="X13" s="197" t="str">
        <f t="shared" si="4"/>
        <v>القيد صحيح</v>
      </c>
      <c r="Y13" s="196">
        <f t="shared" ref="Y13:Y42" si="5">IF(Y$10=$K13,$L13,IF(Y$10=$I13,$J13,IF(Y$10=$G13,$H13,0)))</f>
        <v>0</v>
      </c>
      <c r="Z13" s="196">
        <f t="shared" ref="Z13:Z42" si="6">IF(Y$10=$Q13,$R13,IF(Y$10=$O13,$P13,IF(Y$10=$M13,$N13,0)))</f>
        <v>0</v>
      </c>
      <c r="AA13" s="196">
        <f t="shared" ref="AA13:AA42" si="7">IF(AA$10=$K13,$L13,IF(AA$10=$I13,$J13,IF(AA$10=$G13,$H13,0)))</f>
        <v>0</v>
      </c>
      <c r="AB13" s="196">
        <f t="shared" ref="AB13:AB42" si="8">IF(AA$10=$Q13,$R13,IF(AA$10=$O13,$P13,IF(AA$10=$M13,$N13,0)))</f>
        <v>0</v>
      </c>
      <c r="AC13" s="196">
        <f>IF(AC$10=$K13,$L13,IF(AC$10=$I13,$J13,IF(AC$10=$G13,$H13,0)))</f>
        <v>0</v>
      </c>
      <c r="AD13" s="196">
        <f>IF(AC$10=$Q13,$R13,IF(AC$10=$O13,$P13,IF(AC$10=$M13,$N13,0)))</f>
        <v>0</v>
      </c>
      <c r="AE13" s="196">
        <f t="shared" ref="AE13:AE42" si="9">IF(AE$10=$K13,$L13,IF(AE$10=$I13,$J13,IF(AE$10=$G13,$H13,0)))</f>
        <v>0</v>
      </c>
      <c r="AF13" s="196">
        <f t="shared" ref="AF13:AF42" si="10">IF(AE$10=$Q13,$R13,IF(AE$10=$O13,$P13,IF(AE$10=$M13,$N13,0)))</f>
        <v>0</v>
      </c>
      <c r="AG13" s="196">
        <f t="shared" ref="AG13:AG42" si="11">IF(AG$10=$K13,$L13,IF(AG$10=$I13,$J13,IF(AG$10=$G13,$H13,0)))</f>
        <v>0</v>
      </c>
      <c r="AH13" s="196">
        <f t="shared" ref="AH13:AH42" si="12">IF(AG$10=$Q13,$R13,IF(AG$10=$O13,$P13,IF(AG$10=$M13,$N13,0)))</f>
        <v>0</v>
      </c>
      <c r="AI13" s="196">
        <f t="shared" ref="AI13:AI42" si="13">IF(AI$10=$K13,$L13,IF(AI$10=$I13,$J13,IF(AI$10=$G13,$H13,0)))</f>
        <v>0</v>
      </c>
      <c r="AJ13" s="196">
        <f t="shared" ref="AJ13:AJ42" si="14">IF(AI$10=$Q13,$R13,IF(AI$10=$O13,$P13,IF(AI$10=$M13,$N13,0)))</f>
        <v>0</v>
      </c>
      <c r="AK13" s="196">
        <f t="shared" ref="AK13:AK42" si="15">IF(AK$10=$K13,$L13,IF(AK$10=$I13,$J13,IF(AK$10=$G13,$H13,0)))</f>
        <v>0</v>
      </c>
      <c r="AL13" s="196">
        <f t="shared" ref="AL13:AL42" si="16">IF(AK$10=$Q13,$R13,IF(AK$10=$O13,$P13,IF(AK$10=$M13,$N13,0)))</f>
        <v>0</v>
      </c>
      <c r="AM13" s="196">
        <f t="shared" ref="AM13:AM42" si="17">IF(AM$10=$K13,$L13,IF(AM$10=$I13,$J13,IF(AM$10=$G13,$H13,0)))</f>
        <v>0</v>
      </c>
      <c r="AN13" s="196">
        <f t="shared" ref="AN13:AN42" si="18">IF(AM$10=$Q13,$R13,IF(AM$10=$O13,$P13,IF(AM$10=$M13,$N13,0)))</f>
        <v>0</v>
      </c>
      <c r="AO13" s="196">
        <f t="shared" ref="AO13:AO42" si="19">IF(AO$10=$K13,$L13,IF(AO$10=$I13,$J13,IF(AO$10=$G13,$H13,0)))</f>
        <v>0</v>
      </c>
      <c r="AP13" s="196">
        <f t="shared" ref="AP13:AP42" si="20">IF(AO$10=$Q13,$R13,IF(AO$10=$O13,$P13,IF(AO$10=$M13,$N13,0)))</f>
        <v>0</v>
      </c>
      <c r="AQ13" s="196">
        <f t="shared" ref="AQ13:AQ42" si="21">IF(AQ$10=$K13,$L13,IF(AQ$10=$I13,$J13,IF(AQ$10=$G13,$H13,0)))</f>
        <v>0</v>
      </c>
      <c r="AR13" s="196">
        <f t="shared" ref="AR13:AR42" si="22">IF(AQ$10=$Q13,$R13,IF(AQ$10=$O13,$P13,IF(AQ$10=$M13,$N13,0)))</f>
        <v>0</v>
      </c>
      <c r="AS13" s="196">
        <f t="shared" ref="AS13:AS42" si="23">IF(AS$10=$K13,$L13,IF(AS$10=$I13,$J13,IF(AS$10=$G13,$H13,0)))</f>
        <v>0</v>
      </c>
      <c r="AT13" s="196">
        <f t="shared" ref="AT13:AT42" si="24">IF(AS$10=$Q13,$R13,IF(AS$10=$O13,$P13,IF(AS$10=$M13,$N13,0)))</f>
        <v>0</v>
      </c>
      <c r="AU13" s="196">
        <f t="shared" ref="AU13:AU42" si="25">IF(AU$10=$K13,$L13,IF(AU$10=$I13,$J13,IF(AU$10=$G13,$H13,0)))</f>
        <v>0</v>
      </c>
      <c r="AV13" s="196">
        <f t="shared" ref="AV13:AV42" si="26">IF(AU$10=$Q13,$R13,IF(AU$10=$O13,$P13,IF(AU$10=$M13,$N13,0)))</f>
        <v>0</v>
      </c>
      <c r="AW13" s="196">
        <f t="shared" ref="AW13:AW42" si="27">IF(AW$10=$K13,$L13,IF(AW$10=$I13,$J13,IF(AW$10=$G13,$H13,0)))</f>
        <v>0</v>
      </c>
      <c r="AX13" s="196">
        <f t="shared" ref="AX13:AX42" si="28">IF(AW$10=$Q13,$R13,IF(AW$10=$O13,$P13,IF(AW$10=$M13,$N13,0)))</f>
        <v>0</v>
      </c>
      <c r="AY13" s="196">
        <f t="shared" ref="AY13:AY42" si="29">IF(AY$10=$K13,$L13,IF(AY$10=$I13,$J13,IF(AY$10=$G13,$H13,0)))</f>
        <v>0</v>
      </c>
      <c r="AZ13" s="196">
        <f t="shared" ref="AZ13:AZ42" si="30">IF(AY$10=$Q13,$R13,IF(AY$10=$O13,$P13,IF(AY$10=$M13,$N13,0)))</f>
        <v>0</v>
      </c>
      <c r="BA13" s="196">
        <f t="shared" ref="BA13:BA42" si="31">IF(BA$10=$K13,$L13,IF(BA$10=$I13,$J13,IF(BA$10=$G13,$H13,0)))</f>
        <v>0</v>
      </c>
      <c r="BB13" s="196">
        <f t="shared" ref="BB13:BB42" si="32">IF(BA$10=$Q13,$R13,IF(BA$10=$O13,$P13,IF(BA$10=$M13,$N13,0)))</f>
        <v>0</v>
      </c>
      <c r="BC13" s="196">
        <f t="shared" ref="BC13:BC42" si="33">IF(BC$10=$K13,$L13,IF(BC$10=$I13,$J13,IF(BC$10=$G13,$H13,0)))</f>
        <v>0</v>
      </c>
      <c r="BD13" s="196">
        <f t="shared" ref="BD13:BD42" si="34">IF(BC$10=$Q13,$R13,IF(BC$10=$O13,$P13,IF(BC$10=$M13,$N13,0)))</f>
        <v>0</v>
      </c>
      <c r="BE13" s="196">
        <f t="shared" ref="BE13:BE42" si="35">IF(BE$10=$K13,$L13,IF(BE$10=$I13,$J13,IF(BE$10=$G13,$H13,0)))</f>
        <v>0</v>
      </c>
      <c r="BF13" s="196">
        <f t="shared" ref="BF13:BF42" si="36">IF(BE$10=$Q13,$R13,IF(BE$10=$O13,$P13,IF(BE$10=$M13,$N13,0)))</f>
        <v>0</v>
      </c>
      <c r="BG13" s="196">
        <f t="shared" ref="BG13:BG42" si="37">IF(BG$10=$K13,$L13,IF(BG$10=$I13,$J13,IF(BG$10=$G13,$H13,0)))</f>
        <v>0</v>
      </c>
      <c r="BH13" s="196">
        <f t="shared" ref="BH13:BH42" si="38">IF(BG$10=$Q13,$R13,IF(BG$10=$O13,$P13,IF(BG$10=$M13,$N13,0)))</f>
        <v>0</v>
      </c>
      <c r="BI13" s="196">
        <f t="shared" ref="BI13:BI42" si="39">IF(BI$10=$K13,$L13,IF(BI$10=$I13,$J13,IF(BI$10=$G13,$H13,0)))</f>
        <v>0</v>
      </c>
      <c r="BJ13" s="196">
        <f t="shared" ref="BJ13:BJ42" si="40">IF(BI$10=$Q13,$R13,IF(BI$10=$O13,$P13,IF(BI$10=$M13,$N13,0)))</f>
        <v>0</v>
      </c>
      <c r="BK13" s="196">
        <f t="shared" ref="BK13:BK42" si="41">IF(BK$10=$K13,$L13,IF(BK$10=$I13,$J13,IF(BK$10=$G13,$H13,0)))</f>
        <v>0</v>
      </c>
      <c r="BL13" s="196">
        <f t="shared" ref="BL13:BL42" si="42">IF(BK$10=$Q13,$R13,IF(BK$10=$O13,$P13,IF(BK$10=$M13,$N13,0)))</f>
        <v>0</v>
      </c>
      <c r="BM13" s="196">
        <f t="shared" ref="BM13:BM42" si="43">IF(BM$10=$K13,$L13,IF(BM$10=$I13,$J13,IF(BM$10=$G13,$H13,0)))</f>
        <v>0</v>
      </c>
      <c r="BN13" s="196">
        <f t="shared" ref="BN13:BN42" si="44">IF(BM$10=$Q13,$R13,IF(BM$10=$O13,$P13,IF(BM$10=$M13,$N13,0)))</f>
        <v>0</v>
      </c>
      <c r="BO13" s="196">
        <f t="shared" ref="BO13:BO42" si="45">IF(BO$10=$K13,$L13,IF(BO$10=$I13,$J13,IF(BO$10=$G13,$H13,0)))</f>
        <v>0</v>
      </c>
      <c r="BP13" s="196">
        <f t="shared" ref="BP13:BP42" si="46">IF(BO$10=$Q13,$R13,IF(BO$10=$O13,$P13,IF(BO$10=$M13,$N13,0)))</f>
        <v>0</v>
      </c>
      <c r="BQ13" s="196">
        <f t="shared" ref="BQ13:BQ42" si="47">IF(BQ$10=$K13,$L13,IF(BQ$10=$I13,$J13,IF(BQ$10=$G13,$H13,0)))</f>
        <v>0</v>
      </c>
      <c r="BR13" s="196">
        <f t="shared" ref="BR13:BR42" si="48">IF(BQ$10=$Q13,$R13,IF(BQ$10=$O13,$P13,IF(BQ$10=$M13,$N13,0)))</f>
        <v>0</v>
      </c>
      <c r="BS13" s="196">
        <f t="shared" ref="BS13:BS42" si="49">IF(BS$10=$K13,$L13,IF(BS$10=$I13,$J13,IF(BS$10=$G13,$H13,0)))</f>
        <v>0</v>
      </c>
      <c r="BT13" s="196">
        <f t="shared" ref="BT13:BT42" si="50">IF(BS$10=$Q13,$R13,IF(BS$10=$O13,$P13,IF(BS$10=$M13,$N13,0)))</f>
        <v>0</v>
      </c>
      <c r="BU13" s="196">
        <f t="shared" ref="BU13:BU42" si="51">IF(BU$10=$K13,$L13,IF(BU$10=$I13,$J13,IF(BU$10=$G13,$H13,0)))</f>
        <v>0</v>
      </c>
      <c r="BV13" s="196">
        <f t="shared" ref="BV13:BV42" si="52">IF(BU$10=$Q13,$R13,IF(BU$10=$O13,$P13,IF(BU$10=$M13,$N13,0)))</f>
        <v>0</v>
      </c>
      <c r="BW13" s="196">
        <f>IF(BW$10=$K13,$L13,IF(BW$10=$I13,$J13,IF(BW$10=$G13,$H13,0)))</f>
        <v>0</v>
      </c>
      <c r="BX13" s="196">
        <f>IF(BW$10=$Q13,$R13,IF(BW$10=$O13,$P13,IF(BW$10=$M13,$N13,0)))</f>
        <v>0</v>
      </c>
      <c r="BY13" s="196">
        <f>IF(BY$10=$K13,$L13,IF(BY$10=$I13,$J13,IF(BY$10=$G13,$H13,0)))</f>
        <v>0</v>
      </c>
      <c r="BZ13" s="196">
        <f>IF(BY$10=$Q13,$R13,IF(BY$10=$O13,$P13,IF(BY$10=$M13,$N13,0)))</f>
        <v>0</v>
      </c>
      <c r="CA13" s="196">
        <f t="shared" ref="CA13:CA42" si="53">IF(CA$10=$K13,$L13,IF(CA$10=$I13,$J13,IF(CA$10=$G13,$H13,0)))</f>
        <v>0</v>
      </c>
      <c r="CB13" s="196">
        <f t="shared" ref="CB13:CB42" si="54">IF(CA$10=$Q13,$R13,IF(CA$10=$O13,$P13,IF(CA$10=$M13,$N13,0)))</f>
        <v>0</v>
      </c>
      <c r="CC13" s="196">
        <f t="shared" ref="CC13:CC42" si="55">IF(CC$10=$K13,$L13,IF(CC$10=$I13,$J13,IF(CC$10=$G13,$H13,0)))</f>
        <v>0</v>
      </c>
      <c r="CD13" s="196">
        <f t="shared" ref="CD13:CD42" si="56">IF(CC$10=$Q13,$R13,IF(CC$10=$O13,$P13,IF(CC$10=$M13,$N13,0)))</f>
        <v>0</v>
      </c>
      <c r="CE13" s="179"/>
    </row>
    <row r="14" ht="15.75" spans="1:83">
      <c r="A14" s="5"/>
      <c r="B14" s="147"/>
      <c r="C14" s="172"/>
      <c r="D14" s="175" t="s">
        <v>450</v>
      </c>
      <c r="E14" s="176">
        <v>3</v>
      </c>
      <c r="F14" s="177"/>
      <c r="G14" s="177"/>
      <c r="H14" s="177"/>
      <c r="I14" s="177"/>
      <c r="J14" s="177"/>
      <c r="K14" s="177"/>
      <c r="L14" s="182"/>
      <c r="M14" s="177"/>
      <c r="N14" s="182"/>
      <c r="O14" s="177"/>
      <c r="P14" s="185"/>
      <c r="Q14" s="177"/>
      <c r="R14" s="186"/>
      <c r="S14" s="195"/>
      <c r="T14" s="195">
        <f t="shared" si="2"/>
        <v>0</v>
      </c>
      <c r="U14" s="195">
        <f t="shared" si="3"/>
        <v>0</v>
      </c>
      <c r="V14" s="195"/>
      <c r="W14" s="195"/>
      <c r="X14" s="197" t="str">
        <f t="shared" si="4"/>
        <v>القيد صحيح</v>
      </c>
      <c r="Y14" s="196">
        <f t="shared" si="5"/>
        <v>0</v>
      </c>
      <c r="Z14" s="196">
        <f t="shared" si="6"/>
        <v>0</v>
      </c>
      <c r="AA14" s="196">
        <f t="shared" si="7"/>
        <v>0</v>
      </c>
      <c r="AB14" s="196">
        <f t="shared" si="8"/>
        <v>0</v>
      </c>
      <c r="AC14" s="196">
        <f t="shared" ref="AC14:AC42" si="57">IF(AC$10=$K14,$L14,IF(AC$10=$I14,$J14,IF(AC$10=$G14,$H14,0)))</f>
        <v>0</v>
      </c>
      <c r="AD14" s="196">
        <f t="shared" ref="AD14:AD42" si="58">IF(AC$10=$Q14,$R14,IF(AC$10=$O14,$P14,IF(AC$10=$M14,$N14,0)))</f>
        <v>0</v>
      </c>
      <c r="AE14" s="196">
        <f t="shared" si="9"/>
        <v>0</v>
      </c>
      <c r="AF14" s="196">
        <f t="shared" si="10"/>
        <v>0</v>
      </c>
      <c r="AG14" s="196">
        <f t="shared" si="11"/>
        <v>0</v>
      </c>
      <c r="AH14" s="196">
        <f t="shared" si="12"/>
        <v>0</v>
      </c>
      <c r="AI14" s="196">
        <f t="shared" si="13"/>
        <v>0</v>
      </c>
      <c r="AJ14" s="196">
        <f t="shared" si="14"/>
        <v>0</v>
      </c>
      <c r="AK14" s="196">
        <f t="shared" si="15"/>
        <v>0</v>
      </c>
      <c r="AL14" s="196">
        <f t="shared" si="16"/>
        <v>0</v>
      </c>
      <c r="AM14" s="196">
        <f t="shared" si="17"/>
        <v>0</v>
      </c>
      <c r="AN14" s="196">
        <f t="shared" si="18"/>
        <v>0</v>
      </c>
      <c r="AO14" s="196">
        <f t="shared" si="19"/>
        <v>0</v>
      </c>
      <c r="AP14" s="196">
        <f t="shared" si="20"/>
        <v>0</v>
      </c>
      <c r="AQ14" s="196">
        <f t="shared" si="21"/>
        <v>0</v>
      </c>
      <c r="AR14" s="196">
        <f t="shared" si="22"/>
        <v>0</v>
      </c>
      <c r="AS14" s="196">
        <f t="shared" si="23"/>
        <v>0</v>
      </c>
      <c r="AT14" s="196">
        <f t="shared" si="24"/>
        <v>0</v>
      </c>
      <c r="AU14" s="196">
        <f t="shared" si="25"/>
        <v>0</v>
      </c>
      <c r="AV14" s="196">
        <f t="shared" si="26"/>
        <v>0</v>
      </c>
      <c r="AW14" s="196">
        <f t="shared" si="27"/>
        <v>0</v>
      </c>
      <c r="AX14" s="196">
        <f t="shared" si="28"/>
        <v>0</v>
      </c>
      <c r="AY14" s="196">
        <f t="shared" si="29"/>
        <v>0</v>
      </c>
      <c r="AZ14" s="196">
        <f t="shared" si="30"/>
        <v>0</v>
      </c>
      <c r="BA14" s="196">
        <f t="shared" si="31"/>
        <v>0</v>
      </c>
      <c r="BB14" s="196">
        <f t="shared" si="32"/>
        <v>0</v>
      </c>
      <c r="BC14" s="196">
        <f t="shared" si="33"/>
        <v>0</v>
      </c>
      <c r="BD14" s="196">
        <f t="shared" si="34"/>
        <v>0</v>
      </c>
      <c r="BE14" s="196">
        <f t="shared" si="35"/>
        <v>0</v>
      </c>
      <c r="BF14" s="196">
        <f t="shared" si="36"/>
        <v>0</v>
      </c>
      <c r="BG14" s="196">
        <f t="shared" si="37"/>
        <v>0</v>
      </c>
      <c r="BH14" s="196">
        <f t="shared" si="38"/>
        <v>0</v>
      </c>
      <c r="BI14" s="196">
        <f t="shared" si="39"/>
        <v>0</v>
      </c>
      <c r="BJ14" s="196">
        <f t="shared" si="40"/>
        <v>0</v>
      </c>
      <c r="BK14" s="196">
        <f t="shared" si="41"/>
        <v>0</v>
      </c>
      <c r="BL14" s="196">
        <f t="shared" si="42"/>
        <v>0</v>
      </c>
      <c r="BM14" s="196">
        <f t="shared" si="43"/>
        <v>0</v>
      </c>
      <c r="BN14" s="196">
        <f t="shared" si="44"/>
        <v>0</v>
      </c>
      <c r="BO14" s="196">
        <f t="shared" si="45"/>
        <v>0</v>
      </c>
      <c r="BP14" s="196">
        <f t="shared" si="46"/>
        <v>0</v>
      </c>
      <c r="BQ14" s="196">
        <f t="shared" si="47"/>
        <v>0</v>
      </c>
      <c r="BR14" s="196">
        <f t="shared" si="48"/>
        <v>0</v>
      </c>
      <c r="BS14" s="196">
        <f t="shared" si="49"/>
        <v>0</v>
      </c>
      <c r="BT14" s="196">
        <f t="shared" si="50"/>
        <v>0</v>
      </c>
      <c r="BU14" s="196">
        <f t="shared" si="51"/>
        <v>0</v>
      </c>
      <c r="BV14" s="196">
        <f t="shared" si="52"/>
        <v>0</v>
      </c>
      <c r="BW14" s="196">
        <f t="shared" ref="BW14:BW42" si="59">IF(BW$10=$K14,$L14,IF(BW$10=$I14,$J14,IF(BW$10=$G14,$H14,0)))</f>
        <v>0</v>
      </c>
      <c r="BX14" s="196">
        <f t="shared" ref="BX14:BX42" si="60">IF(BW$10=$Q14,$R14,IF(BW$10=$O14,$P14,IF(BW$10=$M14,$N14,0)))</f>
        <v>0</v>
      </c>
      <c r="BY14" s="196">
        <f t="shared" ref="BY14:BY42" si="61">IF(BY$10=$K14,$L14,IF(BY$10=$I14,$J14,IF(BY$10=$G14,$H14,0)))</f>
        <v>0</v>
      </c>
      <c r="BZ14" s="196">
        <f t="shared" ref="BZ14:BZ42" si="62">IF(BY$10=$Q14,$R14,IF(BY$10=$O14,$P14,IF(BY$10=$M14,$N14,0)))</f>
        <v>0</v>
      </c>
      <c r="CA14" s="196">
        <f t="shared" si="53"/>
        <v>0</v>
      </c>
      <c r="CB14" s="196">
        <f t="shared" si="54"/>
        <v>0</v>
      </c>
      <c r="CC14" s="196">
        <f t="shared" si="55"/>
        <v>0</v>
      </c>
      <c r="CD14" s="196">
        <f t="shared" si="56"/>
        <v>0</v>
      </c>
      <c r="CE14" s="179"/>
    </row>
    <row r="15" ht="15.75" spans="1:83">
      <c r="A15" s="5"/>
      <c r="B15" s="147"/>
      <c r="C15" s="172"/>
      <c r="D15" s="175" t="s">
        <v>451</v>
      </c>
      <c r="E15" s="176">
        <v>4</v>
      </c>
      <c r="F15" s="177"/>
      <c r="G15" s="177"/>
      <c r="H15" s="177"/>
      <c r="I15" s="177"/>
      <c r="J15" s="177"/>
      <c r="K15" s="177"/>
      <c r="L15" s="182"/>
      <c r="M15" s="177"/>
      <c r="N15" s="182"/>
      <c r="O15" s="177"/>
      <c r="P15" s="186"/>
      <c r="Q15" s="177"/>
      <c r="R15" s="186"/>
      <c r="S15" s="164"/>
      <c r="T15" s="195">
        <f t="shared" si="2"/>
        <v>0</v>
      </c>
      <c r="U15" s="195">
        <f t="shared" si="3"/>
        <v>0</v>
      </c>
      <c r="V15" s="164"/>
      <c r="W15" s="164"/>
      <c r="X15" s="197" t="str">
        <f t="shared" si="4"/>
        <v>القيد صحيح</v>
      </c>
      <c r="Y15" s="196">
        <f t="shared" si="5"/>
        <v>0</v>
      </c>
      <c r="Z15" s="196">
        <f t="shared" si="6"/>
        <v>0</v>
      </c>
      <c r="AA15" s="196">
        <f t="shared" si="7"/>
        <v>0</v>
      </c>
      <c r="AB15" s="196">
        <f t="shared" si="8"/>
        <v>0</v>
      </c>
      <c r="AC15" s="196">
        <f t="shared" si="57"/>
        <v>0</v>
      </c>
      <c r="AD15" s="196">
        <f t="shared" si="58"/>
        <v>0</v>
      </c>
      <c r="AE15" s="196">
        <f t="shared" si="9"/>
        <v>0</v>
      </c>
      <c r="AF15" s="196">
        <f t="shared" si="10"/>
        <v>0</v>
      </c>
      <c r="AG15" s="196">
        <f t="shared" si="11"/>
        <v>0</v>
      </c>
      <c r="AH15" s="196">
        <f t="shared" si="12"/>
        <v>0</v>
      </c>
      <c r="AI15" s="196">
        <f t="shared" si="13"/>
        <v>0</v>
      </c>
      <c r="AJ15" s="196">
        <f t="shared" si="14"/>
        <v>0</v>
      </c>
      <c r="AK15" s="196">
        <f t="shared" si="15"/>
        <v>0</v>
      </c>
      <c r="AL15" s="196">
        <f t="shared" si="16"/>
        <v>0</v>
      </c>
      <c r="AM15" s="196">
        <f t="shared" si="17"/>
        <v>0</v>
      </c>
      <c r="AN15" s="196">
        <f t="shared" si="18"/>
        <v>0</v>
      </c>
      <c r="AO15" s="196">
        <f t="shared" si="19"/>
        <v>0</v>
      </c>
      <c r="AP15" s="196">
        <f t="shared" si="20"/>
        <v>0</v>
      </c>
      <c r="AQ15" s="196">
        <f t="shared" si="21"/>
        <v>0</v>
      </c>
      <c r="AR15" s="196">
        <f t="shared" si="22"/>
        <v>0</v>
      </c>
      <c r="AS15" s="196">
        <f t="shared" si="23"/>
        <v>0</v>
      </c>
      <c r="AT15" s="196">
        <f t="shared" si="24"/>
        <v>0</v>
      </c>
      <c r="AU15" s="196">
        <f t="shared" si="25"/>
        <v>0</v>
      </c>
      <c r="AV15" s="196">
        <f t="shared" si="26"/>
        <v>0</v>
      </c>
      <c r="AW15" s="196">
        <f t="shared" si="27"/>
        <v>0</v>
      </c>
      <c r="AX15" s="196">
        <f t="shared" si="28"/>
        <v>0</v>
      </c>
      <c r="AY15" s="196">
        <f t="shared" si="29"/>
        <v>0</v>
      </c>
      <c r="AZ15" s="196">
        <f t="shared" si="30"/>
        <v>0</v>
      </c>
      <c r="BA15" s="196">
        <f t="shared" si="31"/>
        <v>0</v>
      </c>
      <c r="BB15" s="196">
        <f t="shared" si="32"/>
        <v>0</v>
      </c>
      <c r="BC15" s="196">
        <f t="shared" si="33"/>
        <v>0</v>
      </c>
      <c r="BD15" s="196">
        <f t="shared" si="34"/>
        <v>0</v>
      </c>
      <c r="BE15" s="196">
        <f t="shared" si="35"/>
        <v>0</v>
      </c>
      <c r="BF15" s="196">
        <f t="shared" si="36"/>
        <v>0</v>
      </c>
      <c r="BG15" s="196">
        <f t="shared" si="37"/>
        <v>0</v>
      </c>
      <c r="BH15" s="196">
        <f t="shared" si="38"/>
        <v>0</v>
      </c>
      <c r="BI15" s="196">
        <f t="shared" si="39"/>
        <v>0</v>
      </c>
      <c r="BJ15" s="196">
        <f t="shared" si="40"/>
        <v>0</v>
      </c>
      <c r="BK15" s="196">
        <f t="shared" si="41"/>
        <v>0</v>
      </c>
      <c r="BL15" s="196">
        <f t="shared" si="42"/>
        <v>0</v>
      </c>
      <c r="BM15" s="196">
        <f t="shared" si="43"/>
        <v>0</v>
      </c>
      <c r="BN15" s="196">
        <f t="shared" si="44"/>
        <v>0</v>
      </c>
      <c r="BO15" s="196">
        <f t="shared" si="45"/>
        <v>0</v>
      </c>
      <c r="BP15" s="196">
        <f t="shared" si="46"/>
        <v>0</v>
      </c>
      <c r="BQ15" s="196">
        <f t="shared" si="47"/>
        <v>0</v>
      </c>
      <c r="BR15" s="196">
        <f t="shared" si="48"/>
        <v>0</v>
      </c>
      <c r="BS15" s="196">
        <f t="shared" si="49"/>
        <v>0</v>
      </c>
      <c r="BT15" s="196">
        <f t="shared" si="50"/>
        <v>0</v>
      </c>
      <c r="BU15" s="196">
        <f t="shared" si="51"/>
        <v>0</v>
      </c>
      <c r="BV15" s="196">
        <f t="shared" si="52"/>
        <v>0</v>
      </c>
      <c r="BW15" s="196">
        <f t="shared" si="59"/>
        <v>0</v>
      </c>
      <c r="BX15" s="196">
        <f t="shared" si="60"/>
        <v>0</v>
      </c>
      <c r="BY15" s="196">
        <f t="shared" si="61"/>
        <v>0</v>
      </c>
      <c r="BZ15" s="196">
        <f t="shared" si="62"/>
        <v>0</v>
      </c>
      <c r="CA15" s="196">
        <f t="shared" si="53"/>
        <v>0</v>
      </c>
      <c r="CB15" s="196">
        <f t="shared" si="54"/>
        <v>0</v>
      </c>
      <c r="CC15" s="196">
        <f t="shared" si="55"/>
        <v>0</v>
      </c>
      <c r="CD15" s="196">
        <f t="shared" si="56"/>
        <v>0</v>
      </c>
      <c r="CE15" s="179"/>
    </row>
    <row r="16" ht="15.75" spans="1:83">
      <c r="A16" s="5"/>
      <c r="B16" s="147"/>
      <c r="C16" s="172"/>
      <c r="D16" s="175" t="s">
        <v>452</v>
      </c>
      <c r="E16" s="176">
        <v>5</v>
      </c>
      <c r="F16" s="124" t="s">
        <v>453</v>
      </c>
      <c r="G16" s="177"/>
      <c r="H16" s="124"/>
      <c r="I16" s="177"/>
      <c r="J16" s="124"/>
      <c r="K16" s="177" t="s">
        <v>26</v>
      </c>
      <c r="L16" s="187">
        <v>8280</v>
      </c>
      <c r="M16" s="177"/>
      <c r="N16" s="187"/>
      <c r="O16" s="177" t="s">
        <v>44</v>
      </c>
      <c r="P16" s="188">
        <v>1080</v>
      </c>
      <c r="Q16" s="177" t="s">
        <v>33</v>
      </c>
      <c r="R16" s="188">
        <v>7200</v>
      </c>
      <c r="S16" s="164"/>
      <c r="T16" s="195">
        <f t="shared" si="2"/>
        <v>8280</v>
      </c>
      <c r="U16" s="195">
        <f t="shared" si="3"/>
        <v>8280</v>
      </c>
      <c r="V16" s="164"/>
      <c r="W16" s="164"/>
      <c r="X16" s="197" t="str">
        <f t="shared" si="4"/>
        <v>القيد صحيح</v>
      </c>
      <c r="Y16" s="196">
        <f t="shared" si="5"/>
        <v>0</v>
      </c>
      <c r="Z16" s="196">
        <f t="shared" si="6"/>
        <v>0</v>
      </c>
      <c r="AA16" s="196">
        <f t="shared" si="7"/>
        <v>0</v>
      </c>
      <c r="AB16" s="196">
        <f t="shared" si="8"/>
        <v>0</v>
      </c>
      <c r="AC16" s="196">
        <f t="shared" si="57"/>
        <v>0</v>
      </c>
      <c r="AD16" s="196">
        <f t="shared" si="58"/>
        <v>0</v>
      </c>
      <c r="AE16" s="196">
        <f t="shared" si="9"/>
        <v>0</v>
      </c>
      <c r="AF16" s="196">
        <f t="shared" si="10"/>
        <v>0</v>
      </c>
      <c r="AG16" s="196">
        <f t="shared" si="11"/>
        <v>0</v>
      </c>
      <c r="AH16" s="196">
        <f t="shared" si="12"/>
        <v>0</v>
      </c>
      <c r="AI16" s="196">
        <f t="shared" si="13"/>
        <v>0</v>
      </c>
      <c r="AJ16" s="196">
        <f t="shared" si="14"/>
        <v>0</v>
      </c>
      <c r="AK16" s="196">
        <f t="shared" si="15"/>
        <v>0</v>
      </c>
      <c r="AL16" s="196">
        <f t="shared" si="16"/>
        <v>0</v>
      </c>
      <c r="AM16" s="196">
        <f t="shared" si="17"/>
        <v>0</v>
      </c>
      <c r="AN16" s="196">
        <f t="shared" si="18"/>
        <v>0</v>
      </c>
      <c r="AO16" s="196">
        <f t="shared" si="19"/>
        <v>0</v>
      </c>
      <c r="AP16" s="196">
        <f t="shared" si="20"/>
        <v>0</v>
      </c>
      <c r="AQ16" s="196">
        <f t="shared" si="21"/>
        <v>0</v>
      </c>
      <c r="AR16" s="196">
        <f t="shared" si="22"/>
        <v>0</v>
      </c>
      <c r="AS16" s="196">
        <f t="shared" si="23"/>
        <v>8280</v>
      </c>
      <c r="AT16" s="196">
        <f t="shared" si="24"/>
        <v>0</v>
      </c>
      <c r="AU16" s="196">
        <f t="shared" si="25"/>
        <v>0</v>
      </c>
      <c r="AV16" s="196">
        <f t="shared" si="26"/>
        <v>0</v>
      </c>
      <c r="AW16" s="196">
        <f t="shared" si="27"/>
        <v>0</v>
      </c>
      <c r="AX16" s="196">
        <f t="shared" si="28"/>
        <v>0</v>
      </c>
      <c r="AY16" s="196">
        <f t="shared" si="29"/>
        <v>0</v>
      </c>
      <c r="AZ16" s="196">
        <f t="shared" si="30"/>
        <v>0</v>
      </c>
      <c r="BA16" s="196">
        <f t="shared" si="31"/>
        <v>0</v>
      </c>
      <c r="BB16" s="196">
        <f t="shared" si="32"/>
        <v>0</v>
      </c>
      <c r="BC16" s="196">
        <f t="shared" si="33"/>
        <v>0</v>
      </c>
      <c r="BD16" s="196">
        <f t="shared" si="34"/>
        <v>0</v>
      </c>
      <c r="BE16" s="196">
        <f t="shared" si="35"/>
        <v>0</v>
      </c>
      <c r="BF16" s="196">
        <f t="shared" si="36"/>
        <v>0</v>
      </c>
      <c r="BG16" s="196">
        <f t="shared" si="37"/>
        <v>0</v>
      </c>
      <c r="BH16" s="196">
        <f t="shared" si="38"/>
        <v>7200</v>
      </c>
      <c r="BI16" s="196">
        <f t="shared" si="39"/>
        <v>0</v>
      </c>
      <c r="BJ16" s="196">
        <f t="shared" si="40"/>
        <v>0</v>
      </c>
      <c r="BK16" s="196">
        <f t="shared" si="41"/>
        <v>0</v>
      </c>
      <c r="BL16" s="196">
        <f t="shared" si="42"/>
        <v>0</v>
      </c>
      <c r="BM16" s="196">
        <f t="shared" si="43"/>
        <v>0</v>
      </c>
      <c r="BN16" s="196">
        <f t="shared" si="44"/>
        <v>0</v>
      </c>
      <c r="BO16" s="196">
        <f t="shared" si="45"/>
        <v>0</v>
      </c>
      <c r="BP16" s="196">
        <f t="shared" si="46"/>
        <v>0</v>
      </c>
      <c r="BQ16" s="196">
        <f t="shared" si="47"/>
        <v>0</v>
      </c>
      <c r="BR16" s="196">
        <f t="shared" si="48"/>
        <v>0</v>
      </c>
      <c r="BS16" s="196">
        <f t="shared" si="49"/>
        <v>0</v>
      </c>
      <c r="BT16" s="196">
        <f t="shared" si="50"/>
        <v>0</v>
      </c>
      <c r="BU16" s="196">
        <f t="shared" si="51"/>
        <v>0</v>
      </c>
      <c r="BV16" s="196">
        <f t="shared" si="52"/>
        <v>0</v>
      </c>
      <c r="BW16" s="196">
        <f t="shared" si="59"/>
        <v>0</v>
      </c>
      <c r="BX16" s="196">
        <f t="shared" si="60"/>
        <v>0</v>
      </c>
      <c r="BY16" s="196">
        <f t="shared" si="61"/>
        <v>0</v>
      </c>
      <c r="BZ16" s="196">
        <f t="shared" si="62"/>
        <v>0</v>
      </c>
      <c r="CA16" s="196">
        <f t="shared" si="53"/>
        <v>0</v>
      </c>
      <c r="CB16" s="196">
        <f t="shared" si="54"/>
        <v>0</v>
      </c>
      <c r="CC16" s="196">
        <f t="shared" si="55"/>
        <v>0</v>
      </c>
      <c r="CD16" s="196">
        <f t="shared" si="56"/>
        <v>1080</v>
      </c>
      <c r="CE16" s="179"/>
    </row>
    <row r="17" ht="15.75" spans="1:83">
      <c r="A17" s="5"/>
      <c r="B17" s="147"/>
      <c r="C17" s="172"/>
      <c r="D17" s="175" t="s">
        <v>454</v>
      </c>
      <c r="E17" s="176">
        <v>6</v>
      </c>
      <c r="F17" s="124"/>
      <c r="G17" s="177"/>
      <c r="H17" s="124"/>
      <c r="I17" s="177"/>
      <c r="J17" s="124"/>
      <c r="K17" s="177"/>
      <c r="L17" s="187"/>
      <c r="M17" s="177"/>
      <c r="N17" s="187"/>
      <c r="O17" s="177"/>
      <c r="P17" s="188"/>
      <c r="Q17" s="177"/>
      <c r="R17" s="188"/>
      <c r="S17" s="164"/>
      <c r="T17" s="195">
        <f t="shared" si="2"/>
        <v>0</v>
      </c>
      <c r="U17" s="195">
        <f t="shared" si="3"/>
        <v>0</v>
      </c>
      <c r="V17" s="164"/>
      <c r="W17" s="164"/>
      <c r="X17" s="197" t="str">
        <f t="shared" si="4"/>
        <v>القيد صحيح</v>
      </c>
      <c r="Y17" s="196">
        <f t="shared" si="5"/>
        <v>0</v>
      </c>
      <c r="Z17" s="196">
        <f t="shared" si="6"/>
        <v>0</v>
      </c>
      <c r="AA17" s="196">
        <f t="shared" si="7"/>
        <v>0</v>
      </c>
      <c r="AB17" s="196">
        <f t="shared" si="8"/>
        <v>0</v>
      </c>
      <c r="AC17" s="196">
        <f t="shared" si="57"/>
        <v>0</v>
      </c>
      <c r="AD17" s="196">
        <f t="shared" si="58"/>
        <v>0</v>
      </c>
      <c r="AE17" s="196">
        <f t="shared" si="9"/>
        <v>0</v>
      </c>
      <c r="AF17" s="196">
        <f t="shared" si="10"/>
        <v>0</v>
      </c>
      <c r="AG17" s="196">
        <f t="shared" si="11"/>
        <v>0</v>
      </c>
      <c r="AH17" s="196">
        <f t="shared" si="12"/>
        <v>0</v>
      </c>
      <c r="AI17" s="196">
        <f t="shared" si="13"/>
        <v>0</v>
      </c>
      <c r="AJ17" s="196">
        <f t="shared" si="14"/>
        <v>0</v>
      </c>
      <c r="AK17" s="196">
        <f t="shared" si="15"/>
        <v>0</v>
      </c>
      <c r="AL17" s="196">
        <f t="shared" si="16"/>
        <v>0</v>
      </c>
      <c r="AM17" s="196">
        <f t="shared" si="17"/>
        <v>0</v>
      </c>
      <c r="AN17" s="196">
        <f t="shared" si="18"/>
        <v>0</v>
      </c>
      <c r="AO17" s="196">
        <f t="shared" si="19"/>
        <v>0</v>
      </c>
      <c r="AP17" s="196">
        <f t="shared" si="20"/>
        <v>0</v>
      </c>
      <c r="AQ17" s="196">
        <f t="shared" si="21"/>
        <v>0</v>
      </c>
      <c r="AR17" s="196">
        <f t="shared" si="22"/>
        <v>0</v>
      </c>
      <c r="AS17" s="196">
        <f t="shared" si="23"/>
        <v>0</v>
      </c>
      <c r="AT17" s="196">
        <f t="shared" si="24"/>
        <v>0</v>
      </c>
      <c r="AU17" s="196">
        <f t="shared" si="25"/>
        <v>0</v>
      </c>
      <c r="AV17" s="196">
        <f t="shared" si="26"/>
        <v>0</v>
      </c>
      <c r="AW17" s="196">
        <f t="shared" si="27"/>
        <v>0</v>
      </c>
      <c r="AX17" s="196">
        <f t="shared" si="28"/>
        <v>0</v>
      </c>
      <c r="AY17" s="196">
        <f t="shared" si="29"/>
        <v>0</v>
      </c>
      <c r="AZ17" s="196">
        <f t="shared" si="30"/>
        <v>0</v>
      </c>
      <c r="BA17" s="196">
        <f t="shared" si="31"/>
        <v>0</v>
      </c>
      <c r="BB17" s="196">
        <f t="shared" si="32"/>
        <v>0</v>
      </c>
      <c r="BC17" s="196">
        <f t="shared" si="33"/>
        <v>0</v>
      </c>
      <c r="BD17" s="196">
        <f t="shared" si="34"/>
        <v>0</v>
      </c>
      <c r="BE17" s="196">
        <f t="shared" si="35"/>
        <v>0</v>
      </c>
      <c r="BF17" s="196">
        <f t="shared" si="36"/>
        <v>0</v>
      </c>
      <c r="BG17" s="196">
        <f t="shared" si="37"/>
        <v>0</v>
      </c>
      <c r="BH17" s="196">
        <f t="shared" si="38"/>
        <v>0</v>
      </c>
      <c r="BI17" s="196">
        <f t="shared" si="39"/>
        <v>0</v>
      </c>
      <c r="BJ17" s="196">
        <f t="shared" si="40"/>
        <v>0</v>
      </c>
      <c r="BK17" s="196">
        <f t="shared" si="41"/>
        <v>0</v>
      </c>
      <c r="BL17" s="196">
        <f t="shared" si="42"/>
        <v>0</v>
      </c>
      <c r="BM17" s="196">
        <f t="shared" si="43"/>
        <v>0</v>
      </c>
      <c r="BN17" s="196">
        <f t="shared" si="44"/>
        <v>0</v>
      </c>
      <c r="BO17" s="196">
        <f t="shared" si="45"/>
        <v>0</v>
      </c>
      <c r="BP17" s="196">
        <f t="shared" si="46"/>
        <v>0</v>
      </c>
      <c r="BQ17" s="196">
        <f t="shared" si="47"/>
        <v>0</v>
      </c>
      <c r="BR17" s="196">
        <f t="shared" si="48"/>
        <v>0</v>
      </c>
      <c r="BS17" s="196">
        <f t="shared" si="49"/>
        <v>0</v>
      </c>
      <c r="BT17" s="196">
        <f t="shared" si="50"/>
        <v>0</v>
      </c>
      <c r="BU17" s="196">
        <f t="shared" si="51"/>
        <v>0</v>
      </c>
      <c r="BV17" s="196">
        <f t="shared" si="52"/>
        <v>0</v>
      </c>
      <c r="BW17" s="196">
        <f t="shared" si="59"/>
        <v>0</v>
      </c>
      <c r="BX17" s="196">
        <f t="shared" si="60"/>
        <v>0</v>
      </c>
      <c r="BY17" s="196">
        <f t="shared" si="61"/>
        <v>0</v>
      </c>
      <c r="BZ17" s="196">
        <f t="shared" si="62"/>
        <v>0</v>
      </c>
      <c r="CA17" s="196">
        <f t="shared" si="53"/>
        <v>0</v>
      </c>
      <c r="CB17" s="196">
        <f t="shared" si="54"/>
        <v>0</v>
      </c>
      <c r="CC17" s="196">
        <f t="shared" si="55"/>
        <v>0</v>
      </c>
      <c r="CD17" s="196">
        <f t="shared" si="56"/>
        <v>0</v>
      </c>
      <c r="CE17" s="179"/>
    </row>
    <row r="18" ht="15.75" spans="1:83">
      <c r="A18" s="5"/>
      <c r="B18" s="147"/>
      <c r="C18" s="172"/>
      <c r="D18" s="175" t="s">
        <v>455</v>
      </c>
      <c r="E18" s="176">
        <v>7</v>
      </c>
      <c r="F18" s="124"/>
      <c r="G18" s="177"/>
      <c r="H18" s="124"/>
      <c r="I18" s="177"/>
      <c r="J18" s="124"/>
      <c r="K18" s="177"/>
      <c r="L18" s="187"/>
      <c r="M18" s="177"/>
      <c r="N18" s="187"/>
      <c r="O18" s="177"/>
      <c r="P18" s="188"/>
      <c r="Q18" s="177"/>
      <c r="R18" s="188"/>
      <c r="S18" s="164"/>
      <c r="T18" s="195">
        <f t="shared" si="2"/>
        <v>0</v>
      </c>
      <c r="U18" s="195">
        <f t="shared" si="3"/>
        <v>0</v>
      </c>
      <c r="V18" s="164"/>
      <c r="W18" s="164"/>
      <c r="X18" s="197" t="str">
        <f t="shared" si="4"/>
        <v>القيد صحيح</v>
      </c>
      <c r="Y18" s="196">
        <f t="shared" si="5"/>
        <v>0</v>
      </c>
      <c r="Z18" s="196">
        <f t="shared" si="6"/>
        <v>0</v>
      </c>
      <c r="AA18" s="196">
        <f t="shared" si="7"/>
        <v>0</v>
      </c>
      <c r="AB18" s="196">
        <f t="shared" si="8"/>
        <v>0</v>
      </c>
      <c r="AC18" s="196">
        <f t="shared" si="57"/>
        <v>0</v>
      </c>
      <c r="AD18" s="196">
        <f t="shared" si="58"/>
        <v>0</v>
      </c>
      <c r="AE18" s="196">
        <f t="shared" si="9"/>
        <v>0</v>
      </c>
      <c r="AF18" s="196">
        <f t="shared" si="10"/>
        <v>0</v>
      </c>
      <c r="AG18" s="196">
        <f t="shared" si="11"/>
        <v>0</v>
      </c>
      <c r="AH18" s="196">
        <f t="shared" si="12"/>
        <v>0</v>
      </c>
      <c r="AI18" s="196">
        <f t="shared" si="13"/>
        <v>0</v>
      </c>
      <c r="AJ18" s="196">
        <f t="shared" si="14"/>
        <v>0</v>
      </c>
      <c r="AK18" s="196">
        <f t="shared" si="15"/>
        <v>0</v>
      </c>
      <c r="AL18" s="196">
        <f t="shared" si="16"/>
        <v>0</v>
      </c>
      <c r="AM18" s="196">
        <f t="shared" si="17"/>
        <v>0</v>
      </c>
      <c r="AN18" s="196">
        <f t="shared" si="18"/>
        <v>0</v>
      </c>
      <c r="AO18" s="196">
        <f t="shared" si="19"/>
        <v>0</v>
      </c>
      <c r="AP18" s="196">
        <f t="shared" si="20"/>
        <v>0</v>
      </c>
      <c r="AQ18" s="196">
        <f t="shared" si="21"/>
        <v>0</v>
      </c>
      <c r="AR18" s="196">
        <f t="shared" si="22"/>
        <v>0</v>
      </c>
      <c r="AS18" s="196">
        <f t="shared" si="23"/>
        <v>0</v>
      </c>
      <c r="AT18" s="196">
        <f t="shared" si="24"/>
        <v>0</v>
      </c>
      <c r="AU18" s="196">
        <f t="shared" si="25"/>
        <v>0</v>
      </c>
      <c r="AV18" s="196">
        <f t="shared" si="26"/>
        <v>0</v>
      </c>
      <c r="AW18" s="196">
        <f t="shared" si="27"/>
        <v>0</v>
      </c>
      <c r="AX18" s="196">
        <f t="shared" si="28"/>
        <v>0</v>
      </c>
      <c r="AY18" s="196">
        <f t="shared" si="29"/>
        <v>0</v>
      </c>
      <c r="AZ18" s="196">
        <f t="shared" si="30"/>
        <v>0</v>
      </c>
      <c r="BA18" s="196">
        <f t="shared" si="31"/>
        <v>0</v>
      </c>
      <c r="BB18" s="196">
        <f t="shared" si="32"/>
        <v>0</v>
      </c>
      <c r="BC18" s="196">
        <f t="shared" si="33"/>
        <v>0</v>
      </c>
      <c r="BD18" s="196">
        <f t="shared" si="34"/>
        <v>0</v>
      </c>
      <c r="BE18" s="196">
        <f t="shared" si="35"/>
        <v>0</v>
      </c>
      <c r="BF18" s="196">
        <f t="shared" si="36"/>
        <v>0</v>
      </c>
      <c r="BG18" s="196">
        <f t="shared" si="37"/>
        <v>0</v>
      </c>
      <c r="BH18" s="196">
        <f t="shared" si="38"/>
        <v>0</v>
      </c>
      <c r="BI18" s="196">
        <f t="shared" si="39"/>
        <v>0</v>
      </c>
      <c r="BJ18" s="196">
        <f t="shared" si="40"/>
        <v>0</v>
      </c>
      <c r="BK18" s="196">
        <f t="shared" si="41"/>
        <v>0</v>
      </c>
      <c r="BL18" s="196">
        <f t="shared" si="42"/>
        <v>0</v>
      </c>
      <c r="BM18" s="196">
        <f t="shared" si="43"/>
        <v>0</v>
      </c>
      <c r="BN18" s="196">
        <f t="shared" si="44"/>
        <v>0</v>
      </c>
      <c r="BO18" s="196">
        <f t="shared" si="45"/>
        <v>0</v>
      </c>
      <c r="BP18" s="196">
        <f t="shared" si="46"/>
        <v>0</v>
      </c>
      <c r="BQ18" s="196">
        <f t="shared" si="47"/>
        <v>0</v>
      </c>
      <c r="BR18" s="196">
        <f t="shared" si="48"/>
        <v>0</v>
      </c>
      <c r="BS18" s="196">
        <f t="shared" si="49"/>
        <v>0</v>
      </c>
      <c r="BT18" s="196">
        <f t="shared" si="50"/>
        <v>0</v>
      </c>
      <c r="BU18" s="196">
        <f t="shared" si="51"/>
        <v>0</v>
      </c>
      <c r="BV18" s="196">
        <f t="shared" si="52"/>
        <v>0</v>
      </c>
      <c r="BW18" s="196">
        <f t="shared" si="59"/>
        <v>0</v>
      </c>
      <c r="BX18" s="196">
        <f t="shared" si="60"/>
        <v>0</v>
      </c>
      <c r="BY18" s="196">
        <f t="shared" si="61"/>
        <v>0</v>
      </c>
      <c r="BZ18" s="196">
        <f t="shared" si="62"/>
        <v>0</v>
      </c>
      <c r="CA18" s="196">
        <f t="shared" si="53"/>
        <v>0</v>
      </c>
      <c r="CB18" s="196">
        <f t="shared" si="54"/>
        <v>0</v>
      </c>
      <c r="CC18" s="196">
        <f t="shared" si="55"/>
        <v>0</v>
      </c>
      <c r="CD18" s="196">
        <f t="shared" si="56"/>
        <v>0</v>
      </c>
      <c r="CE18" s="179"/>
    </row>
    <row r="19" ht="15.75" spans="1:82">
      <c r="A19" s="5"/>
      <c r="B19" s="147"/>
      <c r="C19" s="172"/>
      <c r="D19" s="175" t="s">
        <v>456</v>
      </c>
      <c r="E19" s="176">
        <v>8</v>
      </c>
      <c r="F19" s="124"/>
      <c r="G19" s="177"/>
      <c r="H19" s="124"/>
      <c r="I19" s="177"/>
      <c r="J19" s="124"/>
      <c r="K19" s="177"/>
      <c r="L19" s="187"/>
      <c r="M19" s="177"/>
      <c r="N19" s="187"/>
      <c r="O19" s="177"/>
      <c r="P19" s="188"/>
      <c r="Q19" s="177"/>
      <c r="R19" s="188"/>
      <c r="S19" s="164"/>
      <c r="T19" s="195">
        <f t="shared" si="2"/>
        <v>0</v>
      </c>
      <c r="U19" s="195">
        <f t="shared" si="3"/>
        <v>0</v>
      </c>
      <c r="V19" s="164"/>
      <c r="W19" s="164"/>
      <c r="X19" s="197" t="str">
        <f t="shared" si="4"/>
        <v>القيد صحيح</v>
      </c>
      <c r="Y19" s="196">
        <f t="shared" si="5"/>
        <v>0</v>
      </c>
      <c r="Z19" s="196">
        <f t="shared" si="6"/>
        <v>0</v>
      </c>
      <c r="AA19" s="196">
        <f t="shared" si="7"/>
        <v>0</v>
      </c>
      <c r="AB19" s="196">
        <f t="shared" si="8"/>
        <v>0</v>
      </c>
      <c r="AC19" s="196">
        <f t="shared" si="57"/>
        <v>0</v>
      </c>
      <c r="AD19" s="196">
        <f t="shared" si="58"/>
        <v>0</v>
      </c>
      <c r="AE19" s="196">
        <f t="shared" si="9"/>
        <v>0</v>
      </c>
      <c r="AF19" s="196">
        <f t="shared" si="10"/>
        <v>0</v>
      </c>
      <c r="AG19" s="196">
        <f t="shared" si="11"/>
        <v>0</v>
      </c>
      <c r="AH19" s="196">
        <f t="shared" si="12"/>
        <v>0</v>
      </c>
      <c r="AI19" s="196">
        <f t="shared" si="13"/>
        <v>0</v>
      </c>
      <c r="AJ19" s="196">
        <f t="shared" si="14"/>
        <v>0</v>
      </c>
      <c r="AK19" s="196">
        <f t="shared" si="15"/>
        <v>0</v>
      </c>
      <c r="AL19" s="196">
        <f t="shared" si="16"/>
        <v>0</v>
      </c>
      <c r="AM19" s="196">
        <f t="shared" si="17"/>
        <v>0</v>
      </c>
      <c r="AN19" s="196">
        <f t="shared" si="18"/>
        <v>0</v>
      </c>
      <c r="AO19" s="196">
        <f t="shared" si="19"/>
        <v>0</v>
      </c>
      <c r="AP19" s="196">
        <f t="shared" si="20"/>
        <v>0</v>
      </c>
      <c r="AQ19" s="196">
        <f t="shared" si="21"/>
        <v>0</v>
      </c>
      <c r="AR19" s="196">
        <f t="shared" si="22"/>
        <v>0</v>
      </c>
      <c r="AS19" s="196">
        <f t="shared" si="23"/>
        <v>0</v>
      </c>
      <c r="AT19" s="196">
        <f t="shared" si="24"/>
        <v>0</v>
      </c>
      <c r="AU19" s="196">
        <f t="shared" si="25"/>
        <v>0</v>
      </c>
      <c r="AV19" s="196">
        <f t="shared" si="26"/>
        <v>0</v>
      </c>
      <c r="AW19" s="196">
        <f t="shared" si="27"/>
        <v>0</v>
      </c>
      <c r="AX19" s="196">
        <f t="shared" si="28"/>
        <v>0</v>
      </c>
      <c r="AY19" s="196">
        <f t="shared" si="29"/>
        <v>0</v>
      </c>
      <c r="AZ19" s="196">
        <f t="shared" si="30"/>
        <v>0</v>
      </c>
      <c r="BA19" s="196">
        <f t="shared" si="31"/>
        <v>0</v>
      </c>
      <c r="BB19" s="196">
        <f t="shared" si="32"/>
        <v>0</v>
      </c>
      <c r="BC19" s="196">
        <f t="shared" si="33"/>
        <v>0</v>
      </c>
      <c r="BD19" s="196">
        <f t="shared" si="34"/>
        <v>0</v>
      </c>
      <c r="BE19" s="196">
        <f t="shared" si="35"/>
        <v>0</v>
      </c>
      <c r="BF19" s="196">
        <f t="shared" si="36"/>
        <v>0</v>
      </c>
      <c r="BG19" s="196">
        <f t="shared" si="37"/>
        <v>0</v>
      </c>
      <c r="BH19" s="196">
        <f t="shared" si="38"/>
        <v>0</v>
      </c>
      <c r="BI19" s="196">
        <f t="shared" si="39"/>
        <v>0</v>
      </c>
      <c r="BJ19" s="196">
        <f t="shared" si="40"/>
        <v>0</v>
      </c>
      <c r="BK19" s="196">
        <f t="shared" si="41"/>
        <v>0</v>
      </c>
      <c r="BL19" s="196">
        <f t="shared" si="42"/>
        <v>0</v>
      </c>
      <c r="BM19" s="196">
        <f t="shared" si="43"/>
        <v>0</v>
      </c>
      <c r="BN19" s="196">
        <f t="shared" si="44"/>
        <v>0</v>
      </c>
      <c r="BO19" s="196">
        <f t="shared" si="45"/>
        <v>0</v>
      </c>
      <c r="BP19" s="196">
        <f t="shared" si="46"/>
        <v>0</v>
      </c>
      <c r="BQ19" s="196">
        <f t="shared" si="47"/>
        <v>0</v>
      </c>
      <c r="BR19" s="196">
        <f t="shared" si="48"/>
        <v>0</v>
      </c>
      <c r="BS19" s="196">
        <f t="shared" si="49"/>
        <v>0</v>
      </c>
      <c r="BT19" s="196">
        <f t="shared" si="50"/>
        <v>0</v>
      </c>
      <c r="BU19" s="196">
        <f t="shared" si="51"/>
        <v>0</v>
      </c>
      <c r="BV19" s="196">
        <f t="shared" si="52"/>
        <v>0</v>
      </c>
      <c r="BW19" s="196">
        <f t="shared" si="59"/>
        <v>0</v>
      </c>
      <c r="BX19" s="196">
        <f t="shared" si="60"/>
        <v>0</v>
      </c>
      <c r="BY19" s="196">
        <f t="shared" si="61"/>
        <v>0</v>
      </c>
      <c r="BZ19" s="196">
        <f t="shared" si="62"/>
        <v>0</v>
      </c>
      <c r="CA19" s="196">
        <f t="shared" si="53"/>
        <v>0</v>
      </c>
      <c r="CB19" s="196">
        <f t="shared" si="54"/>
        <v>0</v>
      </c>
      <c r="CC19" s="196">
        <f t="shared" si="55"/>
        <v>0</v>
      </c>
      <c r="CD19" s="196">
        <f t="shared" si="56"/>
        <v>0</v>
      </c>
    </row>
    <row r="20" ht="15.75" spans="1:83">
      <c r="A20" s="5"/>
      <c r="B20" s="147"/>
      <c r="C20" s="172"/>
      <c r="D20" s="175" t="s">
        <v>457</v>
      </c>
      <c r="E20" s="176">
        <v>9</v>
      </c>
      <c r="F20" s="124"/>
      <c r="G20" s="177"/>
      <c r="H20" s="124"/>
      <c r="I20" s="177"/>
      <c r="J20" s="124"/>
      <c r="K20" s="177"/>
      <c r="L20" s="187"/>
      <c r="M20" s="177"/>
      <c r="N20" s="187"/>
      <c r="O20" s="177"/>
      <c r="P20" s="188"/>
      <c r="Q20" s="177"/>
      <c r="R20" s="188"/>
      <c r="S20" s="164"/>
      <c r="T20" s="195">
        <f t="shared" si="2"/>
        <v>0</v>
      </c>
      <c r="U20" s="195">
        <f t="shared" si="3"/>
        <v>0</v>
      </c>
      <c r="V20" s="164"/>
      <c r="W20" s="164"/>
      <c r="X20" s="197" t="str">
        <f t="shared" si="4"/>
        <v>القيد صحيح</v>
      </c>
      <c r="Y20" s="196">
        <f t="shared" si="5"/>
        <v>0</v>
      </c>
      <c r="Z20" s="196">
        <f t="shared" si="6"/>
        <v>0</v>
      </c>
      <c r="AA20" s="196">
        <f t="shared" si="7"/>
        <v>0</v>
      </c>
      <c r="AB20" s="196">
        <f t="shared" si="8"/>
        <v>0</v>
      </c>
      <c r="AC20" s="196">
        <f t="shared" si="57"/>
        <v>0</v>
      </c>
      <c r="AD20" s="196">
        <f t="shared" si="58"/>
        <v>0</v>
      </c>
      <c r="AE20" s="196">
        <f t="shared" si="9"/>
        <v>0</v>
      </c>
      <c r="AF20" s="196">
        <f t="shared" si="10"/>
        <v>0</v>
      </c>
      <c r="AG20" s="196">
        <f t="shared" si="11"/>
        <v>0</v>
      </c>
      <c r="AH20" s="196">
        <f t="shared" si="12"/>
        <v>0</v>
      </c>
      <c r="AI20" s="196">
        <f t="shared" si="13"/>
        <v>0</v>
      </c>
      <c r="AJ20" s="196">
        <f t="shared" si="14"/>
        <v>0</v>
      </c>
      <c r="AK20" s="196">
        <f t="shared" si="15"/>
        <v>0</v>
      </c>
      <c r="AL20" s="196">
        <f t="shared" si="16"/>
        <v>0</v>
      </c>
      <c r="AM20" s="196">
        <f t="shared" si="17"/>
        <v>0</v>
      </c>
      <c r="AN20" s="196">
        <f t="shared" si="18"/>
        <v>0</v>
      </c>
      <c r="AO20" s="196">
        <f t="shared" si="19"/>
        <v>0</v>
      </c>
      <c r="AP20" s="196">
        <f t="shared" si="20"/>
        <v>0</v>
      </c>
      <c r="AQ20" s="196">
        <f t="shared" si="21"/>
        <v>0</v>
      </c>
      <c r="AR20" s="196">
        <f t="shared" si="22"/>
        <v>0</v>
      </c>
      <c r="AS20" s="196">
        <f t="shared" si="23"/>
        <v>0</v>
      </c>
      <c r="AT20" s="196">
        <f t="shared" si="24"/>
        <v>0</v>
      </c>
      <c r="AU20" s="196">
        <f t="shared" si="25"/>
        <v>0</v>
      </c>
      <c r="AV20" s="196">
        <f t="shared" si="26"/>
        <v>0</v>
      </c>
      <c r="AW20" s="196">
        <f t="shared" si="27"/>
        <v>0</v>
      </c>
      <c r="AX20" s="196">
        <f t="shared" si="28"/>
        <v>0</v>
      </c>
      <c r="AY20" s="196">
        <f t="shared" si="29"/>
        <v>0</v>
      </c>
      <c r="AZ20" s="196">
        <f t="shared" si="30"/>
        <v>0</v>
      </c>
      <c r="BA20" s="196">
        <f t="shared" si="31"/>
        <v>0</v>
      </c>
      <c r="BB20" s="196">
        <f t="shared" si="32"/>
        <v>0</v>
      </c>
      <c r="BC20" s="196">
        <f t="shared" si="33"/>
        <v>0</v>
      </c>
      <c r="BD20" s="196">
        <f t="shared" si="34"/>
        <v>0</v>
      </c>
      <c r="BE20" s="196">
        <f t="shared" si="35"/>
        <v>0</v>
      </c>
      <c r="BF20" s="196">
        <f t="shared" si="36"/>
        <v>0</v>
      </c>
      <c r="BG20" s="196">
        <f t="shared" si="37"/>
        <v>0</v>
      </c>
      <c r="BH20" s="196">
        <f t="shared" si="38"/>
        <v>0</v>
      </c>
      <c r="BI20" s="196">
        <f t="shared" si="39"/>
        <v>0</v>
      </c>
      <c r="BJ20" s="196">
        <f t="shared" si="40"/>
        <v>0</v>
      </c>
      <c r="BK20" s="196">
        <f t="shared" si="41"/>
        <v>0</v>
      </c>
      <c r="BL20" s="196">
        <f t="shared" si="42"/>
        <v>0</v>
      </c>
      <c r="BM20" s="196">
        <f t="shared" si="43"/>
        <v>0</v>
      </c>
      <c r="BN20" s="196">
        <f t="shared" si="44"/>
        <v>0</v>
      </c>
      <c r="BO20" s="196">
        <f t="shared" si="45"/>
        <v>0</v>
      </c>
      <c r="BP20" s="196">
        <f t="shared" si="46"/>
        <v>0</v>
      </c>
      <c r="BQ20" s="196">
        <f t="shared" si="47"/>
        <v>0</v>
      </c>
      <c r="BR20" s="196">
        <f t="shared" si="48"/>
        <v>0</v>
      </c>
      <c r="BS20" s="196">
        <f t="shared" si="49"/>
        <v>0</v>
      </c>
      <c r="BT20" s="196">
        <f t="shared" si="50"/>
        <v>0</v>
      </c>
      <c r="BU20" s="196">
        <f t="shared" si="51"/>
        <v>0</v>
      </c>
      <c r="BV20" s="196">
        <f t="shared" si="52"/>
        <v>0</v>
      </c>
      <c r="BW20" s="196">
        <f t="shared" si="59"/>
        <v>0</v>
      </c>
      <c r="BX20" s="196">
        <f t="shared" si="60"/>
        <v>0</v>
      </c>
      <c r="BY20" s="196">
        <f t="shared" si="61"/>
        <v>0</v>
      </c>
      <c r="BZ20" s="196">
        <f t="shared" si="62"/>
        <v>0</v>
      </c>
      <c r="CA20" s="196">
        <f t="shared" si="53"/>
        <v>0</v>
      </c>
      <c r="CB20" s="196">
        <f t="shared" si="54"/>
        <v>0</v>
      </c>
      <c r="CC20" s="196">
        <f t="shared" si="55"/>
        <v>0</v>
      </c>
      <c r="CD20" s="196">
        <f t="shared" si="56"/>
        <v>0</v>
      </c>
      <c r="CE20" s="179"/>
    </row>
    <row r="21" ht="31.3" customHeight="1" spans="1:83">
      <c r="A21" s="5"/>
      <c r="B21" s="147"/>
      <c r="C21" s="172"/>
      <c r="D21" s="175" t="s">
        <v>458</v>
      </c>
      <c r="E21" s="176">
        <v>10</v>
      </c>
      <c r="F21" s="124"/>
      <c r="G21" s="177"/>
      <c r="H21" s="124"/>
      <c r="I21" s="177"/>
      <c r="J21" s="124"/>
      <c r="K21" s="177"/>
      <c r="L21" s="187"/>
      <c r="M21" s="177"/>
      <c r="N21" s="187"/>
      <c r="O21" s="177"/>
      <c r="P21" s="188"/>
      <c r="Q21" s="177"/>
      <c r="R21" s="188"/>
      <c r="S21" s="164"/>
      <c r="T21" s="195">
        <f t="shared" si="2"/>
        <v>0</v>
      </c>
      <c r="U21" s="195">
        <f t="shared" si="3"/>
        <v>0</v>
      </c>
      <c r="V21" s="164"/>
      <c r="W21" s="164"/>
      <c r="X21" s="197" t="str">
        <f t="shared" si="4"/>
        <v>القيد صحيح</v>
      </c>
      <c r="Y21" s="196">
        <f t="shared" si="5"/>
        <v>0</v>
      </c>
      <c r="Z21" s="196">
        <f t="shared" si="6"/>
        <v>0</v>
      </c>
      <c r="AA21" s="196">
        <f t="shared" si="7"/>
        <v>0</v>
      </c>
      <c r="AB21" s="196">
        <f t="shared" si="8"/>
        <v>0</v>
      </c>
      <c r="AC21" s="196">
        <f t="shared" si="57"/>
        <v>0</v>
      </c>
      <c r="AD21" s="196">
        <f t="shared" si="58"/>
        <v>0</v>
      </c>
      <c r="AE21" s="196">
        <f t="shared" si="9"/>
        <v>0</v>
      </c>
      <c r="AF21" s="196">
        <f t="shared" si="10"/>
        <v>0</v>
      </c>
      <c r="AG21" s="196">
        <f t="shared" si="11"/>
        <v>0</v>
      </c>
      <c r="AH21" s="196">
        <f t="shared" si="12"/>
        <v>0</v>
      </c>
      <c r="AI21" s="196">
        <f t="shared" si="13"/>
        <v>0</v>
      </c>
      <c r="AJ21" s="196">
        <f t="shared" si="14"/>
        <v>0</v>
      </c>
      <c r="AK21" s="196">
        <f t="shared" si="15"/>
        <v>0</v>
      </c>
      <c r="AL21" s="196">
        <f t="shared" si="16"/>
        <v>0</v>
      </c>
      <c r="AM21" s="196">
        <f t="shared" si="17"/>
        <v>0</v>
      </c>
      <c r="AN21" s="196">
        <f t="shared" si="18"/>
        <v>0</v>
      </c>
      <c r="AO21" s="196">
        <f t="shared" si="19"/>
        <v>0</v>
      </c>
      <c r="AP21" s="196">
        <f t="shared" si="20"/>
        <v>0</v>
      </c>
      <c r="AQ21" s="196">
        <f t="shared" si="21"/>
        <v>0</v>
      </c>
      <c r="AR21" s="196">
        <f t="shared" si="22"/>
        <v>0</v>
      </c>
      <c r="AS21" s="196">
        <f t="shared" si="23"/>
        <v>0</v>
      </c>
      <c r="AT21" s="196">
        <f t="shared" si="24"/>
        <v>0</v>
      </c>
      <c r="AU21" s="196">
        <f t="shared" si="25"/>
        <v>0</v>
      </c>
      <c r="AV21" s="196">
        <f t="shared" si="26"/>
        <v>0</v>
      </c>
      <c r="AW21" s="196">
        <f t="shared" si="27"/>
        <v>0</v>
      </c>
      <c r="AX21" s="196">
        <f t="shared" si="28"/>
        <v>0</v>
      </c>
      <c r="AY21" s="196">
        <f t="shared" si="29"/>
        <v>0</v>
      </c>
      <c r="AZ21" s="196">
        <f t="shared" si="30"/>
        <v>0</v>
      </c>
      <c r="BA21" s="196">
        <f t="shared" si="31"/>
        <v>0</v>
      </c>
      <c r="BB21" s="196">
        <f t="shared" si="32"/>
        <v>0</v>
      </c>
      <c r="BC21" s="196">
        <f t="shared" si="33"/>
        <v>0</v>
      </c>
      <c r="BD21" s="196">
        <f t="shared" si="34"/>
        <v>0</v>
      </c>
      <c r="BE21" s="196">
        <f t="shared" si="35"/>
        <v>0</v>
      </c>
      <c r="BF21" s="196">
        <f t="shared" si="36"/>
        <v>0</v>
      </c>
      <c r="BG21" s="196">
        <f t="shared" si="37"/>
        <v>0</v>
      </c>
      <c r="BH21" s="196">
        <f t="shared" si="38"/>
        <v>0</v>
      </c>
      <c r="BI21" s="196">
        <f t="shared" si="39"/>
        <v>0</v>
      </c>
      <c r="BJ21" s="196">
        <f t="shared" si="40"/>
        <v>0</v>
      </c>
      <c r="BK21" s="196">
        <f t="shared" si="41"/>
        <v>0</v>
      </c>
      <c r="BL21" s="196">
        <f t="shared" si="42"/>
        <v>0</v>
      </c>
      <c r="BM21" s="196">
        <f t="shared" si="43"/>
        <v>0</v>
      </c>
      <c r="BN21" s="196">
        <f t="shared" si="44"/>
        <v>0</v>
      </c>
      <c r="BO21" s="196">
        <f t="shared" si="45"/>
        <v>0</v>
      </c>
      <c r="BP21" s="196">
        <f t="shared" si="46"/>
        <v>0</v>
      </c>
      <c r="BQ21" s="196">
        <f t="shared" si="47"/>
        <v>0</v>
      </c>
      <c r="BR21" s="196">
        <f t="shared" si="48"/>
        <v>0</v>
      </c>
      <c r="BS21" s="196">
        <f t="shared" si="49"/>
        <v>0</v>
      </c>
      <c r="BT21" s="196">
        <f t="shared" si="50"/>
        <v>0</v>
      </c>
      <c r="BU21" s="196">
        <f t="shared" si="51"/>
        <v>0</v>
      </c>
      <c r="BV21" s="196">
        <f t="shared" si="52"/>
        <v>0</v>
      </c>
      <c r="BW21" s="196">
        <f t="shared" si="59"/>
        <v>0</v>
      </c>
      <c r="BX21" s="196">
        <f t="shared" si="60"/>
        <v>0</v>
      </c>
      <c r="BY21" s="196">
        <f t="shared" si="61"/>
        <v>0</v>
      </c>
      <c r="BZ21" s="196">
        <f t="shared" si="62"/>
        <v>0</v>
      </c>
      <c r="CA21" s="196">
        <f t="shared" si="53"/>
        <v>0</v>
      </c>
      <c r="CB21" s="196">
        <f t="shared" si="54"/>
        <v>0</v>
      </c>
      <c r="CC21" s="196">
        <f t="shared" si="55"/>
        <v>0</v>
      </c>
      <c r="CD21" s="196">
        <f t="shared" si="56"/>
        <v>0</v>
      </c>
      <c r="CE21" s="179"/>
    </row>
    <row r="22" ht="15.75" spans="1:83">
      <c r="A22" s="5"/>
      <c r="B22" s="147"/>
      <c r="C22" s="172"/>
      <c r="D22" s="175" t="s">
        <v>459</v>
      </c>
      <c r="E22" s="176">
        <v>11</v>
      </c>
      <c r="F22" s="124"/>
      <c r="G22" s="177"/>
      <c r="H22" s="124"/>
      <c r="I22" s="177"/>
      <c r="J22" s="124"/>
      <c r="K22" s="177"/>
      <c r="L22" s="187"/>
      <c r="M22" s="177"/>
      <c r="N22" s="187"/>
      <c r="O22" s="177"/>
      <c r="P22" s="188"/>
      <c r="Q22" s="177"/>
      <c r="R22" s="188"/>
      <c r="S22" s="164"/>
      <c r="T22" s="195">
        <f t="shared" si="2"/>
        <v>0</v>
      </c>
      <c r="U22" s="195">
        <f t="shared" si="3"/>
        <v>0</v>
      </c>
      <c r="V22" s="164"/>
      <c r="W22" s="164"/>
      <c r="X22" s="197" t="str">
        <f t="shared" si="4"/>
        <v>القيد صحيح</v>
      </c>
      <c r="Y22" s="196">
        <f t="shared" si="5"/>
        <v>0</v>
      </c>
      <c r="Z22" s="196">
        <f t="shared" si="6"/>
        <v>0</v>
      </c>
      <c r="AA22" s="196">
        <f t="shared" si="7"/>
        <v>0</v>
      </c>
      <c r="AB22" s="196">
        <f t="shared" si="8"/>
        <v>0</v>
      </c>
      <c r="AC22" s="196">
        <f t="shared" si="57"/>
        <v>0</v>
      </c>
      <c r="AD22" s="196">
        <f t="shared" si="58"/>
        <v>0</v>
      </c>
      <c r="AE22" s="196">
        <f t="shared" si="9"/>
        <v>0</v>
      </c>
      <c r="AF22" s="196">
        <f t="shared" si="10"/>
        <v>0</v>
      </c>
      <c r="AG22" s="196">
        <f t="shared" si="11"/>
        <v>0</v>
      </c>
      <c r="AH22" s="196">
        <f t="shared" si="12"/>
        <v>0</v>
      </c>
      <c r="AI22" s="196">
        <f t="shared" si="13"/>
        <v>0</v>
      </c>
      <c r="AJ22" s="196">
        <f t="shared" si="14"/>
        <v>0</v>
      </c>
      <c r="AK22" s="196">
        <f t="shared" si="15"/>
        <v>0</v>
      </c>
      <c r="AL22" s="196">
        <f t="shared" si="16"/>
        <v>0</v>
      </c>
      <c r="AM22" s="196">
        <f t="shared" si="17"/>
        <v>0</v>
      </c>
      <c r="AN22" s="196">
        <f t="shared" si="18"/>
        <v>0</v>
      </c>
      <c r="AO22" s="196">
        <f t="shared" si="19"/>
        <v>0</v>
      </c>
      <c r="AP22" s="196">
        <f t="shared" si="20"/>
        <v>0</v>
      </c>
      <c r="AQ22" s="196">
        <f t="shared" si="21"/>
        <v>0</v>
      </c>
      <c r="AR22" s="196">
        <f t="shared" si="22"/>
        <v>0</v>
      </c>
      <c r="AS22" s="196">
        <f t="shared" si="23"/>
        <v>0</v>
      </c>
      <c r="AT22" s="196">
        <f t="shared" si="24"/>
        <v>0</v>
      </c>
      <c r="AU22" s="196">
        <f t="shared" si="25"/>
        <v>0</v>
      </c>
      <c r="AV22" s="196">
        <f t="shared" si="26"/>
        <v>0</v>
      </c>
      <c r="AW22" s="196">
        <f t="shared" si="27"/>
        <v>0</v>
      </c>
      <c r="AX22" s="196">
        <f t="shared" si="28"/>
        <v>0</v>
      </c>
      <c r="AY22" s="196">
        <f t="shared" si="29"/>
        <v>0</v>
      </c>
      <c r="AZ22" s="196">
        <f t="shared" si="30"/>
        <v>0</v>
      </c>
      <c r="BA22" s="196">
        <f t="shared" si="31"/>
        <v>0</v>
      </c>
      <c r="BB22" s="196">
        <f t="shared" si="32"/>
        <v>0</v>
      </c>
      <c r="BC22" s="196">
        <f t="shared" si="33"/>
        <v>0</v>
      </c>
      <c r="BD22" s="196">
        <f t="shared" si="34"/>
        <v>0</v>
      </c>
      <c r="BE22" s="196">
        <f t="shared" si="35"/>
        <v>0</v>
      </c>
      <c r="BF22" s="196">
        <f t="shared" si="36"/>
        <v>0</v>
      </c>
      <c r="BG22" s="196">
        <f t="shared" si="37"/>
        <v>0</v>
      </c>
      <c r="BH22" s="196">
        <f t="shared" si="38"/>
        <v>0</v>
      </c>
      <c r="BI22" s="196">
        <f t="shared" si="39"/>
        <v>0</v>
      </c>
      <c r="BJ22" s="196">
        <f t="shared" si="40"/>
        <v>0</v>
      </c>
      <c r="BK22" s="196">
        <f t="shared" si="41"/>
        <v>0</v>
      </c>
      <c r="BL22" s="196">
        <f t="shared" si="42"/>
        <v>0</v>
      </c>
      <c r="BM22" s="196">
        <f t="shared" si="43"/>
        <v>0</v>
      </c>
      <c r="BN22" s="196">
        <f t="shared" si="44"/>
        <v>0</v>
      </c>
      <c r="BO22" s="196">
        <f t="shared" si="45"/>
        <v>0</v>
      </c>
      <c r="BP22" s="196">
        <f t="shared" si="46"/>
        <v>0</v>
      </c>
      <c r="BQ22" s="196">
        <f t="shared" si="47"/>
        <v>0</v>
      </c>
      <c r="BR22" s="196">
        <f t="shared" si="48"/>
        <v>0</v>
      </c>
      <c r="BS22" s="196">
        <f t="shared" si="49"/>
        <v>0</v>
      </c>
      <c r="BT22" s="196">
        <f t="shared" si="50"/>
        <v>0</v>
      </c>
      <c r="BU22" s="196">
        <f t="shared" si="51"/>
        <v>0</v>
      </c>
      <c r="BV22" s="196">
        <f t="shared" si="52"/>
        <v>0</v>
      </c>
      <c r="BW22" s="196">
        <f t="shared" si="59"/>
        <v>0</v>
      </c>
      <c r="BX22" s="196">
        <f t="shared" si="60"/>
        <v>0</v>
      </c>
      <c r="BY22" s="196">
        <f t="shared" si="61"/>
        <v>0</v>
      </c>
      <c r="BZ22" s="196">
        <f t="shared" si="62"/>
        <v>0</v>
      </c>
      <c r="CA22" s="196">
        <f t="shared" si="53"/>
        <v>0</v>
      </c>
      <c r="CB22" s="196">
        <f t="shared" si="54"/>
        <v>0</v>
      </c>
      <c r="CC22" s="196">
        <f t="shared" si="55"/>
        <v>0</v>
      </c>
      <c r="CD22" s="196">
        <f t="shared" si="56"/>
        <v>0</v>
      </c>
      <c r="CE22" s="179"/>
    </row>
    <row r="23" ht="15.75" spans="1:83">
      <c r="A23" s="5"/>
      <c r="B23" s="147"/>
      <c r="C23" s="172"/>
      <c r="D23" s="175" t="s">
        <v>460</v>
      </c>
      <c r="E23" s="176">
        <v>12</v>
      </c>
      <c r="F23" s="124"/>
      <c r="G23" s="177"/>
      <c r="H23" s="124"/>
      <c r="I23" s="177"/>
      <c r="J23" s="124"/>
      <c r="K23" s="177"/>
      <c r="L23" s="187"/>
      <c r="M23" s="177"/>
      <c r="N23" s="187"/>
      <c r="O23" s="177"/>
      <c r="P23" s="188"/>
      <c r="Q23" s="177"/>
      <c r="R23" s="188"/>
      <c r="S23" s="164"/>
      <c r="T23" s="195">
        <f t="shared" si="2"/>
        <v>0</v>
      </c>
      <c r="U23" s="195">
        <f t="shared" si="3"/>
        <v>0</v>
      </c>
      <c r="V23" s="164"/>
      <c r="W23" s="164"/>
      <c r="X23" s="197" t="str">
        <f t="shared" si="4"/>
        <v>القيد صحيح</v>
      </c>
      <c r="Y23" s="196">
        <f t="shared" si="5"/>
        <v>0</v>
      </c>
      <c r="Z23" s="196">
        <f t="shared" si="6"/>
        <v>0</v>
      </c>
      <c r="AA23" s="196">
        <f t="shared" si="7"/>
        <v>0</v>
      </c>
      <c r="AB23" s="196">
        <f t="shared" si="8"/>
        <v>0</v>
      </c>
      <c r="AC23" s="196">
        <f t="shared" si="57"/>
        <v>0</v>
      </c>
      <c r="AD23" s="196">
        <f t="shared" si="58"/>
        <v>0</v>
      </c>
      <c r="AE23" s="196">
        <f t="shared" si="9"/>
        <v>0</v>
      </c>
      <c r="AF23" s="196">
        <f t="shared" si="10"/>
        <v>0</v>
      </c>
      <c r="AG23" s="196">
        <f t="shared" si="11"/>
        <v>0</v>
      </c>
      <c r="AH23" s="196">
        <f t="shared" si="12"/>
        <v>0</v>
      </c>
      <c r="AI23" s="196">
        <f t="shared" si="13"/>
        <v>0</v>
      </c>
      <c r="AJ23" s="196">
        <f t="shared" si="14"/>
        <v>0</v>
      </c>
      <c r="AK23" s="196">
        <f t="shared" si="15"/>
        <v>0</v>
      </c>
      <c r="AL23" s="196">
        <f t="shared" si="16"/>
        <v>0</v>
      </c>
      <c r="AM23" s="196">
        <f t="shared" si="17"/>
        <v>0</v>
      </c>
      <c r="AN23" s="196">
        <f t="shared" si="18"/>
        <v>0</v>
      </c>
      <c r="AO23" s="196">
        <f t="shared" si="19"/>
        <v>0</v>
      </c>
      <c r="AP23" s="196">
        <f t="shared" si="20"/>
        <v>0</v>
      </c>
      <c r="AQ23" s="196">
        <f t="shared" si="21"/>
        <v>0</v>
      </c>
      <c r="AR23" s="196">
        <f t="shared" si="22"/>
        <v>0</v>
      </c>
      <c r="AS23" s="196">
        <f t="shared" si="23"/>
        <v>0</v>
      </c>
      <c r="AT23" s="196">
        <f t="shared" si="24"/>
        <v>0</v>
      </c>
      <c r="AU23" s="196">
        <f t="shared" si="25"/>
        <v>0</v>
      </c>
      <c r="AV23" s="196">
        <f t="shared" si="26"/>
        <v>0</v>
      </c>
      <c r="AW23" s="196">
        <f t="shared" si="27"/>
        <v>0</v>
      </c>
      <c r="AX23" s="196">
        <f t="shared" si="28"/>
        <v>0</v>
      </c>
      <c r="AY23" s="196">
        <f t="shared" si="29"/>
        <v>0</v>
      </c>
      <c r="AZ23" s="196">
        <f t="shared" si="30"/>
        <v>0</v>
      </c>
      <c r="BA23" s="196">
        <f t="shared" si="31"/>
        <v>0</v>
      </c>
      <c r="BB23" s="196">
        <f t="shared" si="32"/>
        <v>0</v>
      </c>
      <c r="BC23" s="196">
        <f t="shared" si="33"/>
        <v>0</v>
      </c>
      <c r="BD23" s="196">
        <f t="shared" si="34"/>
        <v>0</v>
      </c>
      <c r="BE23" s="196">
        <f t="shared" si="35"/>
        <v>0</v>
      </c>
      <c r="BF23" s="196">
        <f t="shared" si="36"/>
        <v>0</v>
      </c>
      <c r="BG23" s="196">
        <f t="shared" si="37"/>
        <v>0</v>
      </c>
      <c r="BH23" s="196">
        <f t="shared" si="38"/>
        <v>0</v>
      </c>
      <c r="BI23" s="196">
        <f t="shared" si="39"/>
        <v>0</v>
      </c>
      <c r="BJ23" s="196">
        <f t="shared" si="40"/>
        <v>0</v>
      </c>
      <c r="BK23" s="196">
        <f t="shared" si="41"/>
        <v>0</v>
      </c>
      <c r="BL23" s="196">
        <f t="shared" si="42"/>
        <v>0</v>
      </c>
      <c r="BM23" s="196">
        <f t="shared" si="43"/>
        <v>0</v>
      </c>
      <c r="BN23" s="196">
        <f t="shared" si="44"/>
        <v>0</v>
      </c>
      <c r="BO23" s="196">
        <f t="shared" si="45"/>
        <v>0</v>
      </c>
      <c r="BP23" s="196">
        <f t="shared" si="46"/>
        <v>0</v>
      </c>
      <c r="BQ23" s="196">
        <f t="shared" si="47"/>
        <v>0</v>
      </c>
      <c r="BR23" s="196">
        <f t="shared" si="48"/>
        <v>0</v>
      </c>
      <c r="BS23" s="196">
        <f t="shared" si="49"/>
        <v>0</v>
      </c>
      <c r="BT23" s="196">
        <f t="shared" si="50"/>
        <v>0</v>
      </c>
      <c r="BU23" s="196">
        <f t="shared" si="51"/>
        <v>0</v>
      </c>
      <c r="BV23" s="196">
        <f t="shared" si="52"/>
        <v>0</v>
      </c>
      <c r="BW23" s="196">
        <f t="shared" si="59"/>
        <v>0</v>
      </c>
      <c r="BX23" s="196">
        <f t="shared" si="60"/>
        <v>0</v>
      </c>
      <c r="BY23" s="196">
        <f t="shared" si="61"/>
        <v>0</v>
      </c>
      <c r="BZ23" s="196">
        <f t="shared" si="62"/>
        <v>0</v>
      </c>
      <c r="CA23" s="196">
        <f t="shared" si="53"/>
        <v>0</v>
      </c>
      <c r="CB23" s="196">
        <f t="shared" si="54"/>
        <v>0</v>
      </c>
      <c r="CC23" s="196">
        <f t="shared" si="55"/>
        <v>0</v>
      </c>
      <c r="CD23" s="196">
        <f t="shared" si="56"/>
        <v>0</v>
      </c>
      <c r="CE23" s="179"/>
    </row>
    <row r="24" ht="15.75" spans="1:83">
      <c r="A24" s="5"/>
      <c r="B24" s="147"/>
      <c r="C24" s="172"/>
      <c r="D24" s="175" t="s">
        <v>461</v>
      </c>
      <c r="E24" s="176">
        <v>13</v>
      </c>
      <c r="F24" s="124" t="s">
        <v>462</v>
      </c>
      <c r="G24" s="177"/>
      <c r="H24" s="124"/>
      <c r="I24" s="177" t="s">
        <v>44</v>
      </c>
      <c r="J24" s="124">
        <v>1350</v>
      </c>
      <c r="K24" s="177" t="s">
        <v>36</v>
      </c>
      <c r="L24" s="187">
        <v>9000</v>
      </c>
      <c r="M24" s="177"/>
      <c r="N24" s="187"/>
      <c r="O24" s="177"/>
      <c r="P24" s="188"/>
      <c r="Q24" s="177" t="s">
        <v>17</v>
      </c>
      <c r="R24" s="188">
        <v>10350</v>
      </c>
      <c r="S24" s="164"/>
      <c r="T24" s="195">
        <f t="shared" si="2"/>
        <v>10350</v>
      </c>
      <c r="U24" s="195">
        <f t="shared" si="3"/>
        <v>10350</v>
      </c>
      <c r="V24" s="164"/>
      <c r="W24" s="164"/>
      <c r="X24" s="197" t="str">
        <f t="shared" si="4"/>
        <v>القيد صحيح</v>
      </c>
      <c r="Y24" s="196">
        <f t="shared" si="5"/>
        <v>0</v>
      </c>
      <c r="Z24" s="196">
        <f t="shared" si="6"/>
        <v>10350</v>
      </c>
      <c r="AA24" s="196">
        <f t="shared" si="7"/>
        <v>0</v>
      </c>
      <c r="AB24" s="196">
        <f t="shared" si="8"/>
        <v>0</v>
      </c>
      <c r="AC24" s="196">
        <f t="shared" si="57"/>
        <v>0</v>
      </c>
      <c r="AD24" s="196">
        <f t="shared" si="58"/>
        <v>0</v>
      </c>
      <c r="AE24" s="196">
        <f t="shared" si="9"/>
        <v>0</v>
      </c>
      <c r="AF24" s="196">
        <f t="shared" si="10"/>
        <v>0</v>
      </c>
      <c r="AG24" s="196">
        <f t="shared" si="11"/>
        <v>0</v>
      </c>
      <c r="AH24" s="196">
        <f t="shared" si="12"/>
        <v>0</v>
      </c>
      <c r="AI24" s="196">
        <f t="shared" si="13"/>
        <v>0</v>
      </c>
      <c r="AJ24" s="196">
        <f t="shared" si="14"/>
        <v>0</v>
      </c>
      <c r="AK24" s="196">
        <f t="shared" si="15"/>
        <v>0</v>
      </c>
      <c r="AL24" s="196">
        <f t="shared" si="16"/>
        <v>0</v>
      </c>
      <c r="AM24" s="196">
        <f t="shared" si="17"/>
        <v>0</v>
      </c>
      <c r="AN24" s="196">
        <f t="shared" si="18"/>
        <v>0</v>
      </c>
      <c r="AO24" s="196">
        <f t="shared" si="19"/>
        <v>0</v>
      </c>
      <c r="AP24" s="196">
        <f t="shared" si="20"/>
        <v>0</v>
      </c>
      <c r="AQ24" s="196">
        <f t="shared" si="21"/>
        <v>0</v>
      </c>
      <c r="AR24" s="196">
        <f t="shared" si="22"/>
        <v>0</v>
      </c>
      <c r="AS24" s="196">
        <f t="shared" si="23"/>
        <v>0</v>
      </c>
      <c r="AT24" s="196">
        <f t="shared" si="24"/>
        <v>0</v>
      </c>
      <c r="AU24" s="196">
        <f t="shared" si="25"/>
        <v>0</v>
      </c>
      <c r="AV24" s="196">
        <f t="shared" si="26"/>
        <v>0</v>
      </c>
      <c r="AW24" s="196">
        <f t="shared" si="27"/>
        <v>0</v>
      </c>
      <c r="AX24" s="196">
        <f t="shared" si="28"/>
        <v>0</v>
      </c>
      <c r="AY24" s="196">
        <f t="shared" si="29"/>
        <v>0</v>
      </c>
      <c r="AZ24" s="196">
        <f t="shared" si="30"/>
        <v>0</v>
      </c>
      <c r="BA24" s="196">
        <f t="shared" si="31"/>
        <v>0</v>
      </c>
      <c r="BB24" s="196">
        <f t="shared" si="32"/>
        <v>0</v>
      </c>
      <c r="BC24" s="196">
        <f t="shared" si="33"/>
        <v>0</v>
      </c>
      <c r="BD24" s="196">
        <f t="shared" si="34"/>
        <v>0</v>
      </c>
      <c r="BE24" s="196">
        <f t="shared" si="35"/>
        <v>0</v>
      </c>
      <c r="BF24" s="196">
        <f t="shared" si="36"/>
        <v>0</v>
      </c>
      <c r="BG24" s="196">
        <f t="shared" si="37"/>
        <v>0</v>
      </c>
      <c r="BH24" s="196">
        <f t="shared" si="38"/>
        <v>0</v>
      </c>
      <c r="BI24" s="196">
        <f t="shared" si="39"/>
        <v>0</v>
      </c>
      <c r="BJ24" s="196">
        <f t="shared" si="40"/>
        <v>0</v>
      </c>
      <c r="BK24" s="196">
        <f t="shared" si="41"/>
        <v>0</v>
      </c>
      <c r="BL24" s="196">
        <f t="shared" si="42"/>
        <v>0</v>
      </c>
      <c r="BM24" s="196">
        <f t="shared" si="43"/>
        <v>9000</v>
      </c>
      <c r="BN24" s="196">
        <f t="shared" si="44"/>
        <v>0</v>
      </c>
      <c r="BO24" s="196">
        <f t="shared" si="45"/>
        <v>0</v>
      </c>
      <c r="BP24" s="196">
        <f t="shared" si="46"/>
        <v>0</v>
      </c>
      <c r="BQ24" s="196">
        <f t="shared" si="47"/>
        <v>0</v>
      </c>
      <c r="BR24" s="196">
        <f t="shared" si="48"/>
        <v>0</v>
      </c>
      <c r="BS24" s="196">
        <f t="shared" si="49"/>
        <v>0</v>
      </c>
      <c r="BT24" s="196">
        <f t="shared" si="50"/>
        <v>0</v>
      </c>
      <c r="BU24" s="196">
        <f t="shared" si="51"/>
        <v>0</v>
      </c>
      <c r="BV24" s="196">
        <f t="shared" si="52"/>
        <v>0</v>
      </c>
      <c r="BW24" s="196">
        <f t="shared" si="59"/>
        <v>0</v>
      </c>
      <c r="BX24" s="196">
        <f t="shared" si="60"/>
        <v>0</v>
      </c>
      <c r="BY24" s="196">
        <f t="shared" si="61"/>
        <v>0</v>
      </c>
      <c r="BZ24" s="196">
        <f t="shared" si="62"/>
        <v>0</v>
      </c>
      <c r="CA24" s="196">
        <f t="shared" si="53"/>
        <v>0</v>
      </c>
      <c r="CB24" s="196">
        <f t="shared" si="54"/>
        <v>0</v>
      </c>
      <c r="CC24" s="196">
        <f t="shared" si="55"/>
        <v>1350</v>
      </c>
      <c r="CD24" s="196">
        <f t="shared" si="56"/>
        <v>0</v>
      </c>
      <c r="CE24" s="179"/>
    </row>
    <row r="25" ht="15.75" spans="1:83">
      <c r="A25" s="5"/>
      <c r="B25" s="147"/>
      <c r="C25" s="172"/>
      <c r="D25" s="175" t="s">
        <v>463</v>
      </c>
      <c r="E25" s="176">
        <v>14</v>
      </c>
      <c r="F25" s="124"/>
      <c r="G25" s="177"/>
      <c r="H25" s="124"/>
      <c r="I25" s="177"/>
      <c r="J25" s="124"/>
      <c r="K25" s="177"/>
      <c r="L25" s="187"/>
      <c r="M25" s="177"/>
      <c r="N25" s="187"/>
      <c r="O25" s="177"/>
      <c r="P25" s="188"/>
      <c r="Q25" s="177"/>
      <c r="R25" s="188"/>
      <c r="S25" s="164"/>
      <c r="T25" s="195">
        <f t="shared" si="2"/>
        <v>0</v>
      </c>
      <c r="U25" s="195">
        <f t="shared" si="3"/>
        <v>0</v>
      </c>
      <c r="V25" s="164"/>
      <c r="W25" s="164"/>
      <c r="X25" s="197" t="str">
        <f t="shared" si="4"/>
        <v>القيد صحيح</v>
      </c>
      <c r="Y25" s="196">
        <f t="shared" si="5"/>
        <v>0</v>
      </c>
      <c r="Z25" s="196">
        <f t="shared" si="6"/>
        <v>0</v>
      </c>
      <c r="AA25" s="196">
        <f t="shared" si="7"/>
        <v>0</v>
      </c>
      <c r="AB25" s="196">
        <f t="shared" si="8"/>
        <v>0</v>
      </c>
      <c r="AC25" s="196">
        <f t="shared" si="57"/>
        <v>0</v>
      </c>
      <c r="AD25" s="196">
        <f t="shared" si="58"/>
        <v>0</v>
      </c>
      <c r="AE25" s="196">
        <f t="shared" si="9"/>
        <v>0</v>
      </c>
      <c r="AF25" s="196">
        <f t="shared" si="10"/>
        <v>0</v>
      </c>
      <c r="AG25" s="196">
        <f t="shared" si="11"/>
        <v>0</v>
      </c>
      <c r="AH25" s="196">
        <f t="shared" si="12"/>
        <v>0</v>
      </c>
      <c r="AI25" s="196">
        <f t="shared" si="13"/>
        <v>0</v>
      </c>
      <c r="AJ25" s="196">
        <f t="shared" si="14"/>
        <v>0</v>
      </c>
      <c r="AK25" s="196">
        <f t="shared" si="15"/>
        <v>0</v>
      </c>
      <c r="AL25" s="196">
        <f t="shared" si="16"/>
        <v>0</v>
      </c>
      <c r="AM25" s="196">
        <f t="shared" si="17"/>
        <v>0</v>
      </c>
      <c r="AN25" s="196">
        <f t="shared" si="18"/>
        <v>0</v>
      </c>
      <c r="AO25" s="196">
        <f t="shared" si="19"/>
        <v>0</v>
      </c>
      <c r="AP25" s="196">
        <f t="shared" si="20"/>
        <v>0</v>
      </c>
      <c r="AQ25" s="196">
        <f t="shared" si="21"/>
        <v>0</v>
      </c>
      <c r="AR25" s="196">
        <f t="shared" si="22"/>
        <v>0</v>
      </c>
      <c r="AS25" s="196">
        <f t="shared" si="23"/>
        <v>0</v>
      </c>
      <c r="AT25" s="196">
        <f t="shared" si="24"/>
        <v>0</v>
      </c>
      <c r="AU25" s="196">
        <f t="shared" si="25"/>
        <v>0</v>
      </c>
      <c r="AV25" s="196">
        <f t="shared" si="26"/>
        <v>0</v>
      </c>
      <c r="AW25" s="196">
        <f t="shared" si="27"/>
        <v>0</v>
      </c>
      <c r="AX25" s="196">
        <f t="shared" si="28"/>
        <v>0</v>
      </c>
      <c r="AY25" s="196">
        <f t="shared" si="29"/>
        <v>0</v>
      </c>
      <c r="AZ25" s="196">
        <f t="shared" si="30"/>
        <v>0</v>
      </c>
      <c r="BA25" s="196">
        <f t="shared" si="31"/>
        <v>0</v>
      </c>
      <c r="BB25" s="196">
        <f t="shared" si="32"/>
        <v>0</v>
      </c>
      <c r="BC25" s="196">
        <f t="shared" si="33"/>
        <v>0</v>
      </c>
      <c r="BD25" s="196">
        <f t="shared" si="34"/>
        <v>0</v>
      </c>
      <c r="BE25" s="196">
        <f t="shared" si="35"/>
        <v>0</v>
      </c>
      <c r="BF25" s="196">
        <f t="shared" si="36"/>
        <v>0</v>
      </c>
      <c r="BG25" s="196">
        <f t="shared" si="37"/>
        <v>0</v>
      </c>
      <c r="BH25" s="196">
        <f t="shared" si="38"/>
        <v>0</v>
      </c>
      <c r="BI25" s="196">
        <f t="shared" si="39"/>
        <v>0</v>
      </c>
      <c r="BJ25" s="196">
        <f t="shared" si="40"/>
        <v>0</v>
      </c>
      <c r="BK25" s="196">
        <f t="shared" si="41"/>
        <v>0</v>
      </c>
      <c r="BL25" s="196">
        <f t="shared" si="42"/>
        <v>0</v>
      </c>
      <c r="BM25" s="196">
        <f t="shared" si="43"/>
        <v>0</v>
      </c>
      <c r="BN25" s="196">
        <f t="shared" si="44"/>
        <v>0</v>
      </c>
      <c r="BO25" s="196">
        <f t="shared" si="45"/>
        <v>0</v>
      </c>
      <c r="BP25" s="196">
        <f t="shared" si="46"/>
        <v>0</v>
      </c>
      <c r="BQ25" s="196">
        <f t="shared" si="47"/>
        <v>0</v>
      </c>
      <c r="BR25" s="196">
        <f t="shared" si="48"/>
        <v>0</v>
      </c>
      <c r="BS25" s="196">
        <f t="shared" si="49"/>
        <v>0</v>
      </c>
      <c r="BT25" s="196">
        <f t="shared" si="50"/>
        <v>0</v>
      </c>
      <c r="BU25" s="196">
        <f t="shared" si="51"/>
        <v>0</v>
      </c>
      <c r="BV25" s="196">
        <f t="shared" si="52"/>
        <v>0</v>
      </c>
      <c r="BW25" s="196">
        <f t="shared" si="59"/>
        <v>0</v>
      </c>
      <c r="BX25" s="196">
        <f t="shared" si="60"/>
        <v>0</v>
      </c>
      <c r="BY25" s="196">
        <f t="shared" si="61"/>
        <v>0</v>
      </c>
      <c r="BZ25" s="196">
        <f t="shared" si="62"/>
        <v>0</v>
      </c>
      <c r="CA25" s="196">
        <f t="shared" si="53"/>
        <v>0</v>
      </c>
      <c r="CB25" s="196">
        <f t="shared" si="54"/>
        <v>0</v>
      </c>
      <c r="CC25" s="196">
        <f t="shared" si="55"/>
        <v>0</v>
      </c>
      <c r="CD25" s="196">
        <f t="shared" si="56"/>
        <v>0</v>
      </c>
      <c r="CE25" s="179"/>
    </row>
    <row r="26" ht="15.75" spans="1:82">
      <c r="A26" s="5"/>
      <c r="B26" s="147"/>
      <c r="C26" s="172"/>
      <c r="D26" s="175" t="s">
        <v>464</v>
      </c>
      <c r="E26" s="176">
        <v>15</v>
      </c>
      <c r="F26" s="124"/>
      <c r="G26" s="177"/>
      <c r="H26" s="124"/>
      <c r="I26" s="177"/>
      <c r="J26" s="124"/>
      <c r="K26" s="177"/>
      <c r="L26" s="187"/>
      <c r="M26" s="177"/>
      <c r="N26" s="187"/>
      <c r="O26" s="177"/>
      <c r="P26" s="188"/>
      <c r="Q26" s="177"/>
      <c r="R26" s="188"/>
      <c r="S26" s="164"/>
      <c r="T26" s="195">
        <f t="shared" si="2"/>
        <v>0</v>
      </c>
      <c r="U26" s="195">
        <f t="shared" si="3"/>
        <v>0</v>
      </c>
      <c r="V26" s="164"/>
      <c r="W26" s="164"/>
      <c r="X26" s="197" t="str">
        <f t="shared" si="4"/>
        <v>القيد صحيح</v>
      </c>
      <c r="Y26" s="196">
        <f t="shared" si="5"/>
        <v>0</v>
      </c>
      <c r="Z26" s="196">
        <f t="shared" si="6"/>
        <v>0</v>
      </c>
      <c r="AA26" s="196">
        <f t="shared" si="7"/>
        <v>0</v>
      </c>
      <c r="AB26" s="196">
        <f t="shared" si="8"/>
        <v>0</v>
      </c>
      <c r="AC26" s="196">
        <f t="shared" si="57"/>
        <v>0</v>
      </c>
      <c r="AD26" s="196">
        <f t="shared" si="58"/>
        <v>0</v>
      </c>
      <c r="AE26" s="196">
        <f t="shared" si="9"/>
        <v>0</v>
      </c>
      <c r="AF26" s="196">
        <f t="shared" si="10"/>
        <v>0</v>
      </c>
      <c r="AG26" s="196">
        <f t="shared" si="11"/>
        <v>0</v>
      </c>
      <c r="AH26" s="196">
        <f t="shared" si="12"/>
        <v>0</v>
      </c>
      <c r="AI26" s="196">
        <f t="shared" si="13"/>
        <v>0</v>
      </c>
      <c r="AJ26" s="196">
        <f t="shared" si="14"/>
        <v>0</v>
      </c>
      <c r="AK26" s="196">
        <f t="shared" si="15"/>
        <v>0</v>
      </c>
      <c r="AL26" s="196">
        <f t="shared" si="16"/>
        <v>0</v>
      </c>
      <c r="AM26" s="196">
        <f t="shared" si="17"/>
        <v>0</v>
      </c>
      <c r="AN26" s="196">
        <f t="shared" si="18"/>
        <v>0</v>
      </c>
      <c r="AO26" s="196">
        <f t="shared" si="19"/>
        <v>0</v>
      </c>
      <c r="AP26" s="196">
        <f t="shared" si="20"/>
        <v>0</v>
      </c>
      <c r="AQ26" s="196">
        <f t="shared" si="21"/>
        <v>0</v>
      </c>
      <c r="AR26" s="196">
        <f t="shared" si="22"/>
        <v>0</v>
      </c>
      <c r="AS26" s="196">
        <f t="shared" si="23"/>
        <v>0</v>
      </c>
      <c r="AT26" s="196">
        <f t="shared" si="24"/>
        <v>0</v>
      </c>
      <c r="AU26" s="196">
        <f t="shared" si="25"/>
        <v>0</v>
      </c>
      <c r="AV26" s="196">
        <f t="shared" si="26"/>
        <v>0</v>
      </c>
      <c r="AW26" s="196">
        <f t="shared" si="27"/>
        <v>0</v>
      </c>
      <c r="AX26" s="196">
        <f t="shared" si="28"/>
        <v>0</v>
      </c>
      <c r="AY26" s="196">
        <f t="shared" si="29"/>
        <v>0</v>
      </c>
      <c r="AZ26" s="196">
        <f t="shared" si="30"/>
        <v>0</v>
      </c>
      <c r="BA26" s="196">
        <f t="shared" si="31"/>
        <v>0</v>
      </c>
      <c r="BB26" s="196">
        <f t="shared" si="32"/>
        <v>0</v>
      </c>
      <c r="BC26" s="196">
        <f t="shared" si="33"/>
        <v>0</v>
      </c>
      <c r="BD26" s="196">
        <f t="shared" si="34"/>
        <v>0</v>
      </c>
      <c r="BE26" s="196">
        <f t="shared" si="35"/>
        <v>0</v>
      </c>
      <c r="BF26" s="196">
        <f t="shared" si="36"/>
        <v>0</v>
      </c>
      <c r="BG26" s="196">
        <f t="shared" si="37"/>
        <v>0</v>
      </c>
      <c r="BH26" s="196">
        <f t="shared" si="38"/>
        <v>0</v>
      </c>
      <c r="BI26" s="196">
        <f t="shared" si="39"/>
        <v>0</v>
      </c>
      <c r="BJ26" s="196">
        <f t="shared" si="40"/>
        <v>0</v>
      </c>
      <c r="BK26" s="196">
        <f t="shared" si="41"/>
        <v>0</v>
      </c>
      <c r="BL26" s="196">
        <f t="shared" si="42"/>
        <v>0</v>
      </c>
      <c r="BM26" s="196">
        <f t="shared" si="43"/>
        <v>0</v>
      </c>
      <c r="BN26" s="196">
        <f t="shared" si="44"/>
        <v>0</v>
      </c>
      <c r="BO26" s="196">
        <f t="shared" si="45"/>
        <v>0</v>
      </c>
      <c r="BP26" s="196">
        <f t="shared" si="46"/>
        <v>0</v>
      </c>
      <c r="BQ26" s="196">
        <f t="shared" si="47"/>
        <v>0</v>
      </c>
      <c r="BR26" s="196">
        <f t="shared" si="48"/>
        <v>0</v>
      </c>
      <c r="BS26" s="196">
        <f t="shared" si="49"/>
        <v>0</v>
      </c>
      <c r="BT26" s="196">
        <f t="shared" si="50"/>
        <v>0</v>
      </c>
      <c r="BU26" s="196">
        <f t="shared" si="51"/>
        <v>0</v>
      </c>
      <c r="BV26" s="196">
        <f t="shared" si="52"/>
        <v>0</v>
      </c>
      <c r="BW26" s="196">
        <f t="shared" si="59"/>
        <v>0</v>
      </c>
      <c r="BX26" s="196">
        <f t="shared" si="60"/>
        <v>0</v>
      </c>
      <c r="BY26" s="196">
        <f t="shared" si="61"/>
        <v>0</v>
      </c>
      <c r="BZ26" s="196">
        <f t="shared" si="62"/>
        <v>0</v>
      </c>
      <c r="CA26" s="196">
        <f t="shared" si="53"/>
        <v>0</v>
      </c>
      <c r="CB26" s="196">
        <f t="shared" si="54"/>
        <v>0</v>
      </c>
      <c r="CC26" s="196">
        <f t="shared" si="55"/>
        <v>0</v>
      </c>
      <c r="CD26" s="196">
        <f t="shared" si="56"/>
        <v>0</v>
      </c>
    </row>
    <row r="27" ht="34" customHeight="1" spans="1:82">
      <c r="A27" s="5"/>
      <c r="B27" s="147"/>
      <c r="C27" s="172"/>
      <c r="D27" s="175" t="s">
        <v>465</v>
      </c>
      <c r="E27" s="176">
        <v>16</v>
      </c>
      <c r="F27" s="124"/>
      <c r="G27" s="177"/>
      <c r="H27" s="124"/>
      <c r="I27" s="177"/>
      <c r="J27" s="124"/>
      <c r="K27" s="177"/>
      <c r="L27" s="187"/>
      <c r="M27" s="177"/>
      <c r="N27" s="187"/>
      <c r="O27" s="177"/>
      <c r="P27" s="188"/>
      <c r="Q27" s="177"/>
      <c r="R27" s="188"/>
      <c r="S27" s="164"/>
      <c r="T27" s="195">
        <f t="shared" si="2"/>
        <v>0</v>
      </c>
      <c r="U27" s="195">
        <f t="shared" si="3"/>
        <v>0</v>
      </c>
      <c r="V27" s="164"/>
      <c r="W27" s="164"/>
      <c r="X27" s="197" t="str">
        <f t="shared" si="4"/>
        <v>القيد صحيح</v>
      </c>
      <c r="Y27" s="196">
        <f t="shared" si="5"/>
        <v>0</v>
      </c>
      <c r="Z27" s="196">
        <f t="shared" si="6"/>
        <v>0</v>
      </c>
      <c r="AA27" s="196">
        <f t="shared" si="7"/>
        <v>0</v>
      </c>
      <c r="AB27" s="196">
        <f t="shared" si="8"/>
        <v>0</v>
      </c>
      <c r="AC27" s="196">
        <f t="shared" si="57"/>
        <v>0</v>
      </c>
      <c r="AD27" s="196">
        <f t="shared" si="58"/>
        <v>0</v>
      </c>
      <c r="AE27" s="196">
        <f t="shared" si="9"/>
        <v>0</v>
      </c>
      <c r="AF27" s="196">
        <f t="shared" si="10"/>
        <v>0</v>
      </c>
      <c r="AG27" s="196">
        <f t="shared" si="11"/>
        <v>0</v>
      </c>
      <c r="AH27" s="196">
        <f t="shared" si="12"/>
        <v>0</v>
      </c>
      <c r="AI27" s="196">
        <f t="shared" si="13"/>
        <v>0</v>
      </c>
      <c r="AJ27" s="196">
        <f t="shared" si="14"/>
        <v>0</v>
      </c>
      <c r="AK27" s="196">
        <f t="shared" si="15"/>
        <v>0</v>
      </c>
      <c r="AL27" s="196">
        <f t="shared" si="16"/>
        <v>0</v>
      </c>
      <c r="AM27" s="196">
        <f t="shared" si="17"/>
        <v>0</v>
      </c>
      <c r="AN27" s="196">
        <f t="shared" si="18"/>
        <v>0</v>
      </c>
      <c r="AO27" s="196">
        <f t="shared" si="19"/>
        <v>0</v>
      </c>
      <c r="AP27" s="196">
        <f t="shared" si="20"/>
        <v>0</v>
      </c>
      <c r="AQ27" s="196">
        <f t="shared" si="21"/>
        <v>0</v>
      </c>
      <c r="AR27" s="196">
        <f t="shared" si="22"/>
        <v>0</v>
      </c>
      <c r="AS27" s="196">
        <f t="shared" si="23"/>
        <v>0</v>
      </c>
      <c r="AT27" s="196">
        <f t="shared" si="24"/>
        <v>0</v>
      </c>
      <c r="AU27" s="196">
        <f t="shared" si="25"/>
        <v>0</v>
      </c>
      <c r="AV27" s="196">
        <f t="shared" si="26"/>
        <v>0</v>
      </c>
      <c r="AW27" s="196">
        <f t="shared" si="27"/>
        <v>0</v>
      </c>
      <c r="AX27" s="196">
        <f t="shared" si="28"/>
        <v>0</v>
      </c>
      <c r="AY27" s="196">
        <f t="shared" si="29"/>
        <v>0</v>
      </c>
      <c r="AZ27" s="196">
        <f t="shared" si="30"/>
        <v>0</v>
      </c>
      <c r="BA27" s="196">
        <f t="shared" si="31"/>
        <v>0</v>
      </c>
      <c r="BB27" s="196">
        <f t="shared" si="32"/>
        <v>0</v>
      </c>
      <c r="BC27" s="196">
        <f t="shared" si="33"/>
        <v>0</v>
      </c>
      <c r="BD27" s="196">
        <f t="shared" si="34"/>
        <v>0</v>
      </c>
      <c r="BE27" s="196">
        <f t="shared" si="35"/>
        <v>0</v>
      </c>
      <c r="BF27" s="196">
        <f t="shared" si="36"/>
        <v>0</v>
      </c>
      <c r="BG27" s="196">
        <f t="shared" si="37"/>
        <v>0</v>
      </c>
      <c r="BH27" s="196">
        <f t="shared" si="38"/>
        <v>0</v>
      </c>
      <c r="BI27" s="196">
        <f t="shared" si="39"/>
        <v>0</v>
      </c>
      <c r="BJ27" s="196">
        <f t="shared" si="40"/>
        <v>0</v>
      </c>
      <c r="BK27" s="196">
        <f t="shared" si="41"/>
        <v>0</v>
      </c>
      <c r="BL27" s="196">
        <f t="shared" si="42"/>
        <v>0</v>
      </c>
      <c r="BM27" s="196">
        <f t="shared" si="43"/>
        <v>0</v>
      </c>
      <c r="BN27" s="196">
        <f t="shared" si="44"/>
        <v>0</v>
      </c>
      <c r="BO27" s="196">
        <f t="shared" si="45"/>
        <v>0</v>
      </c>
      <c r="BP27" s="196">
        <f t="shared" si="46"/>
        <v>0</v>
      </c>
      <c r="BQ27" s="196">
        <f t="shared" si="47"/>
        <v>0</v>
      </c>
      <c r="BR27" s="196">
        <f t="shared" si="48"/>
        <v>0</v>
      </c>
      <c r="BS27" s="196">
        <f t="shared" si="49"/>
        <v>0</v>
      </c>
      <c r="BT27" s="196">
        <f t="shared" si="50"/>
        <v>0</v>
      </c>
      <c r="BU27" s="196">
        <f t="shared" si="51"/>
        <v>0</v>
      </c>
      <c r="BV27" s="196">
        <f t="shared" si="52"/>
        <v>0</v>
      </c>
      <c r="BW27" s="196">
        <f t="shared" si="59"/>
        <v>0</v>
      </c>
      <c r="BX27" s="196">
        <f t="shared" si="60"/>
        <v>0</v>
      </c>
      <c r="BY27" s="196">
        <f t="shared" si="61"/>
        <v>0</v>
      </c>
      <c r="BZ27" s="196">
        <f t="shared" si="62"/>
        <v>0</v>
      </c>
      <c r="CA27" s="196">
        <f t="shared" si="53"/>
        <v>0</v>
      </c>
      <c r="CB27" s="196">
        <f t="shared" si="54"/>
        <v>0</v>
      </c>
      <c r="CC27" s="196">
        <f t="shared" si="55"/>
        <v>0</v>
      </c>
      <c r="CD27" s="196">
        <f t="shared" si="56"/>
        <v>0</v>
      </c>
    </row>
    <row r="28" ht="15.75" spans="1:82">
      <c r="A28" s="5"/>
      <c r="B28" s="147"/>
      <c r="C28" s="172"/>
      <c r="D28" s="175" t="s">
        <v>466</v>
      </c>
      <c r="E28" s="176">
        <v>17</v>
      </c>
      <c r="F28" s="124"/>
      <c r="G28" s="177"/>
      <c r="H28" s="124"/>
      <c r="I28" s="177"/>
      <c r="J28" s="124"/>
      <c r="K28" s="177"/>
      <c r="L28" s="187"/>
      <c r="M28" s="177"/>
      <c r="N28" s="187"/>
      <c r="O28" s="177"/>
      <c r="P28" s="188"/>
      <c r="Q28" s="177"/>
      <c r="R28" s="188"/>
      <c r="S28" s="164"/>
      <c r="T28" s="195">
        <f t="shared" si="2"/>
        <v>0</v>
      </c>
      <c r="U28" s="195">
        <f t="shared" si="3"/>
        <v>0</v>
      </c>
      <c r="V28" s="164"/>
      <c r="W28" s="164"/>
      <c r="X28" s="197" t="str">
        <f t="shared" si="4"/>
        <v>القيد صحيح</v>
      </c>
      <c r="Y28" s="196">
        <f t="shared" si="5"/>
        <v>0</v>
      </c>
      <c r="Z28" s="196">
        <f t="shared" si="6"/>
        <v>0</v>
      </c>
      <c r="AA28" s="196">
        <f t="shared" si="7"/>
        <v>0</v>
      </c>
      <c r="AB28" s="196">
        <f t="shared" si="8"/>
        <v>0</v>
      </c>
      <c r="AC28" s="196">
        <f t="shared" si="57"/>
        <v>0</v>
      </c>
      <c r="AD28" s="196">
        <f t="shared" si="58"/>
        <v>0</v>
      </c>
      <c r="AE28" s="196">
        <f t="shared" si="9"/>
        <v>0</v>
      </c>
      <c r="AF28" s="196">
        <f t="shared" si="10"/>
        <v>0</v>
      </c>
      <c r="AG28" s="196">
        <f t="shared" si="11"/>
        <v>0</v>
      </c>
      <c r="AH28" s="196">
        <f t="shared" si="12"/>
        <v>0</v>
      </c>
      <c r="AI28" s="196">
        <f t="shared" si="13"/>
        <v>0</v>
      </c>
      <c r="AJ28" s="196">
        <f t="shared" si="14"/>
        <v>0</v>
      </c>
      <c r="AK28" s="196">
        <f t="shared" si="15"/>
        <v>0</v>
      </c>
      <c r="AL28" s="196">
        <f t="shared" si="16"/>
        <v>0</v>
      </c>
      <c r="AM28" s="196">
        <f t="shared" si="17"/>
        <v>0</v>
      </c>
      <c r="AN28" s="196">
        <f t="shared" si="18"/>
        <v>0</v>
      </c>
      <c r="AO28" s="196">
        <f t="shared" si="19"/>
        <v>0</v>
      </c>
      <c r="AP28" s="196">
        <f t="shared" si="20"/>
        <v>0</v>
      </c>
      <c r="AQ28" s="196">
        <f t="shared" si="21"/>
        <v>0</v>
      </c>
      <c r="AR28" s="196">
        <f t="shared" si="22"/>
        <v>0</v>
      </c>
      <c r="AS28" s="196">
        <f t="shared" si="23"/>
        <v>0</v>
      </c>
      <c r="AT28" s="196">
        <f t="shared" si="24"/>
        <v>0</v>
      </c>
      <c r="AU28" s="196">
        <f t="shared" si="25"/>
        <v>0</v>
      </c>
      <c r="AV28" s="196">
        <f t="shared" si="26"/>
        <v>0</v>
      </c>
      <c r="AW28" s="196">
        <f t="shared" si="27"/>
        <v>0</v>
      </c>
      <c r="AX28" s="196">
        <f t="shared" si="28"/>
        <v>0</v>
      </c>
      <c r="AY28" s="196">
        <f t="shared" si="29"/>
        <v>0</v>
      </c>
      <c r="AZ28" s="196">
        <f t="shared" si="30"/>
        <v>0</v>
      </c>
      <c r="BA28" s="196">
        <f t="shared" si="31"/>
        <v>0</v>
      </c>
      <c r="BB28" s="196">
        <f t="shared" si="32"/>
        <v>0</v>
      </c>
      <c r="BC28" s="196">
        <f t="shared" si="33"/>
        <v>0</v>
      </c>
      <c r="BD28" s="196">
        <f t="shared" si="34"/>
        <v>0</v>
      </c>
      <c r="BE28" s="196">
        <f t="shared" si="35"/>
        <v>0</v>
      </c>
      <c r="BF28" s="196">
        <f t="shared" si="36"/>
        <v>0</v>
      </c>
      <c r="BG28" s="196">
        <f t="shared" si="37"/>
        <v>0</v>
      </c>
      <c r="BH28" s="196">
        <f t="shared" si="38"/>
        <v>0</v>
      </c>
      <c r="BI28" s="196">
        <f t="shared" si="39"/>
        <v>0</v>
      </c>
      <c r="BJ28" s="196">
        <f t="shared" si="40"/>
        <v>0</v>
      </c>
      <c r="BK28" s="196">
        <f t="shared" si="41"/>
        <v>0</v>
      </c>
      <c r="BL28" s="196">
        <f t="shared" si="42"/>
        <v>0</v>
      </c>
      <c r="BM28" s="196">
        <f t="shared" si="43"/>
        <v>0</v>
      </c>
      <c r="BN28" s="196">
        <f t="shared" si="44"/>
        <v>0</v>
      </c>
      <c r="BO28" s="196">
        <f t="shared" si="45"/>
        <v>0</v>
      </c>
      <c r="BP28" s="196">
        <f t="shared" si="46"/>
        <v>0</v>
      </c>
      <c r="BQ28" s="196">
        <f t="shared" si="47"/>
        <v>0</v>
      </c>
      <c r="BR28" s="196">
        <f t="shared" si="48"/>
        <v>0</v>
      </c>
      <c r="BS28" s="196">
        <f t="shared" si="49"/>
        <v>0</v>
      </c>
      <c r="BT28" s="196">
        <f t="shared" si="50"/>
        <v>0</v>
      </c>
      <c r="BU28" s="196">
        <f t="shared" si="51"/>
        <v>0</v>
      </c>
      <c r="BV28" s="196">
        <f t="shared" si="52"/>
        <v>0</v>
      </c>
      <c r="BW28" s="196">
        <f t="shared" si="59"/>
        <v>0</v>
      </c>
      <c r="BX28" s="196">
        <f t="shared" si="60"/>
        <v>0</v>
      </c>
      <c r="BY28" s="196">
        <f t="shared" si="61"/>
        <v>0</v>
      </c>
      <c r="BZ28" s="196">
        <f t="shared" si="62"/>
        <v>0</v>
      </c>
      <c r="CA28" s="196">
        <f t="shared" si="53"/>
        <v>0</v>
      </c>
      <c r="CB28" s="196">
        <f t="shared" si="54"/>
        <v>0</v>
      </c>
      <c r="CC28" s="196">
        <f t="shared" si="55"/>
        <v>0</v>
      </c>
      <c r="CD28" s="196">
        <f t="shared" si="56"/>
        <v>0</v>
      </c>
    </row>
    <row r="29" ht="15.75" spans="1:82">
      <c r="A29" s="5"/>
      <c r="B29" s="147"/>
      <c r="C29" s="172"/>
      <c r="D29" s="175" t="s">
        <v>467</v>
      </c>
      <c r="E29" s="176">
        <v>18</v>
      </c>
      <c r="F29" s="124"/>
      <c r="G29" s="177"/>
      <c r="H29" s="124"/>
      <c r="I29" s="177"/>
      <c r="J29" s="124"/>
      <c r="K29" s="177"/>
      <c r="L29" s="187"/>
      <c r="M29" s="177"/>
      <c r="N29" s="187"/>
      <c r="O29" s="177"/>
      <c r="P29" s="188"/>
      <c r="Q29" s="177"/>
      <c r="R29" s="188"/>
      <c r="S29" s="164"/>
      <c r="T29" s="195">
        <f t="shared" si="2"/>
        <v>0</v>
      </c>
      <c r="U29" s="195">
        <f t="shared" si="3"/>
        <v>0</v>
      </c>
      <c r="V29" s="164"/>
      <c r="W29" s="164"/>
      <c r="X29" s="197" t="str">
        <f t="shared" si="4"/>
        <v>القيد صحيح</v>
      </c>
      <c r="Y29" s="196">
        <f t="shared" si="5"/>
        <v>0</v>
      </c>
      <c r="Z29" s="196">
        <f t="shared" si="6"/>
        <v>0</v>
      </c>
      <c r="AA29" s="196">
        <f t="shared" si="7"/>
        <v>0</v>
      </c>
      <c r="AB29" s="196">
        <f t="shared" si="8"/>
        <v>0</v>
      </c>
      <c r="AC29" s="196">
        <f t="shared" si="57"/>
        <v>0</v>
      </c>
      <c r="AD29" s="196">
        <f t="shared" si="58"/>
        <v>0</v>
      </c>
      <c r="AE29" s="196">
        <f t="shared" si="9"/>
        <v>0</v>
      </c>
      <c r="AF29" s="196">
        <f t="shared" si="10"/>
        <v>0</v>
      </c>
      <c r="AG29" s="196">
        <f t="shared" si="11"/>
        <v>0</v>
      </c>
      <c r="AH29" s="196">
        <f t="shared" si="12"/>
        <v>0</v>
      </c>
      <c r="AI29" s="196">
        <f t="shared" si="13"/>
        <v>0</v>
      </c>
      <c r="AJ29" s="196">
        <f t="shared" si="14"/>
        <v>0</v>
      </c>
      <c r="AK29" s="196">
        <f t="shared" si="15"/>
        <v>0</v>
      </c>
      <c r="AL29" s="196">
        <f t="shared" si="16"/>
        <v>0</v>
      </c>
      <c r="AM29" s="196">
        <f t="shared" si="17"/>
        <v>0</v>
      </c>
      <c r="AN29" s="196">
        <f t="shared" si="18"/>
        <v>0</v>
      </c>
      <c r="AO29" s="196">
        <f t="shared" si="19"/>
        <v>0</v>
      </c>
      <c r="AP29" s="196">
        <f t="shared" si="20"/>
        <v>0</v>
      </c>
      <c r="AQ29" s="196">
        <f t="shared" si="21"/>
        <v>0</v>
      </c>
      <c r="AR29" s="196">
        <f t="shared" si="22"/>
        <v>0</v>
      </c>
      <c r="AS29" s="196">
        <f t="shared" si="23"/>
        <v>0</v>
      </c>
      <c r="AT29" s="196">
        <f t="shared" si="24"/>
        <v>0</v>
      </c>
      <c r="AU29" s="196">
        <f t="shared" si="25"/>
        <v>0</v>
      </c>
      <c r="AV29" s="196">
        <f t="shared" si="26"/>
        <v>0</v>
      </c>
      <c r="AW29" s="196">
        <f t="shared" si="27"/>
        <v>0</v>
      </c>
      <c r="AX29" s="196">
        <f t="shared" si="28"/>
        <v>0</v>
      </c>
      <c r="AY29" s="196">
        <f t="shared" si="29"/>
        <v>0</v>
      </c>
      <c r="AZ29" s="196">
        <f t="shared" si="30"/>
        <v>0</v>
      </c>
      <c r="BA29" s="196">
        <f t="shared" si="31"/>
        <v>0</v>
      </c>
      <c r="BB29" s="196">
        <f t="shared" si="32"/>
        <v>0</v>
      </c>
      <c r="BC29" s="196">
        <f t="shared" si="33"/>
        <v>0</v>
      </c>
      <c r="BD29" s="196">
        <f t="shared" si="34"/>
        <v>0</v>
      </c>
      <c r="BE29" s="196">
        <f t="shared" si="35"/>
        <v>0</v>
      </c>
      <c r="BF29" s="196">
        <f t="shared" si="36"/>
        <v>0</v>
      </c>
      <c r="BG29" s="196">
        <f t="shared" si="37"/>
        <v>0</v>
      </c>
      <c r="BH29" s="196">
        <f t="shared" si="38"/>
        <v>0</v>
      </c>
      <c r="BI29" s="196">
        <f t="shared" si="39"/>
        <v>0</v>
      </c>
      <c r="BJ29" s="196">
        <f t="shared" si="40"/>
        <v>0</v>
      </c>
      <c r="BK29" s="196">
        <f t="shared" si="41"/>
        <v>0</v>
      </c>
      <c r="BL29" s="196">
        <f t="shared" si="42"/>
        <v>0</v>
      </c>
      <c r="BM29" s="196">
        <f t="shared" si="43"/>
        <v>0</v>
      </c>
      <c r="BN29" s="196">
        <f t="shared" si="44"/>
        <v>0</v>
      </c>
      <c r="BO29" s="196">
        <f t="shared" si="45"/>
        <v>0</v>
      </c>
      <c r="BP29" s="196">
        <f t="shared" si="46"/>
        <v>0</v>
      </c>
      <c r="BQ29" s="196">
        <f t="shared" si="47"/>
        <v>0</v>
      </c>
      <c r="BR29" s="196">
        <f t="shared" si="48"/>
        <v>0</v>
      </c>
      <c r="BS29" s="196">
        <f t="shared" si="49"/>
        <v>0</v>
      </c>
      <c r="BT29" s="196">
        <f t="shared" si="50"/>
        <v>0</v>
      </c>
      <c r="BU29" s="196">
        <f t="shared" si="51"/>
        <v>0</v>
      </c>
      <c r="BV29" s="196">
        <f t="shared" si="52"/>
        <v>0</v>
      </c>
      <c r="BW29" s="196">
        <f t="shared" si="59"/>
        <v>0</v>
      </c>
      <c r="BX29" s="196">
        <f t="shared" si="60"/>
        <v>0</v>
      </c>
      <c r="BY29" s="196">
        <f t="shared" si="61"/>
        <v>0</v>
      </c>
      <c r="BZ29" s="196">
        <f t="shared" si="62"/>
        <v>0</v>
      </c>
      <c r="CA29" s="196">
        <f t="shared" si="53"/>
        <v>0</v>
      </c>
      <c r="CB29" s="196">
        <f t="shared" si="54"/>
        <v>0</v>
      </c>
      <c r="CC29" s="196">
        <f t="shared" si="55"/>
        <v>0</v>
      </c>
      <c r="CD29" s="196">
        <f t="shared" si="56"/>
        <v>0</v>
      </c>
    </row>
    <row r="30" ht="15.75" spans="1:83">
      <c r="A30" s="5"/>
      <c r="B30" s="147"/>
      <c r="C30" s="172"/>
      <c r="D30" s="175" t="s">
        <v>468</v>
      </c>
      <c r="E30" s="176">
        <v>19</v>
      </c>
      <c r="F30" s="124"/>
      <c r="G30" s="177"/>
      <c r="H30" s="124"/>
      <c r="I30" s="177"/>
      <c r="J30" s="124"/>
      <c r="K30" s="177"/>
      <c r="L30" s="187"/>
      <c r="M30" s="177"/>
      <c r="N30" s="187"/>
      <c r="O30" s="177"/>
      <c r="P30" s="188"/>
      <c r="Q30" s="177"/>
      <c r="R30" s="188"/>
      <c r="S30" s="164"/>
      <c r="T30" s="195">
        <f t="shared" si="2"/>
        <v>0</v>
      </c>
      <c r="U30" s="195">
        <f t="shared" si="3"/>
        <v>0</v>
      </c>
      <c r="V30" s="164"/>
      <c r="W30" s="164"/>
      <c r="X30" s="197" t="str">
        <f t="shared" si="4"/>
        <v>القيد صحيح</v>
      </c>
      <c r="Y30" s="196">
        <f t="shared" si="5"/>
        <v>0</v>
      </c>
      <c r="Z30" s="196">
        <f t="shared" si="6"/>
        <v>0</v>
      </c>
      <c r="AA30" s="196">
        <f t="shared" si="7"/>
        <v>0</v>
      </c>
      <c r="AB30" s="196">
        <f t="shared" si="8"/>
        <v>0</v>
      </c>
      <c r="AC30" s="196">
        <f t="shared" si="57"/>
        <v>0</v>
      </c>
      <c r="AD30" s="196">
        <f t="shared" si="58"/>
        <v>0</v>
      </c>
      <c r="AE30" s="196">
        <f t="shared" si="9"/>
        <v>0</v>
      </c>
      <c r="AF30" s="196">
        <f t="shared" si="10"/>
        <v>0</v>
      </c>
      <c r="AG30" s="196">
        <f t="shared" si="11"/>
        <v>0</v>
      </c>
      <c r="AH30" s="196">
        <f t="shared" si="12"/>
        <v>0</v>
      </c>
      <c r="AI30" s="196">
        <f t="shared" si="13"/>
        <v>0</v>
      </c>
      <c r="AJ30" s="196">
        <f t="shared" si="14"/>
        <v>0</v>
      </c>
      <c r="AK30" s="196">
        <f t="shared" si="15"/>
        <v>0</v>
      </c>
      <c r="AL30" s="196">
        <f t="shared" si="16"/>
        <v>0</v>
      </c>
      <c r="AM30" s="196">
        <f t="shared" si="17"/>
        <v>0</v>
      </c>
      <c r="AN30" s="196">
        <f t="shared" si="18"/>
        <v>0</v>
      </c>
      <c r="AO30" s="196">
        <f t="shared" si="19"/>
        <v>0</v>
      </c>
      <c r="AP30" s="196">
        <f t="shared" si="20"/>
        <v>0</v>
      </c>
      <c r="AQ30" s="196">
        <f t="shared" si="21"/>
        <v>0</v>
      </c>
      <c r="AR30" s="196">
        <f t="shared" si="22"/>
        <v>0</v>
      </c>
      <c r="AS30" s="196">
        <f t="shared" si="23"/>
        <v>0</v>
      </c>
      <c r="AT30" s="196">
        <f t="shared" si="24"/>
        <v>0</v>
      </c>
      <c r="AU30" s="196">
        <f t="shared" si="25"/>
        <v>0</v>
      </c>
      <c r="AV30" s="196">
        <f t="shared" si="26"/>
        <v>0</v>
      </c>
      <c r="AW30" s="196">
        <f t="shared" si="27"/>
        <v>0</v>
      </c>
      <c r="AX30" s="196">
        <f t="shared" si="28"/>
        <v>0</v>
      </c>
      <c r="AY30" s="196">
        <f t="shared" si="29"/>
        <v>0</v>
      </c>
      <c r="AZ30" s="196">
        <f t="shared" si="30"/>
        <v>0</v>
      </c>
      <c r="BA30" s="196">
        <f t="shared" si="31"/>
        <v>0</v>
      </c>
      <c r="BB30" s="196">
        <f t="shared" si="32"/>
        <v>0</v>
      </c>
      <c r="BC30" s="196">
        <f t="shared" si="33"/>
        <v>0</v>
      </c>
      <c r="BD30" s="196">
        <f t="shared" si="34"/>
        <v>0</v>
      </c>
      <c r="BE30" s="196">
        <f t="shared" si="35"/>
        <v>0</v>
      </c>
      <c r="BF30" s="196">
        <f t="shared" si="36"/>
        <v>0</v>
      </c>
      <c r="BG30" s="196">
        <f t="shared" si="37"/>
        <v>0</v>
      </c>
      <c r="BH30" s="196">
        <f t="shared" si="38"/>
        <v>0</v>
      </c>
      <c r="BI30" s="196">
        <f t="shared" si="39"/>
        <v>0</v>
      </c>
      <c r="BJ30" s="196">
        <f t="shared" si="40"/>
        <v>0</v>
      </c>
      <c r="BK30" s="196">
        <f t="shared" si="41"/>
        <v>0</v>
      </c>
      <c r="BL30" s="196">
        <f t="shared" si="42"/>
        <v>0</v>
      </c>
      <c r="BM30" s="196">
        <f t="shared" si="43"/>
        <v>0</v>
      </c>
      <c r="BN30" s="196">
        <f t="shared" si="44"/>
        <v>0</v>
      </c>
      <c r="BO30" s="196">
        <f t="shared" si="45"/>
        <v>0</v>
      </c>
      <c r="BP30" s="196">
        <f t="shared" si="46"/>
        <v>0</v>
      </c>
      <c r="BQ30" s="196">
        <f t="shared" si="47"/>
        <v>0</v>
      </c>
      <c r="BR30" s="196">
        <f t="shared" si="48"/>
        <v>0</v>
      </c>
      <c r="BS30" s="196">
        <f t="shared" si="49"/>
        <v>0</v>
      </c>
      <c r="BT30" s="196">
        <f t="shared" si="50"/>
        <v>0</v>
      </c>
      <c r="BU30" s="196">
        <f t="shared" si="51"/>
        <v>0</v>
      </c>
      <c r="BV30" s="196">
        <f t="shared" si="52"/>
        <v>0</v>
      </c>
      <c r="BW30" s="196">
        <f t="shared" si="59"/>
        <v>0</v>
      </c>
      <c r="BX30" s="196">
        <f t="shared" si="60"/>
        <v>0</v>
      </c>
      <c r="BY30" s="196">
        <f t="shared" si="61"/>
        <v>0</v>
      </c>
      <c r="BZ30" s="196">
        <f t="shared" si="62"/>
        <v>0</v>
      </c>
      <c r="CA30" s="196">
        <f t="shared" si="53"/>
        <v>0</v>
      </c>
      <c r="CB30" s="196">
        <f t="shared" si="54"/>
        <v>0</v>
      </c>
      <c r="CC30" s="196">
        <f t="shared" si="55"/>
        <v>0</v>
      </c>
      <c r="CD30" s="196">
        <f t="shared" si="56"/>
        <v>0</v>
      </c>
      <c r="CE30" s="179"/>
    </row>
    <row r="31" ht="15.75" spans="1:83">
      <c r="A31" s="5"/>
      <c r="B31" s="147"/>
      <c r="C31" s="172"/>
      <c r="D31" s="175" t="s">
        <v>469</v>
      </c>
      <c r="E31" s="176">
        <v>20</v>
      </c>
      <c r="F31" s="124"/>
      <c r="G31" s="177"/>
      <c r="H31" s="124"/>
      <c r="I31" s="177"/>
      <c r="J31" s="124"/>
      <c r="K31" s="177"/>
      <c r="L31" s="187"/>
      <c r="M31" s="177"/>
      <c r="N31" s="187"/>
      <c r="O31" s="177"/>
      <c r="P31" s="188"/>
      <c r="Q31" s="177"/>
      <c r="R31" s="188"/>
      <c r="S31" s="164"/>
      <c r="T31" s="195">
        <f t="shared" si="2"/>
        <v>0</v>
      </c>
      <c r="U31" s="195">
        <f t="shared" si="3"/>
        <v>0</v>
      </c>
      <c r="V31" s="164"/>
      <c r="W31" s="164"/>
      <c r="X31" s="197" t="str">
        <f t="shared" si="4"/>
        <v>القيد صحيح</v>
      </c>
      <c r="Y31" s="196">
        <f t="shared" si="5"/>
        <v>0</v>
      </c>
      <c r="Z31" s="196">
        <f t="shared" si="6"/>
        <v>0</v>
      </c>
      <c r="AA31" s="196">
        <f t="shared" si="7"/>
        <v>0</v>
      </c>
      <c r="AB31" s="196">
        <f t="shared" si="8"/>
        <v>0</v>
      </c>
      <c r="AC31" s="196">
        <f t="shared" si="57"/>
        <v>0</v>
      </c>
      <c r="AD31" s="196">
        <f t="shared" si="58"/>
        <v>0</v>
      </c>
      <c r="AE31" s="196">
        <f t="shared" si="9"/>
        <v>0</v>
      </c>
      <c r="AF31" s="196">
        <f t="shared" si="10"/>
        <v>0</v>
      </c>
      <c r="AG31" s="196">
        <f t="shared" si="11"/>
        <v>0</v>
      </c>
      <c r="AH31" s="196">
        <f t="shared" si="12"/>
        <v>0</v>
      </c>
      <c r="AI31" s="196">
        <f t="shared" si="13"/>
        <v>0</v>
      </c>
      <c r="AJ31" s="196">
        <f t="shared" si="14"/>
        <v>0</v>
      </c>
      <c r="AK31" s="196">
        <f t="shared" si="15"/>
        <v>0</v>
      </c>
      <c r="AL31" s="196">
        <f t="shared" si="16"/>
        <v>0</v>
      </c>
      <c r="AM31" s="196">
        <f t="shared" si="17"/>
        <v>0</v>
      </c>
      <c r="AN31" s="196">
        <f t="shared" si="18"/>
        <v>0</v>
      </c>
      <c r="AO31" s="196">
        <f t="shared" si="19"/>
        <v>0</v>
      </c>
      <c r="AP31" s="196">
        <f t="shared" si="20"/>
        <v>0</v>
      </c>
      <c r="AQ31" s="196">
        <f t="shared" si="21"/>
        <v>0</v>
      </c>
      <c r="AR31" s="196">
        <f t="shared" si="22"/>
        <v>0</v>
      </c>
      <c r="AS31" s="196">
        <f t="shared" si="23"/>
        <v>0</v>
      </c>
      <c r="AT31" s="196">
        <f t="shared" si="24"/>
        <v>0</v>
      </c>
      <c r="AU31" s="196">
        <f t="shared" si="25"/>
        <v>0</v>
      </c>
      <c r="AV31" s="196">
        <f t="shared" si="26"/>
        <v>0</v>
      </c>
      <c r="AW31" s="196">
        <f t="shared" si="27"/>
        <v>0</v>
      </c>
      <c r="AX31" s="196">
        <f t="shared" si="28"/>
        <v>0</v>
      </c>
      <c r="AY31" s="196">
        <f t="shared" si="29"/>
        <v>0</v>
      </c>
      <c r="AZ31" s="196">
        <f t="shared" si="30"/>
        <v>0</v>
      </c>
      <c r="BA31" s="196">
        <f t="shared" si="31"/>
        <v>0</v>
      </c>
      <c r="BB31" s="196">
        <f t="shared" si="32"/>
        <v>0</v>
      </c>
      <c r="BC31" s="196">
        <f t="shared" si="33"/>
        <v>0</v>
      </c>
      <c r="BD31" s="196">
        <f t="shared" si="34"/>
        <v>0</v>
      </c>
      <c r="BE31" s="196">
        <f t="shared" si="35"/>
        <v>0</v>
      </c>
      <c r="BF31" s="196">
        <f t="shared" si="36"/>
        <v>0</v>
      </c>
      <c r="BG31" s="196">
        <f t="shared" si="37"/>
        <v>0</v>
      </c>
      <c r="BH31" s="196">
        <f t="shared" si="38"/>
        <v>0</v>
      </c>
      <c r="BI31" s="196">
        <f t="shared" si="39"/>
        <v>0</v>
      </c>
      <c r="BJ31" s="196">
        <f t="shared" si="40"/>
        <v>0</v>
      </c>
      <c r="BK31" s="196">
        <f t="shared" si="41"/>
        <v>0</v>
      </c>
      <c r="BL31" s="196">
        <f t="shared" si="42"/>
        <v>0</v>
      </c>
      <c r="BM31" s="196">
        <f t="shared" si="43"/>
        <v>0</v>
      </c>
      <c r="BN31" s="196">
        <f t="shared" si="44"/>
        <v>0</v>
      </c>
      <c r="BO31" s="196">
        <f t="shared" si="45"/>
        <v>0</v>
      </c>
      <c r="BP31" s="196">
        <f t="shared" si="46"/>
        <v>0</v>
      </c>
      <c r="BQ31" s="196">
        <f t="shared" si="47"/>
        <v>0</v>
      </c>
      <c r="BR31" s="196">
        <f t="shared" si="48"/>
        <v>0</v>
      </c>
      <c r="BS31" s="196">
        <f t="shared" si="49"/>
        <v>0</v>
      </c>
      <c r="BT31" s="196">
        <f t="shared" si="50"/>
        <v>0</v>
      </c>
      <c r="BU31" s="196">
        <f t="shared" si="51"/>
        <v>0</v>
      </c>
      <c r="BV31" s="196">
        <f t="shared" si="52"/>
        <v>0</v>
      </c>
      <c r="BW31" s="196">
        <f t="shared" si="59"/>
        <v>0</v>
      </c>
      <c r="BX31" s="196">
        <f t="shared" si="60"/>
        <v>0</v>
      </c>
      <c r="BY31" s="196">
        <f t="shared" si="61"/>
        <v>0</v>
      </c>
      <c r="BZ31" s="196">
        <f t="shared" si="62"/>
        <v>0</v>
      </c>
      <c r="CA31" s="196">
        <f t="shared" si="53"/>
        <v>0</v>
      </c>
      <c r="CB31" s="196">
        <f t="shared" si="54"/>
        <v>0</v>
      </c>
      <c r="CC31" s="196">
        <f t="shared" si="55"/>
        <v>0</v>
      </c>
      <c r="CD31" s="196">
        <f t="shared" si="56"/>
        <v>0</v>
      </c>
      <c r="CE31" s="179"/>
    </row>
    <row r="32" ht="15.75" spans="1:83">
      <c r="A32" s="5"/>
      <c r="B32" s="147" t="s">
        <v>470</v>
      </c>
      <c r="C32" s="172"/>
      <c r="D32" s="175" t="s">
        <v>471</v>
      </c>
      <c r="E32" s="176">
        <v>21</v>
      </c>
      <c r="F32" s="124" t="s">
        <v>472</v>
      </c>
      <c r="G32" s="177"/>
      <c r="H32" s="124"/>
      <c r="I32" s="177"/>
      <c r="J32" s="124"/>
      <c r="K32" s="177" t="s">
        <v>23</v>
      </c>
      <c r="L32" s="187">
        <v>1150</v>
      </c>
      <c r="M32" s="177"/>
      <c r="N32" s="187"/>
      <c r="O32" s="177" t="s">
        <v>44</v>
      </c>
      <c r="P32" s="188">
        <v>150</v>
      </c>
      <c r="Q32" s="177" t="s">
        <v>38</v>
      </c>
      <c r="R32" s="188">
        <v>1000</v>
      </c>
      <c r="S32" s="164"/>
      <c r="T32" s="195">
        <f t="shared" si="2"/>
        <v>1150</v>
      </c>
      <c r="U32" s="195">
        <f t="shared" si="3"/>
        <v>1150</v>
      </c>
      <c r="V32" s="164"/>
      <c r="W32" s="164"/>
      <c r="X32" s="197" t="str">
        <f t="shared" si="4"/>
        <v>القيد صحيح</v>
      </c>
      <c r="Y32" s="196">
        <f t="shared" si="5"/>
        <v>0</v>
      </c>
      <c r="Z32" s="196">
        <f t="shared" si="6"/>
        <v>0</v>
      </c>
      <c r="AA32" s="196">
        <f t="shared" si="7"/>
        <v>0</v>
      </c>
      <c r="AB32" s="196">
        <f t="shared" si="8"/>
        <v>0</v>
      </c>
      <c r="AC32" s="196">
        <f t="shared" si="57"/>
        <v>0</v>
      </c>
      <c r="AD32" s="196">
        <f t="shared" si="58"/>
        <v>0</v>
      </c>
      <c r="AE32" s="196">
        <f t="shared" si="9"/>
        <v>0</v>
      </c>
      <c r="AF32" s="196">
        <f t="shared" si="10"/>
        <v>0</v>
      </c>
      <c r="AG32" s="196">
        <f t="shared" si="11"/>
        <v>0</v>
      </c>
      <c r="AH32" s="196">
        <f t="shared" si="12"/>
        <v>0</v>
      </c>
      <c r="AI32" s="196">
        <f t="shared" si="13"/>
        <v>0</v>
      </c>
      <c r="AJ32" s="196">
        <f t="shared" si="14"/>
        <v>0</v>
      </c>
      <c r="AK32" s="196">
        <f t="shared" si="15"/>
        <v>0</v>
      </c>
      <c r="AL32" s="196">
        <f t="shared" si="16"/>
        <v>0</v>
      </c>
      <c r="AM32" s="196">
        <f t="shared" si="17"/>
        <v>1150</v>
      </c>
      <c r="AN32" s="196">
        <f t="shared" si="18"/>
        <v>0</v>
      </c>
      <c r="AO32" s="196">
        <f t="shared" si="19"/>
        <v>0</v>
      </c>
      <c r="AP32" s="196">
        <f t="shared" si="20"/>
        <v>0</v>
      </c>
      <c r="AQ32" s="196">
        <f t="shared" si="21"/>
        <v>0</v>
      </c>
      <c r="AR32" s="196">
        <f t="shared" si="22"/>
        <v>0</v>
      </c>
      <c r="AS32" s="196">
        <f t="shared" si="23"/>
        <v>0</v>
      </c>
      <c r="AT32" s="196">
        <f t="shared" si="24"/>
        <v>0</v>
      </c>
      <c r="AU32" s="196">
        <f t="shared" si="25"/>
        <v>0</v>
      </c>
      <c r="AV32" s="196">
        <f t="shared" si="26"/>
        <v>0</v>
      </c>
      <c r="AW32" s="196">
        <f t="shared" si="27"/>
        <v>0</v>
      </c>
      <c r="AX32" s="196">
        <f t="shared" si="28"/>
        <v>0</v>
      </c>
      <c r="AY32" s="196">
        <f t="shared" si="29"/>
        <v>0</v>
      </c>
      <c r="AZ32" s="196">
        <f t="shared" si="30"/>
        <v>0</v>
      </c>
      <c r="BA32" s="196">
        <f t="shared" si="31"/>
        <v>0</v>
      </c>
      <c r="BB32" s="196">
        <f t="shared" si="32"/>
        <v>0</v>
      </c>
      <c r="BC32" s="196">
        <f t="shared" si="33"/>
        <v>0</v>
      </c>
      <c r="BD32" s="196">
        <f t="shared" si="34"/>
        <v>0</v>
      </c>
      <c r="BE32" s="196">
        <f t="shared" si="35"/>
        <v>0</v>
      </c>
      <c r="BF32" s="196">
        <f t="shared" si="36"/>
        <v>0</v>
      </c>
      <c r="BG32" s="196">
        <f t="shared" si="37"/>
        <v>0</v>
      </c>
      <c r="BH32" s="196">
        <f t="shared" si="38"/>
        <v>0</v>
      </c>
      <c r="BI32" s="196">
        <f t="shared" si="39"/>
        <v>0</v>
      </c>
      <c r="BJ32" s="196">
        <f t="shared" si="40"/>
        <v>0</v>
      </c>
      <c r="BK32" s="196">
        <f t="shared" si="41"/>
        <v>0</v>
      </c>
      <c r="BL32" s="196">
        <f t="shared" si="42"/>
        <v>0</v>
      </c>
      <c r="BM32" s="196">
        <f t="shared" si="43"/>
        <v>0</v>
      </c>
      <c r="BN32" s="196">
        <f t="shared" si="44"/>
        <v>0</v>
      </c>
      <c r="BO32" s="196">
        <f t="shared" si="45"/>
        <v>0</v>
      </c>
      <c r="BP32" s="196">
        <f t="shared" si="46"/>
        <v>0</v>
      </c>
      <c r="BQ32" s="196">
        <f t="shared" si="47"/>
        <v>0</v>
      </c>
      <c r="BR32" s="196">
        <f t="shared" si="48"/>
        <v>1000</v>
      </c>
      <c r="BS32" s="196">
        <f t="shared" si="49"/>
        <v>0</v>
      </c>
      <c r="BT32" s="196">
        <f t="shared" si="50"/>
        <v>0</v>
      </c>
      <c r="BU32" s="196">
        <f t="shared" si="51"/>
        <v>0</v>
      </c>
      <c r="BV32" s="196">
        <f t="shared" si="52"/>
        <v>0</v>
      </c>
      <c r="BW32" s="196">
        <f t="shared" si="59"/>
        <v>0</v>
      </c>
      <c r="BX32" s="196">
        <f t="shared" si="60"/>
        <v>0</v>
      </c>
      <c r="BY32" s="196">
        <f t="shared" si="61"/>
        <v>0</v>
      </c>
      <c r="BZ32" s="196">
        <f t="shared" si="62"/>
        <v>0</v>
      </c>
      <c r="CA32" s="196">
        <f t="shared" si="53"/>
        <v>0</v>
      </c>
      <c r="CB32" s="196">
        <f t="shared" si="54"/>
        <v>0</v>
      </c>
      <c r="CC32" s="196">
        <f t="shared" si="55"/>
        <v>0</v>
      </c>
      <c r="CD32" s="196">
        <f t="shared" si="56"/>
        <v>150</v>
      </c>
      <c r="CE32" s="179"/>
    </row>
    <row r="33" ht="15.75" spans="1:83">
      <c r="A33" s="5"/>
      <c r="B33" s="147"/>
      <c r="C33" s="172"/>
      <c r="D33" s="175" t="s">
        <v>473</v>
      </c>
      <c r="E33" s="176">
        <v>22</v>
      </c>
      <c r="F33" s="124"/>
      <c r="G33" s="177"/>
      <c r="H33" s="124"/>
      <c r="I33" s="177"/>
      <c r="J33" s="124"/>
      <c r="K33" s="177"/>
      <c r="L33" s="187"/>
      <c r="M33" s="177"/>
      <c r="N33" s="187"/>
      <c r="O33" s="177"/>
      <c r="P33" s="188"/>
      <c r="Q33" s="177"/>
      <c r="R33" s="188"/>
      <c r="S33" s="164"/>
      <c r="T33" s="195">
        <f t="shared" si="2"/>
        <v>0</v>
      </c>
      <c r="U33" s="195">
        <f t="shared" si="3"/>
        <v>0</v>
      </c>
      <c r="V33" s="164"/>
      <c r="W33" s="164"/>
      <c r="X33" s="197" t="str">
        <f t="shared" si="4"/>
        <v>القيد صحيح</v>
      </c>
      <c r="Y33" s="196">
        <f t="shared" si="5"/>
        <v>0</v>
      </c>
      <c r="Z33" s="196">
        <f t="shared" si="6"/>
        <v>0</v>
      </c>
      <c r="AA33" s="196">
        <f t="shared" si="7"/>
        <v>0</v>
      </c>
      <c r="AB33" s="196">
        <f t="shared" si="8"/>
        <v>0</v>
      </c>
      <c r="AC33" s="196">
        <f t="shared" si="57"/>
        <v>0</v>
      </c>
      <c r="AD33" s="196">
        <f t="shared" si="58"/>
        <v>0</v>
      </c>
      <c r="AE33" s="196">
        <f t="shared" si="9"/>
        <v>0</v>
      </c>
      <c r="AF33" s="196">
        <f t="shared" si="10"/>
        <v>0</v>
      </c>
      <c r="AG33" s="196">
        <f t="shared" si="11"/>
        <v>0</v>
      </c>
      <c r="AH33" s="196">
        <f t="shared" si="12"/>
        <v>0</v>
      </c>
      <c r="AI33" s="196">
        <f t="shared" si="13"/>
        <v>0</v>
      </c>
      <c r="AJ33" s="196">
        <f t="shared" si="14"/>
        <v>0</v>
      </c>
      <c r="AK33" s="196">
        <f t="shared" si="15"/>
        <v>0</v>
      </c>
      <c r="AL33" s="196">
        <f t="shared" si="16"/>
        <v>0</v>
      </c>
      <c r="AM33" s="196">
        <f t="shared" si="17"/>
        <v>0</v>
      </c>
      <c r="AN33" s="196">
        <f t="shared" si="18"/>
        <v>0</v>
      </c>
      <c r="AO33" s="196">
        <f t="shared" si="19"/>
        <v>0</v>
      </c>
      <c r="AP33" s="196">
        <f t="shared" si="20"/>
        <v>0</v>
      </c>
      <c r="AQ33" s="196">
        <f t="shared" si="21"/>
        <v>0</v>
      </c>
      <c r="AR33" s="196">
        <f t="shared" si="22"/>
        <v>0</v>
      </c>
      <c r="AS33" s="196">
        <f t="shared" si="23"/>
        <v>0</v>
      </c>
      <c r="AT33" s="196">
        <f t="shared" si="24"/>
        <v>0</v>
      </c>
      <c r="AU33" s="196">
        <f t="shared" si="25"/>
        <v>0</v>
      </c>
      <c r="AV33" s="196">
        <f t="shared" si="26"/>
        <v>0</v>
      </c>
      <c r="AW33" s="196">
        <f t="shared" si="27"/>
        <v>0</v>
      </c>
      <c r="AX33" s="196">
        <f t="shared" si="28"/>
        <v>0</v>
      </c>
      <c r="AY33" s="196">
        <f t="shared" si="29"/>
        <v>0</v>
      </c>
      <c r="AZ33" s="196">
        <f t="shared" si="30"/>
        <v>0</v>
      </c>
      <c r="BA33" s="196">
        <f t="shared" si="31"/>
        <v>0</v>
      </c>
      <c r="BB33" s="196">
        <f t="shared" si="32"/>
        <v>0</v>
      </c>
      <c r="BC33" s="196">
        <f t="shared" si="33"/>
        <v>0</v>
      </c>
      <c r="BD33" s="196">
        <f t="shared" si="34"/>
        <v>0</v>
      </c>
      <c r="BE33" s="196">
        <f t="shared" si="35"/>
        <v>0</v>
      </c>
      <c r="BF33" s="196">
        <f t="shared" si="36"/>
        <v>0</v>
      </c>
      <c r="BG33" s="196">
        <f t="shared" si="37"/>
        <v>0</v>
      </c>
      <c r="BH33" s="196">
        <f t="shared" si="38"/>
        <v>0</v>
      </c>
      <c r="BI33" s="196">
        <f t="shared" si="39"/>
        <v>0</v>
      </c>
      <c r="BJ33" s="196">
        <f t="shared" si="40"/>
        <v>0</v>
      </c>
      <c r="BK33" s="196">
        <f t="shared" si="41"/>
        <v>0</v>
      </c>
      <c r="BL33" s="196">
        <f t="shared" si="42"/>
        <v>0</v>
      </c>
      <c r="BM33" s="196">
        <f t="shared" si="43"/>
        <v>0</v>
      </c>
      <c r="BN33" s="196">
        <f t="shared" si="44"/>
        <v>0</v>
      </c>
      <c r="BO33" s="196">
        <f t="shared" si="45"/>
        <v>0</v>
      </c>
      <c r="BP33" s="196">
        <f t="shared" si="46"/>
        <v>0</v>
      </c>
      <c r="BQ33" s="196">
        <f t="shared" si="47"/>
        <v>0</v>
      </c>
      <c r="BR33" s="196">
        <f t="shared" si="48"/>
        <v>0</v>
      </c>
      <c r="BS33" s="196">
        <f t="shared" si="49"/>
        <v>0</v>
      </c>
      <c r="BT33" s="196">
        <f t="shared" si="50"/>
        <v>0</v>
      </c>
      <c r="BU33" s="196">
        <f t="shared" si="51"/>
        <v>0</v>
      </c>
      <c r="BV33" s="196">
        <f t="shared" si="52"/>
        <v>0</v>
      </c>
      <c r="BW33" s="196">
        <f t="shared" si="59"/>
        <v>0</v>
      </c>
      <c r="BX33" s="196">
        <f t="shared" si="60"/>
        <v>0</v>
      </c>
      <c r="BY33" s="196">
        <f t="shared" si="61"/>
        <v>0</v>
      </c>
      <c r="BZ33" s="196">
        <f t="shared" si="62"/>
        <v>0</v>
      </c>
      <c r="CA33" s="196">
        <f t="shared" si="53"/>
        <v>0</v>
      </c>
      <c r="CB33" s="196">
        <f t="shared" si="54"/>
        <v>0</v>
      </c>
      <c r="CC33" s="196">
        <f t="shared" si="55"/>
        <v>0</v>
      </c>
      <c r="CD33" s="196">
        <f t="shared" si="56"/>
        <v>0</v>
      </c>
      <c r="CE33" s="179"/>
    </row>
    <row r="34" ht="15.75" spans="1:83">
      <c r="A34" s="5"/>
      <c r="B34" s="147"/>
      <c r="C34" s="172"/>
      <c r="D34" s="175" t="s">
        <v>474</v>
      </c>
      <c r="E34" s="176">
        <v>23</v>
      </c>
      <c r="F34" s="124"/>
      <c r="G34" s="177"/>
      <c r="H34" s="124"/>
      <c r="I34" s="177"/>
      <c r="J34" s="124"/>
      <c r="K34" s="177"/>
      <c r="L34" s="187"/>
      <c r="M34" s="177"/>
      <c r="N34" s="187"/>
      <c r="O34" s="177"/>
      <c r="P34" s="188"/>
      <c r="Q34" s="177"/>
      <c r="R34" s="188"/>
      <c r="S34" s="164"/>
      <c r="T34" s="195">
        <f t="shared" si="2"/>
        <v>0</v>
      </c>
      <c r="U34" s="195">
        <f t="shared" si="3"/>
        <v>0</v>
      </c>
      <c r="V34" s="164"/>
      <c r="W34" s="164"/>
      <c r="X34" s="197" t="str">
        <f t="shared" si="4"/>
        <v>القيد صحيح</v>
      </c>
      <c r="Y34" s="196">
        <f t="shared" si="5"/>
        <v>0</v>
      </c>
      <c r="Z34" s="196">
        <f t="shared" si="6"/>
        <v>0</v>
      </c>
      <c r="AA34" s="196">
        <f t="shared" si="7"/>
        <v>0</v>
      </c>
      <c r="AB34" s="196">
        <f t="shared" si="8"/>
        <v>0</v>
      </c>
      <c r="AC34" s="196">
        <f t="shared" si="57"/>
        <v>0</v>
      </c>
      <c r="AD34" s="196">
        <f t="shared" si="58"/>
        <v>0</v>
      </c>
      <c r="AE34" s="196">
        <f t="shared" si="9"/>
        <v>0</v>
      </c>
      <c r="AF34" s="196">
        <f t="shared" si="10"/>
        <v>0</v>
      </c>
      <c r="AG34" s="196">
        <f t="shared" si="11"/>
        <v>0</v>
      </c>
      <c r="AH34" s="196">
        <f t="shared" si="12"/>
        <v>0</v>
      </c>
      <c r="AI34" s="196">
        <f t="shared" si="13"/>
        <v>0</v>
      </c>
      <c r="AJ34" s="196">
        <f t="shared" si="14"/>
        <v>0</v>
      </c>
      <c r="AK34" s="196">
        <f t="shared" si="15"/>
        <v>0</v>
      </c>
      <c r="AL34" s="196">
        <f t="shared" si="16"/>
        <v>0</v>
      </c>
      <c r="AM34" s="196">
        <f t="shared" si="17"/>
        <v>0</v>
      </c>
      <c r="AN34" s="196">
        <f t="shared" si="18"/>
        <v>0</v>
      </c>
      <c r="AO34" s="196">
        <f t="shared" si="19"/>
        <v>0</v>
      </c>
      <c r="AP34" s="196">
        <f t="shared" si="20"/>
        <v>0</v>
      </c>
      <c r="AQ34" s="196">
        <f t="shared" si="21"/>
        <v>0</v>
      </c>
      <c r="AR34" s="196">
        <f t="shared" si="22"/>
        <v>0</v>
      </c>
      <c r="AS34" s="196">
        <f t="shared" si="23"/>
        <v>0</v>
      </c>
      <c r="AT34" s="196">
        <f t="shared" si="24"/>
        <v>0</v>
      </c>
      <c r="AU34" s="196">
        <f t="shared" si="25"/>
        <v>0</v>
      </c>
      <c r="AV34" s="196">
        <f t="shared" si="26"/>
        <v>0</v>
      </c>
      <c r="AW34" s="196">
        <f t="shared" si="27"/>
        <v>0</v>
      </c>
      <c r="AX34" s="196">
        <f t="shared" si="28"/>
        <v>0</v>
      </c>
      <c r="AY34" s="196">
        <f t="shared" si="29"/>
        <v>0</v>
      </c>
      <c r="AZ34" s="196">
        <f t="shared" si="30"/>
        <v>0</v>
      </c>
      <c r="BA34" s="196">
        <f t="shared" si="31"/>
        <v>0</v>
      </c>
      <c r="BB34" s="196">
        <f t="shared" si="32"/>
        <v>0</v>
      </c>
      <c r="BC34" s="196">
        <f t="shared" si="33"/>
        <v>0</v>
      </c>
      <c r="BD34" s="196">
        <f t="shared" si="34"/>
        <v>0</v>
      </c>
      <c r="BE34" s="196">
        <f t="shared" si="35"/>
        <v>0</v>
      </c>
      <c r="BF34" s="196">
        <f t="shared" si="36"/>
        <v>0</v>
      </c>
      <c r="BG34" s="196">
        <f t="shared" si="37"/>
        <v>0</v>
      </c>
      <c r="BH34" s="196">
        <f t="shared" si="38"/>
        <v>0</v>
      </c>
      <c r="BI34" s="196">
        <f t="shared" si="39"/>
        <v>0</v>
      </c>
      <c r="BJ34" s="196">
        <f t="shared" si="40"/>
        <v>0</v>
      </c>
      <c r="BK34" s="196">
        <f t="shared" si="41"/>
        <v>0</v>
      </c>
      <c r="BL34" s="196">
        <f t="shared" si="42"/>
        <v>0</v>
      </c>
      <c r="BM34" s="196">
        <f t="shared" si="43"/>
        <v>0</v>
      </c>
      <c r="BN34" s="196">
        <f t="shared" si="44"/>
        <v>0</v>
      </c>
      <c r="BO34" s="196">
        <f t="shared" si="45"/>
        <v>0</v>
      </c>
      <c r="BP34" s="196">
        <f t="shared" si="46"/>
        <v>0</v>
      </c>
      <c r="BQ34" s="196">
        <f t="shared" si="47"/>
        <v>0</v>
      </c>
      <c r="BR34" s="196">
        <f t="shared" si="48"/>
        <v>0</v>
      </c>
      <c r="BS34" s="196">
        <f t="shared" si="49"/>
        <v>0</v>
      </c>
      <c r="BT34" s="196">
        <f t="shared" si="50"/>
        <v>0</v>
      </c>
      <c r="BU34" s="196">
        <f t="shared" si="51"/>
        <v>0</v>
      </c>
      <c r="BV34" s="196">
        <f t="shared" si="52"/>
        <v>0</v>
      </c>
      <c r="BW34" s="196">
        <f t="shared" si="59"/>
        <v>0</v>
      </c>
      <c r="BX34" s="196">
        <f t="shared" si="60"/>
        <v>0</v>
      </c>
      <c r="BY34" s="196">
        <f t="shared" si="61"/>
        <v>0</v>
      </c>
      <c r="BZ34" s="196">
        <f t="shared" si="62"/>
        <v>0</v>
      </c>
      <c r="CA34" s="196">
        <f t="shared" si="53"/>
        <v>0</v>
      </c>
      <c r="CB34" s="196">
        <f t="shared" si="54"/>
        <v>0</v>
      </c>
      <c r="CC34" s="196">
        <f t="shared" si="55"/>
        <v>0</v>
      </c>
      <c r="CD34" s="196">
        <f t="shared" si="56"/>
        <v>0</v>
      </c>
      <c r="CE34" s="179"/>
    </row>
    <row r="35" ht="15.75" spans="1:83">
      <c r="A35" s="5"/>
      <c r="B35" s="147"/>
      <c r="C35" s="172"/>
      <c r="D35" s="175" t="s">
        <v>475</v>
      </c>
      <c r="E35" s="176">
        <v>24</v>
      </c>
      <c r="F35" s="124"/>
      <c r="G35" s="177"/>
      <c r="H35" s="124"/>
      <c r="I35" s="177"/>
      <c r="J35" s="124"/>
      <c r="K35" s="177"/>
      <c r="L35" s="187"/>
      <c r="M35" s="177"/>
      <c r="N35" s="187"/>
      <c r="O35" s="177"/>
      <c r="P35" s="188"/>
      <c r="Q35" s="177"/>
      <c r="R35" s="188"/>
      <c r="S35" s="164"/>
      <c r="T35" s="195">
        <f t="shared" si="2"/>
        <v>0</v>
      </c>
      <c r="U35" s="195">
        <f t="shared" si="3"/>
        <v>0</v>
      </c>
      <c r="V35" s="164"/>
      <c r="W35" s="164"/>
      <c r="X35" s="197" t="str">
        <f t="shared" si="4"/>
        <v>القيد صحيح</v>
      </c>
      <c r="Y35" s="196">
        <f t="shared" si="5"/>
        <v>0</v>
      </c>
      <c r="Z35" s="196">
        <f t="shared" si="6"/>
        <v>0</v>
      </c>
      <c r="AA35" s="196">
        <f t="shared" si="7"/>
        <v>0</v>
      </c>
      <c r="AB35" s="196">
        <f t="shared" si="8"/>
        <v>0</v>
      </c>
      <c r="AC35" s="196">
        <f t="shared" si="57"/>
        <v>0</v>
      </c>
      <c r="AD35" s="196">
        <f t="shared" si="58"/>
        <v>0</v>
      </c>
      <c r="AE35" s="196">
        <f t="shared" si="9"/>
        <v>0</v>
      </c>
      <c r="AF35" s="196">
        <f t="shared" si="10"/>
        <v>0</v>
      </c>
      <c r="AG35" s="196">
        <f t="shared" si="11"/>
        <v>0</v>
      </c>
      <c r="AH35" s="196">
        <f t="shared" si="12"/>
        <v>0</v>
      </c>
      <c r="AI35" s="196">
        <f t="shared" si="13"/>
        <v>0</v>
      </c>
      <c r="AJ35" s="196">
        <f t="shared" si="14"/>
        <v>0</v>
      </c>
      <c r="AK35" s="196">
        <f t="shared" si="15"/>
        <v>0</v>
      </c>
      <c r="AL35" s="196">
        <f t="shared" si="16"/>
        <v>0</v>
      </c>
      <c r="AM35" s="196">
        <f t="shared" si="17"/>
        <v>0</v>
      </c>
      <c r="AN35" s="196">
        <f t="shared" si="18"/>
        <v>0</v>
      </c>
      <c r="AO35" s="196">
        <f t="shared" si="19"/>
        <v>0</v>
      </c>
      <c r="AP35" s="196">
        <f t="shared" si="20"/>
        <v>0</v>
      </c>
      <c r="AQ35" s="196">
        <f t="shared" si="21"/>
        <v>0</v>
      </c>
      <c r="AR35" s="196">
        <f t="shared" si="22"/>
        <v>0</v>
      </c>
      <c r="AS35" s="196">
        <f t="shared" si="23"/>
        <v>0</v>
      </c>
      <c r="AT35" s="196">
        <f t="shared" si="24"/>
        <v>0</v>
      </c>
      <c r="AU35" s="196">
        <f t="shared" si="25"/>
        <v>0</v>
      </c>
      <c r="AV35" s="196">
        <f t="shared" si="26"/>
        <v>0</v>
      </c>
      <c r="AW35" s="196">
        <f t="shared" si="27"/>
        <v>0</v>
      </c>
      <c r="AX35" s="196">
        <f t="shared" si="28"/>
        <v>0</v>
      </c>
      <c r="AY35" s="196">
        <f t="shared" si="29"/>
        <v>0</v>
      </c>
      <c r="AZ35" s="196">
        <f t="shared" si="30"/>
        <v>0</v>
      </c>
      <c r="BA35" s="196">
        <f t="shared" si="31"/>
        <v>0</v>
      </c>
      <c r="BB35" s="196">
        <f t="shared" si="32"/>
        <v>0</v>
      </c>
      <c r="BC35" s="196">
        <f t="shared" si="33"/>
        <v>0</v>
      </c>
      <c r="BD35" s="196">
        <f t="shared" si="34"/>
        <v>0</v>
      </c>
      <c r="BE35" s="196">
        <f t="shared" si="35"/>
        <v>0</v>
      </c>
      <c r="BF35" s="196">
        <f t="shared" si="36"/>
        <v>0</v>
      </c>
      <c r="BG35" s="196">
        <f t="shared" si="37"/>
        <v>0</v>
      </c>
      <c r="BH35" s="196">
        <f t="shared" si="38"/>
        <v>0</v>
      </c>
      <c r="BI35" s="196">
        <f t="shared" si="39"/>
        <v>0</v>
      </c>
      <c r="BJ35" s="196">
        <f t="shared" si="40"/>
        <v>0</v>
      </c>
      <c r="BK35" s="196">
        <f t="shared" si="41"/>
        <v>0</v>
      </c>
      <c r="BL35" s="196">
        <f t="shared" si="42"/>
        <v>0</v>
      </c>
      <c r="BM35" s="196">
        <f t="shared" si="43"/>
        <v>0</v>
      </c>
      <c r="BN35" s="196">
        <f t="shared" si="44"/>
        <v>0</v>
      </c>
      <c r="BO35" s="196">
        <f t="shared" si="45"/>
        <v>0</v>
      </c>
      <c r="BP35" s="196">
        <f t="shared" si="46"/>
        <v>0</v>
      </c>
      <c r="BQ35" s="196">
        <f t="shared" si="47"/>
        <v>0</v>
      </c>
      <c r="BR35" s="196">
        <f t="shared" si="48"/>
        <v>0</v>
      </c>
      <c r="BS35" s="196">
        <f t="shared" si="49"/>
        <v>0</v>
      </c>
      <c r="BT35" s="196">
        <f t="shared" si="50"/>
        <v>0</v>
      </c>
      <c r="BU35" s="196">
        <f t="shared" si="51"/>
        <v>0</v>
      </c>
      <c r="BV35" s="196">
        <f t="shared" si="52"/>
        <v>0</v>
      </c>
      <c r="BW35" s="196">
        <f t="shared" si="59"/>
        <v>0</v>
      </c>
      <c r="BX35" s="196">
        <f t="shared" si="60"/>
        <v>0</v>
      </c>
      <c r="BY35" s="196">
        <f t="shared" si="61"/>
        <v>0</v>
      </c>
      <c r="BZ35" s="196">
        <f t="shared" si="62"/>
        <v>0</v>
      </c>
      <c r="CA35" s="196">
        <f t="shared" si="53"/>
        <v>0</v>
      </c>
      <c r="CB35" s="196">
        <f t="shared" si="54"/>
        <v>0</v>
      </c>
      <c r="CC35" s="196">
        <f t="shared" si="55"/>
        <v>0</v>
      </c>
      <c r="CD35" s="196">
        <f t="shared" si="56"/>
        <v>0</v>
      </c>
      <c r="CE35" s="179"/>
    </row>
    <row r="36" ht="15.75" spans="1:83">
      <c r="A36" s="5"/>
      <c r="B36" s="147"/>
      <c r="C36" s="172"/>
      <c r="D36" s="175" t="s">
        <v>476</v>
      </c>
      <c r="E36" s="176">
        <v>25</v>
      </c>
      <c r="F36" s="124"/>
      <c r="G36" s="177"/>
      <c r="H36" s="124"/>
      <c r="I36" s="177"/>
      <c r="J36" s="124"/>
      <c r="K36" s="177"/>
      <c r="L36" s="187"/>
      <c r="M36" s="177"/>
      <c r="N36" s="187"/>
      <c r="O36" s="177"/>
      <c r="P36" s="188"/>
      <c r="Q36" s="177"/>
      <c r="R36" s="188"/>
      <c r="S36" s="164"/>
      <c r="T36" s="195">
        <f t="shared" si="2"/>
        <v>0</v>
      </c>
      <c r="U36" s="195">
        <f t="shared" si="3"/>
        <v>0</v>
      </c>
      <c r="V36" s="164"/>
      <c r="W36" s="164"/>
      <c r="X36" s="197" t="str">
        <f t="shared" si="4"/>
        <v>القيد صحيح</v>
      </c>
      <c r="Y36" s="196">
        <f t="shared" si="5"/>
        <v>0</v>
      </c>
      <c r="Z36" s="196">
        <f t="shared" si="6"/>
        <v>0</v>
      </c>
      <c r="AA36" s="196">
        <f t="shared" si="7"/>
        <v>0</v>
      </c>
      <c r="AB36" s="196">
        <f t="shared" si="8"/>
        <v>0</v>
      </c>
      <c r="AC36" s="196">
        <f t="shared" si="57"/>
        <v>0</v>
      </c>
      <c r="AD36" s="196">
        <f t="shared" si="58"/>
        <v>0</v>
      </c>
      <c r="AE36" s="196">
        <f t="shared" si="9"/>
        <v>0</v>
      </c>
      <c r="AF36" s="196">
        <f t="shared" si="10"/>
        <v>0</v>
      </c>
      <c r="AG36" s="196">
        <f t="shared" si="11"/>
        <v>0</v>
      </c>
      <c r="AH36" s="196">
        <f t="shared" si="12"/>
        <v>0</v>
      </c>
      <c r="AI36" s="196">
        <f t="shared" si="13"/>
        <v>0</v>
      </c>
      <c r="AJ36" s="196">
        <f t="shared" si="14"/>
        <v>0</v>
      </c>
      <c r="AK36" s="196">
        <f t="shared" si="15"/>
        <v>0</v>
      </c>
      <c r="AL36" s="196">
        <f t="shared" si="16"/>
        <v>0</v>
      </c>
      <c r="AM36" s="196">
        <f t="shared" si="17"/>
        <v>0</v>
      </c>
      <c r="AN36" s="196">
        <f t="shared" si="18"/>
        <v>0</v>
      </c>
      <c r="AO36" s="196">
        <f t="shared" si="19"/>
        <v>0</v>
      </c>
      <c r="AP36" s="196">
        <f t="shared" si="20"/>
        <v>0</v>
      </c>
      <c r="AQ36" s="196">
        <f t="shared" si="21"/>
        <v>0</v>
      </c>
      <c r="AR36" s="196">
        <f t="shared" si="22"/>
        <v>0</v>
      </c>
      <c r="AS36" s="196">
        <f t="shared" si="23"/>
        <v>0</v>
      </c>
      <c r="AT36" s="196">
        <f t="shared" si="24"/>
        <v>0</v>
      </c>
      <c r="AU36" s="196">
        <f t="shared" si="25"/>
        <v>0</v>
      </c>
      <c r="AV36" s="196">
        <f t="shared" si="26"/>
        <v>0</v>
      </c>
      <c r="AW36" s="196">
        <f t="shared" si="27"/>
        <v>0</v>
      </c>
      <c r="AX36" s="196">
        <f t="shared" si="28"/>
        <v>0</v>
      </c>
      <c r="AY36" s="196">
        <f t="shared" si="29"/>
        <v>0</v>
      </c>
      <c r="AZ36" s="196">
        <f t="shared" si="30"/>
        <v>0</v>
      </c>
      <c r="BA36" s="196">
        <f t="shared" si="31"/>
        <v>0</v>
      </c>
      <c r="BB36" s="196">
        <f t="shared" si="32"/>
        <v>0</v>
      </c>
      <c r="BC36" s="196">
        <f t="shared" si="33"/>
        <v>0</v>
      </c>
      <c r="BD36" s="196">
        <f t="shared" si="34"/>
        <v>0</v>
      </c>
      <c r="BE36" s="196">
        <f t="shared" si="35"/>
        <v>0</v>
      </c>
      <c r="BF36" s="196">
        <f t="shared" si="36"/>
        <v>0</v>
      </c>
      <c r="BG36" s="196">
        <f t="shared" si="37"/>
        <v>0</v>
      </c>
      <c r="BH36" s="196">
        <f t="shared" si="38"/>
        <v>0</v>
      </c>
      <c r="BI36" s="196">
        <f t="shared" si="39"/>
        <v>0</v>
      </c>
      <c r="BJ36" s="196">
        <f t="shared" si="40"/>
        <v>0</v>
      </c>
      <c r="BK36" s="196">
        <f t="shared" si="41"/>
        <v>0</v>
      </c>
      <c r="BL36" s="196">
        <f t="shared" si="42"/>
        <v>0</v>
      </c>
      <c r="BM36" s="196">
        <f t="shared" si="43"/>
        <v>0</v>
      </c>
      <c r="BN36" s="196">
        <f t="shared" si="44"/>
        <v>0</v>
      </c>
      <c r="BO36" s="196">
        <f t="shared" si="45"/>
        <v>0</v>
      </c>
      <c r="BP36" s="196">
        <f t="shared" si="46"/>
        <v>0</v>
      </c>
      <c r="BQ36" s="196">
        <f t="shared" si="47"/>
        <v>0</v>
      </c>
      <c r="BR36" s="196">
        <f t="shared" si="48"/>
        <v>0</v>
      </c>
      <c r="BS36" s="196">
        <f t="shared" si="49"/>
        <v>0</v>
      </c>
      <c r="BT36" s="196">
        <f t="shared" si="50"/>
        <v>0</v>
      </c>
      <c r="BU36" s="196">
        <f t="shared" si="51"/>
        <v>0</v>
      </c>
      <c r="BV36" s="196">
        <f t="shared" si="52"/>
        <v>0</v>
      </c>
      <c r="BW36" s="196">
        <f t="shared" si="59"/>
        <v>0</v>
      </c>
      <c r="BX36" s="196">
        <f t="shared" si="60"/>
        <v>0</v>
      </c>
      <c r="BY36" s="196">
        <f t="shared" si="61"/>
        <v>0</v>
      </c>
      <c r="BZ36" s="196">
        <f t="shared" si="62"/>
        <v>0</v>
      </c>
      <c r="CA36" s="196">
        <f t="shared" si="53"/>
        <v>0</v>
      </c>
      <c r="CB36" s="196">
        <f t="shared" si="54"/>
        <v>0</v>
      </c>
      <c r="CC36" s="196">
        <f t="shared" si="55"/>
        <v>0</v>
      </c>
      <c r="CD36" s="196">
        <f t="shared" si="56"/>
        <v>0</v>
      </c>
      <c r="CE36" s="179"/>
    </row>
    <row r="37" ht="15.75" spans="1:83">
      <c r="A37" s="5"/>
      <c r="B37" s="147"/>
      <c r="C37" s="172"/>
      <c r="D37" s="175" t="s">
        <v>477</v>
      </c>
      <c r="E37" s="176">
        <v>26</v>
      </c>
      <c r="F37" s="124"/>
      <c r="G37" s="177"/>
      <c r="H37" s="124"/>
      <c r="I37" s="177"/>
      <c r="J37" s="124"/>
      <c r="K37" s="177"/>
      <c r="L37" s="187"/>
      <c r="M37" s="177"/>
      <c r="N37" s="187"/>
      <c r="O37" s="177"/>
      <c r="P37" s="188"/>
      <c r="Q37" s="177"/>
      <c r="R37" s="188"/>
      <c r="S37" s="164"/>
      <c r="T37" s="195">
        <f t="shared" si="2"/>
        <v>0</v>
      </c>
      <c r="U37" s="195">
        <f t="shared" si="3"/>
        <v>0</v>
      </c>
      <c r="V37" s="164"/>
      <c r="W37" s="164"/>
      <c r="X37" s="197" t="str">
        <f t="shared" si="4"/>
        <v>القيد صحيح</v>
      </c>
      <c r="Y37" s="196">
        <f t="shared" si="5"/>
        <v>0</v>
      </c>
      <c r="Z37" s="196">
        <f t="shared" si="6"/>
        <v>0</v>
      </c>
      <c r="AA37" s="196">
        <f t="shared" si="7"/>
        <v>0</v>
      </c>
      <c r="AB37" s="196">
        <f t="shared" si="8"/>
        <v>0</v>
      </c>
      <c r="AC37" s="196">
        <f t="shared" si="57"/>
        <v>0</v>
      </c>
      <c r="AD37" s="196">
        <f t="shared" si="58"/>
        <v>0</v>
      </c>
      <c r="AE37" s="196">
        <f t="shared" si="9"/>
        <v>0</v>
      </c>
      <c r="AF37" s="196">
        <f t="shared" si="10"/>
        <v>0</v>
      </c>
      <c r="AG37" s="196">
        <f t="shared" si="11"/>
        <v>0</v>
      </c>
      <c r="AH37" s="196">
        <f t="shared" si="12"/>
        <v>0</v>
      </c>
      <c r="AI37" s="196">
        <f t="shared" si="13"/>
        <v>0</v>
      </c>
      <c r="AJ37" s="196">
        <f t="shared" si="14"/>
        <v>0</v>
      </c>
      <c r="AK37" s="196">
        <f t="shared" si="15"/>
        <v>0</v>
      </c>
      <c r="AL37" s="196">
        <f t="shared" si="16"/>
        <v>0</v>
      </c>
      <c r="AM37" s="196">
        <f t="shared" si="17"/>
        <v>0</v>
      </c>
      <c r="AN37" s="196">
        <f t="shared" si="18"/>
        <v>0</v>
      </c>
      <c r="AO37" s="196">
        <f t="shared" si="19"/>
        <v>0</v>
      </c>
      <c r="AP37" s="196">
        <f t="shared" si="20"/>
        <v>0</v>
      </c>
      <c r="AQ37" s="196">
        <f t="shared" si="21"/>
        <v>0</v>
      </c>
      <c r="AR37" s="196">
        <f t="shared" si="22"/>
        <v>0</v>
      </c>
      <c r="AS37" s="196">
        <f t="shared" si="23"/>
        <v>0</v>
      </c>
      <c r="AT37" s="196">
        <f t="shared" si="24"/>
        <v>0</v>
      </c>
      <c r="AU37" s="196">
        <f t="shared" si="25"/>
        <v>0</v>
      </c>
      <c r="AV37" s="196">
        <f t="shared" si="26"/>
        <v>0</v>
      </c>
      <c r="AW37" s="196">
        <f t="shared" si="27"/>
        <v>0</v>
      </c>
      <c r="AX37" s="196">
        <f t="shared" si="28"/>
        <v>0</v>
      </c>
      <c r="AY37" s="196">
        <f t="shared" si="29"/>
        <v>0</v>
      </c>
      <c r="AZ37" s="196">
        <f t="shared" si="30"/>
        <v>0</v>
      </c>
      <c r="BA37" s="196">
        <f t="shared" si="31"/>
        <v>0</v>
      </c>
      <c r="BB37" s="196">
        <f t="shared" si="32"/>
        <v>0</v>
      </c>
      <c r="BC37" s="196">
        <f t="shared" si="33"/>
        <v>0</v>
      </c>
      <c r="BD37" s="196">
        <f t="shared" si="34"/>
        <v>0</v>
      </c>
      <c r="BE37" s="196">
        <f t="shared" si="35"/>
        <v>0</v>
      </c>
      <c r="BF37" s="196">
        <f t="shared" si="36"/>
        <v>0</v>
      </c>
      <c r="BG37" s="196">
        <f t="shared" si="37"/>
        <v>0</v>
      </c>
      <c r="BH37" s="196">
        <f t="shared" si="38"/>
        <v>0</v>
      </c>
      <c r="BI37" s="196">
        <f t="shared" si="39"/>
        <v>0</v>
      </c>
      <c r="BJ37" s="196">
        <f t="shared" si="40"/>
        <v>0</v>
      </c>
      <c r="BK37" s="196">
        <f t="shared" si="41"/>
        <v>0</v>
      </c>
      <c r="BL37" s="196">
        <f t="shared" si="42"/>
        <v>0</v>
      </c>
      <c r="BM37" s="196">
        <f t="shared" si="43"/>
        <v>0</v>
      </c>
      <c r="BN37" s="196">
        <f t="shared" si="44"/>
        <v>0</v>
      </c>
      <c r="BO37" s="196">
        <f t="shared" si="45"/>
        <v>0</v>
      </c>
      <c r="BP37" s="196">
        <f t="shared" si="46"/>
        <v>0</v>
      </c>
      <c r="BQ37" s="196">
        <f t="shared" si="47"/>
        <v>0</v>
      </c>
      <c r="BR37" s="196">
        <f t="shared" si="48"/>
        <v>0</v>
      </c>
      <c r="BS37" s="196">
        <f t="shared" si="49"/>
        <v>0</v>
      </c>
      <c r="BT37" s="196">
        <f t="shared" si="50"/>
        <v>0</v>
      </c>
      <c r="BU37" s="196">
        <f t="shared" si="51"/>
        <v>0</v>
      </c>
      <c r="BV37" s="196">
        <f t="shared" si="52"/>
        <v>0</v>
      </c>
      <c r="BW37" s="196">
        <f t="shared" si="59"/>
        <v>0</v>
      </c>
      <c r="BX37" s="196">
        <f t="shared" si="60"/>
        <v>0</v>
      </c>
      <c r="BY37" s="196">
        <f t="shared" si="61"/>
        <v>0</v>
      </c>
      <c r="BZ37" s="196">
        <f t="shared" si="62"/>
        <v>0</v>
      </c>
      <c r="CA37" s="196">
        <f t="shared" si="53"/>
        <v>0</v>
      </c>
      <c r="CB37" s="196">
        <f t="shared" si="54"/>
        <v>0</v>
      </c>
      <c r="CC37" s="196">
        <f t="shared" si="55"/>
        <v>0</v>
      </c>
      <c r="CD37" s="196">
        <f t="shared" si="56"/>
        <v>0</v>
      </c>
      <c r="CE37" s="179"/>
    </row>
    <row r="38" ht="15.75" spans="1:83">
      <c r="A38" s="5"/>
      <c r="B38" s="147"/>
      <c r="C38" s="172"/>
      <c r="D38" s="175" t="s">
        <v>478</v>
      </c>
      <c r="E38" s="176">
        <v>27</v>
      </c>
      <c r="F38" s="124"/>
      <c r="G38" s="177"/>
      <c r="H38" s="124"/>
      <c r="I38" s="177"/>
      <c r="J38" s="124"/>
      <c r="K38" s="177"/>
      <c r="L38" s="187"/>
      <c r="M38" s="177"/>
      <c r="N38" s="187"/>
      <c r="O38" s="177"/>
      <c r="P38" s="188"/>
      <c r="Q38" s="177"/>
      <c r="R38" s="188"/>
      <c r="S38" s="164"/>
      <c r="T38" s="195">
        <f t="shared" si="2"/>
        <v>0</v>
      </c>
      <c r="U38" s="195">
        <f t="shared" si="3"/>
        <v>0</v>
      </c>
      <c r="V38" s="164"/>
      <c r="W38" s="164"/>
      <c r="X38" s="197" t="str">
        <f t="shared" si="4"/>
        <v>القيد صحيح</v>
      </c>
      <c r="Y38" s="196">
        <f t="shared" si="5"/>
        <v>0</v>
      </c>
      <c r="Z38" s="196">
        <f t="shared" si="6"/>
        <v>0</v>
      </c>
      <c r="AA38" s="196">
        <f t="shared" si="7"/>
        <v>0</v>
      </c>
      <c r="AB38" s="196">
        <f t="shared" si="8"/>
        <v>0</v>
      </c>
      <c r="AC38" s="196">
        <f t="shared" si="57"/>
        <v>0</v>
      </c>
      <c r="AD38" s="196">
        <f t="shared" si="58"/>
        <v>0</v>
      </c>
      <c r="AE38" s="196">
        <f t="shared" si="9"/>
        <v>0</v>
      </c>
      <c r="AF38" s="196">
        <f t="shared" si="10"/>
        <v>0</v>
      </c>
      <c r="AG38" s="196">
        <f t="shared" si="11"/>
        <v>0</v>
      </c>
      <c r="AH38" s="196">
        <f t="shared" si="12"/>
        <v>0</v>
      </c>
      <c r="AI38" s="196">
        <f t="shared" si="13"/>
        <v>0</v>
      </c>
      <c r="AJ38" s="196">
        <f t="shared" si="14"/>
        <v>0</v>
      </c>
      <c r="AK38" s="196">
        <f t="shared" si="15"/>
        <v>0</v>
      </c>
      <c r="AL38" s="196">
        <f t="shared" si="16"/>
        <v>0</v>
      </c>
      <c r="AM38" s="196">
        <f t="shared" si="17"/>
        <v>0</v>
      </c>
      <c r="AN38" s="196">
        <f t="shared" si="18"/>
        <v>0</v>
      </c>
      <c r="AO38" s="196">
        <f t="shared" si="19"/>
        <v>0</v>
      </c>
      <c r="AP38" s="196">
        <f t="shared" si="20"/>
        <v>0</v>
      </c>
      <c r="AQ38" s="196">
        <f t="shared" si="21"/>
        <v>0</v>
      </c>
      <c r="AR38" s="196">
        <f t="shared" si="22"/>
        <v>0</v>
      </c>
      <c r="AS38" s="196">
        <f t="shared" si="23"/>
        <v>0</v>
      </c>
      <c r="AT38" s="196">
        <f t="shared" si="24"/>
        <v>0</v>
      </c>
      <c r="AU38" s="196">
        <f t="shared" si="25"/>
        <v>0</v>
      </c>
      <c r="AV38" s="196">
        <f t="shared" si="26"/>
        <v>0</v>
      </c>
      <c r="AW38" s="196">
        <f t="shared" si="27"/>
        <v>0</v>
      </c>
      <c r="AX38" s="196">
        <f t="shared" si="28"/>
        <v>0</v>
      </c>
      <c r="AY38" s="196">
        <f t="shared" si="29"/>
        <v>0</v>
      </c>
      <c r="AZ38" s="196">
        <f t="shared" si="30"/>
        <v>0</v>
      </c>
      <c r="BA38" s="196">
        <f t="shared" si="31"/>
        <v>0</v>
      </c>
      <c r="BB38" s="196">
        <f t="shared" si="32"/>
        <v>0</v>
      </c>
      <c r="BC38" s="196">
        <f t="shared" si="33"/>
        <v>0</v>
      </c>
      <c r="BD38" s="196">
        <f t="shared" si="34"/>
        <v>0</v>
      </c>
      <c r="BE38" s="196">
        <f t="shared" si="35"/>
        <v>0</v>
      </c>
      <c r="BF38" s="196">
        <f t="shared" si="36"/>
        <v>0</v>
      </c>
      <c r="BG38" s="196">
        <f t="shared" si="37"/>
        <v>0</v>
      </c>
      <c r="BH38" s="196">
        <f t="shared" si="38"/>
        <v>0</v>
      </c>
      <c r="BI38" s="196">
        <f t="shared" si="39"/>
        <v>0</v>
      </c>
      <c r="BJ38" s="196">
        <f t="shared" si="40"/>
        <v>0</v>
      </c>
      <c r="BK38" s="196">
        <f t="shared" si="41"/>
        <v>0</v>
      </c>
      <c r="BL38" s="196">
        <f t="shared" si="42"/>
        <v>0</v>
      </c>
      <c r="BM38" s="196">
        <f t="shared" si="43"/>
        <v>0</v>
      </c>
      <c r="BN38" s="196">
        <f t="shared" si="44"/>
        <v>0</v>
      </c>
      <c r="BO38" s="196">
        <f t="shared" si="45"/>
        <v>0</v>
      </c>
      <c r="BP38" s="196">
        <f t="shared" si="46"/>
        <v>0</v>
      </c>
      <c r="BQ38" s="196">
        <f t="shared" si="47"/>
        <v>0</v>
      </c>
      <c r="BR38" s="196">
        <f t="shared" si="48"/>
        <v>0</v>
      </c>
      <c r="BS38" s="196">
        <f t="shared" si="49"/>
        <v>0</v>
      </c>
      <c r="BT38" s="196">
        <f t="shared" si="50"/>
        <v>0</v>
      </c>
      <c r="BU38" s="196">
        <f t="shared" si="51"/>
        <v>0</v>
      </c>
      <c r="BV38" s="196">
        <f t="shared" si="52"/>
        <v>0</v>
      </c>
      <c r="BW38" s="196">
        <f t="shared" si="59"/>
        <v>0</v>
      </c>
      <c r="BX38" s="196">
        <f t="shared" si="60"/>
        <v>0</v>
      </c>
      <c r="BY38" s="196">
        <f t="shared" si="61"/>
        <v>0</v>
      </c>
      <c r="BZ38" s="196">
        <f t="shared" si="62"/>
        <v>0</v>
      </c>
      <c r="CA38" s="196">
        <f t="shared" si="53"/>
        <v>0</v>
      </c>
      <c r="CB38" s="196">
        <f t="shared" si="54"/>
        <v>0</v>
      </c>
      <c r="CC38" s="196">
        <f t="shared" si="55"/>
        <v>0</v>
      </c>
      <c r="CD38" s="196">
        <f t="shared" si="56"/>
        <v>0</v>
      </c>
      <c r="CE38" s="179"/>
    </row>
    <row r="39" ht="15.75" spans="1:83">
      <c r="A39" s="5"/>
      <c r="B39" s="147"/>
      <c r="C39" s="172"/>
      <c r="D39" s="175" t="s">
        <v>479</v>
      </c>
      <c r="E39" s="176">
        <v>28</v>
      </c>
      <c r="F39" s="124"/>
      <c r="G39" s="177"/>
      <c r="H39" s="124"/>
      <c r="I39" s="177"/>
      <c r="J39" s="124"/>
      <c r="K39" s="177"/>
      <c r="L39" s="187"/>
      <c r="M39" s="177"/>
      <c r="N39" s="187"/>
      <c r="O39" s="177"/>
      <c r="P39" s="188"/>
      <c r="Q39" s="177"/>
      <c r="R39" s="188"/>
      <c r="S39" s="164"/>
      <c r="T39" s="195">
        <f t="shared" si="2"/>
        <v>0</v>
      </c>
      <c r="U39" s="195">
        <f t="shared" si="3"/>
        <v>0</v>
      </c>
      <c r="V39" s="164"/>
      <c r="W39" s="164"/>
      <c r="X39" s="197" t="str">
        <f t="shared" si="4"/>
        <v>القيد صحيح</v>
      </c>
      <c r="Y39" s="196">
        <f t="shared" si="5"/>
        <v>0</v>
      </c>
      <c r="Z39" s="196">
        <f t="shared" si="6"/>
        <v>0</v>
      </c>
      <c r="AA39" s="196">
        <f t="shared" si="7"/>
        <v>0</v>
      </c>
      <c r="AB39" s="196">
        <f t="shared" si="8"/>
        <v>0</v>
      </c>
      <c r="AC39" s="196">
        <f t="shared" si="57"/>
        <v>0</v>
      </c>
      <c r="AD39" s="196">
        <f t="shared" si="58"/>
        <v>0</v>
      </c>
      <c r="AE39" s="196">
        <f t="shared" si="9"/>
        <v>0</v>
      </c>
      <c r="AF39" s="196">
        <f t="shared" si="10"/>
        <v>0</v>
      </c>
      <c r="AG39" s="196">
        <f t="shared" si="11"/>
        <v>0</v>
      </c>
      <c r="AH39" s="196">
        <f t="shared" si="12"/>
        <v>0</v>
      </c>
      <c r="AI39" s="196">
        <f t="shared" si="13"/>
        <v>0</v>
      </c>
      <c r="AJ39" s="196">
        <f t="shared" si="14"/>
        <v>0</v>
      </c>
      <c r="AK39" s="196">
        <f t="shared" si="15"/>
        <v>0</v>
      </c>
      <c r="AL39" s="196">
        <f t="shared" si="16"/>
        <v>0</v>
      </c>
      <c r="AM39" s="196">
        <f t="shared" si="17"/>
        <v>0</v>
      </c>
      <c r="AN39" s="196">
        <f t="shared" si="18"/>
        <v>0</v>
      </c>
      <c r="AO39" s="196">
        <f t="shared" si="19"/>
        <v>0</v>
      </c>
      <c r="AP39" s="196">
        <f t="shared" si="20"/>
        <v>0</v>
      </c>
      <c r="AQ39" s="196">
        <f t="shared" si="21"/>
        <v>0</v>
      </c>
      <c r="AR39" s="196">
        <f t="shared" si="22"/>
        <v>0</v>
      </c>
      <c r="AS39" s="196">
        <f t="shared" si="23"/>
        <v>0</v>
      </c>
      <c r="AT39" s="196">
        <f t="shared" si="24"/>
        <v>0</v>
      </c>
      <c r="AU39" s="196">
        <f t="shared" si="25"/>
        <v>0</v>
      </c>
      <c r="AV39" s="196">
        <f t="shared" si="26"/>
        <v>0</v>
      </c>
      <c r="AW39" s="196">
        <f t="shared" si="27"/>
        <v>0</v>
      </c>
      <c r="AX39" s="196">
        <f t="shared" si="28"/>
        <v>0</v>
      </c>
      <c r="AY39" s="196">
        <f t="shared" si="29"/>
        <v>0</v>
      </c>
      <c r="AZ39" s="196">
        <f t="shared" si="30"/>
        <v>0</v>
      </c>
      <c r="BA39" s="196">
        <f t="shared" si="31"/>
        <v>0</v>
      </c>
      <c r="BB39" s="196">
        <f t="shared" si="32"/>
        <v>0</v>
      </c>
      <c r="BC39" s="196">
        <f t="shared" si="33"/>
        <v>0</v>
      </c>
      <c r="BD39" s="196">
        <f t="shared" si="34"/>
        <v>0</v>
      </c>
      <c r="BE39" s="196">
        <f t="shared" si="35"/>
        <v>0</v>
      </c>
      <c r="BF39" s="196">
        <f t="shared" si="36"/>
        <v>0</v>
      </c>
      <c r="BG39" s="196">
        <f t="shared" si="37"/>
        <v>0</v>
      </c>
      <c r="BH39" s="196">
        <f t="shared" si="38"/>
        <v>0</v>
      </c>
      <c r="BI39" s="196">
        <f t="shared" si="39"/>
        <v>0</v>
      </c>
      <c r="BJ39" s="196">
        <f t="shared" si="40"/>
        <v>0</v>
      </c>
      <c r="BK39" s="196">
        <f t="shared" si="41"/>
        <v>0</v>
      </c>
      <c r="BL39" s="196">
        <f t="shared" si="42"/>
        <v>0</v>
      </c>
      <c r="BM39" s="196">
        <f t="shared" si="43"/>
        <v>0</v>
      </c>
      <c r="BN39" s="196">
        <f t="shared" si="44"/>
        <v>0</v>
      </c>
      <c r="BO39" s="196">
        <f t="shared" si="45"/>
        <v>0</v>
      </c>
      <c r="BP39" s="196">
        <f t="shared" si="46"/>
        <v>0</v>
      </c>
      <c r="BQ39" s="196">
        <f t="shared" si="47"/>
        <v>0</v>
      </c>
      <c r="BR39" s="196">
        <f t="shared" si="48"/>
        <v>0</v>
      </c>
      <c r="BS39" s="196">
        <f t="shared" si="49"/>
        <v>0</v>
      </c>
      <c r="BT39" s="196">
        <f t="shared" si="50"/>
        <v>0</v>
      </c>
      <c r="BU39" s="196">
        <f t="shared" si="51"/>
        <v>0</v>
      </c>
      <c r="BV39" s="196">
        <f t="shared" si="52"/>
        <v>0</v>
      </c>
      <c r="BW39" s="196">
        <f t="shared" si="59"/>
        <v>0</v>
      </c>
      <c r="BX39" s="196">
        <f t="shared" si="60"/>
        <v>0</v>
      </c>
      <c r="BY39" s="196">
        <f t="shared" si="61"/>
        <v>0</v>
      </c>
      <c r="BZ39" s="196">
        <f t="shared" si="62"/>
        <v>0</v>
      </c>
      <c r="CA39" s="196">
        <f t="shared" si="53"/>
        <v>0</v>
      </c>
      <c r="CB39" s="196">
        <f t="shared" si="54"/>
        <v>0</v>
      </c>
      <c r="CC39" s="196">
        <f t="shared" si="55"/>
        <v>0</v>
      </c>
      <c r="CD39" s="196">
        <f t="shared" si="56"/>
        <v>0</v>
      </c>
      <c r="CE39" s="179"/>
    </row>
    <row r="40" ht="15.75" spans="1:83">
      <c r="A40" s="5"/>
      <c r="B40" s="147"/>
      <c r="C40" s="172"/>
      <c r="D40" s="175" t="s">
        <v>480</v>
      </c>
      <c r="E40" s="176">
        <v>29</v>
      </c>
      <c r="F40" s="124"/>
      <c r="G40" s="177"/>
      <c r="H40" s="124"/>
      <c r="I40" s="177"/>
      <c r="J40" s="124"/>
      <c r="K40" s="177"/>
      <c r="L40" s="187"/>
      <c r="M40" s="177"/>
      <c r="N40" s="187"/>
      <c r="O40" s="177"/>
      <c r="P40" s="188"/>
      <c r="Q40" s="177"/>
      <c r="R40" s="188"/>
      <c r="S40" s="164"/>
      <c r="T40" s="195">
        <f t="shared" si="2"/>
        <v>0</v>
      </c>
      <c r="U40" s="195">
        <f t="shared" si="3"/>
        <v>0</v>
      </c>
      <c r="V40" s="164"/>
      <c r="W40" s="164"/>
      <c r="X40" s="197" t="str">
        <f t="shared" si="4"/>
        <v>القيد صحيح</v>
      </c>
      <c r="Y40" s="196">
        <f t="shared" si="5"/>
        <v>0</v>
      </c>
      <c r="Z40" s="196">
        <f t="shared" si="6"/>
        <v>0</v>
      </c>
      <c r="AA40" s="196">
        <f t="shared" si="7"/>
        <v>0</v>
      </c>
      <c r="AB40" s="196">
        <f t="shared" si="8"/>
        <v>0</v>
      </c>
      <c r="AC40" s="196">
        <f t="shared" si="57"/>
        <v>0</v>
      </c>
      <c r="AD40" s="196">
        <f t="shared" si="58"/>
        <v>0</v>
      </c>
      <c r="AE40" s="196">
        <f t="shared" si="9"/>
        <v>0</v>
      </c>
      <c r="AF40" s="196">
        <f t="shared" si="10"/>
        <v>0</v>
      </c>
      <c r="AG40" s="196">
        <f t="shared" si="11"/>
        <v>0</v>
      </c>
      <c r="AH40" s="196">
        <f t="shared" si="12"/>
        <v>0</v>
      </c>
      <c r="AI40" s="196">
        <f t="shared" si="13"/>
        <v>0</v>
      </c>
      <c r="AJ40" s="196">
        <f t="shared" si="14"/>
        <v>0</v>
      </c>
      <c r="AK40" s="196">
        <f t="shared" si="15"/>
        <v>0</v>
      </c>
      <c r="AL40" s="196">
        <f t="shared" si="16"/>
        <v>0</v>
      </c>
      <c r="AM40" s="196">
        <f t="shared" si="17"/>
        <v>0</v>
      </c>
      <c r="AN40" s="196">
        <f t="shared" si="18"/>
        <v>0</v>
      </c>
      <c r="AO40" s="196">
        <f t="shared" si="19"/>
        <v>0</v>
      </c>
      <c r="AP40" s="196">
        <f t="shared" si="20"/>
        <v>0</v>
      </c>
      <c r="AQ40" s="196">
        <f t="shared" si="21"/>
        <v>0</v>
      </c>
      <c r="AR40" s="196">
        <f t="shared" si="22"/>
        <v>0</v>
      </c>
      <c r="AS40" s="196">
        <f t="shared" si="23"/>
        <v>0</v>
      </c>
      <c r="AT40" s="196">
        <f t="shared" si="24"/>
        <v>0</v>
      </c>
      <c r="AU40" s="196">
        <f t="shared" si="25"/>
        <v>0</v>
      </c>
      <c r="AV40" s="196">
        <f t="shared" si="26"/>
        <v>0</v>
      </c>
      <c r="AW40" s="196">
        <f t="shared" si="27"/>
        <v>0</v>
      </c>
      <c r="AX40" s="196">
        <f t="shared" si="28"/>
        <v>0</v>
      </c>
      <c r="AY40" s="196">
        <f t="shared" si="29"/>
        <v>0</v>
      </c>
      <c r="AZ40" s="196">
        <f t="shared" si="30"/>
        <v>0</v>
      </c>
      <c r="BA40" s="196">
        <f t="shared" si="31"/>
        <v>0</v>
      </c>
      <c r="BB40" s="196">
        <f t="shared" si="32"/>
        <v>0</v>
      </c>
      <c r="BC40" s="196">
        <f t="shared" si="33"/>
        <v>0</v>
      </c>
      <c r="BD40" s="196">
        <f t="shared" si="34"/>
        <v>0</v>
      </c>
      <c r="BE40" s="196">
        <f t="shared" si="35"/>
        <v>0</v>
      </c>
      <c r="BF40" s="196">
        <f t="shared" si="36"/>
        <v>0</v>
      </c>
      <c r="BG40" s="196">
        <f t="shared" si="37"/>
        <v>0</v>
      </c>
      <c r="BH40" s="196">
        <f t="shared" si="38"/>
        <v>0</v>
      </c>
      <c r="BI40" s="196">
        <f t="shared" si="39"/>
        <v>0</v>
      </c>
      <c r="BJ40" s="196">
        <f t="shared" si="40"/>
        <v>0</v>
      </c>
      <c r="BK40" s="196">
        <f t="shared" si="41"/>
        <v>0</v>
      </c>
      <c r="BL40" s="196">
        <f t="shared" si="42"/>
        <v>0</v>
      </c>
      <c r="BM40" s="196">
        <f t="shared" si="43"/>
        <v>0</v>
      </c>
      <c r="BN40" s="196">
        <f t="shared" si="44"/>
        <v>0</v>
      </c>
      <c r="BO40" s="196">
        <f t="shared" si="45"/>
        <v>0</v>
      </c>
      <c r="BP40" s="196">
        <f t="shared" si="46"/>
        <v>0</v>
      </c>
      <c r="BQ40" s="196">
        <f t="shared" si="47"/>
        <v>0</v>
      </c>
      <c r="BR40" s="196">
        <f t="shared" si="48"/>
        <v>0</v>
      </c>
      <c r="BS40" s="196">
        <f t="shared" si="49"/>
        <v>0</v>
      </c>
      <c r="BT40" s="196">
        <f t="shared" si="50"/>
        <v>0</v>
      </c>
      <c r="BU40" s="196">
        <f t="shared" si="51"/>
        <v>0</v>
      </c>
      <c r="BV40" s="196">
        <f t="shared" si="52"/>
        <v>0</v>
      </c>
      <c r="BW40" s="196">
        <f t="shared" si="59"/>
        <v>0</v>
      </c>
      <c r="BX40" s="196">
        <f t="shared" si="60"/>
        <v>0</v>
      </c>
      <c r="BY40" s="196">
        <f t="shared" si="61"/>
        <v>0</v>
      </c>
      <c r="BZ40" s="196">
        <f t="shared" si="62"/>
        <v>0</v>
      </c>
      <c r="CA40" s="196">
        <f t="shared" si="53"/>
        <v>0</v>
      </c>
      <c r="CB40" s="196">
        <f t="shared" si="54"/>
        <v>0</v>
      </c>
      <c r="CC40" s="196">
        <f t="shared" si="55"/>
        <v>0</v>
      </c>
      <c r="CD40" s="196">
        <f t="shared" si="56"/>
        <v>0</v>
      </c>
      <c r="CE40" s="179"/>
    </row>
    <row r="41" ht="15.75" spans="1:83">
      <c r="A41" s="5"/>
      <c r="B41" s="147"/>
      <c r="C41" s="172"/>
      <c r="D41" s="175" t="s">
        <v>481</v>
      </c>
      <c r="E41" s="176">
        <v>30</v>
      </c>
      <c r="F41" s="124" t="s">
        <v>482</v>
      </c>
      <c r="G41" s="177"/>
      <c r="H41" s="124"/>
      <c r="I41" s="177"/>
      <c r="J41" s="124"/>
      <c r="K41" s="177" t="s">
        <v>17</v>
      </c>
      <c r="L41" s="187">
        <v>4000</v>
      </c>
      <c r="M41" s="177"/>
      <c r="N41" s="187"/>
      <c r="O41" s="177"/>
      <c r="P41" s="188"/>
      <c r="Q41" s="177" t="s">
        <v>26</v>
      </c>
      <c r="R41" s="188">
        <v>4000</v>
      </c>
      <c r="S41" s="164"/>
      <c r="T41" s="195">
        <f t="shared" si="2"/>
        <v>4000</v>
      </c>
      <c r="U41" s="195">
        <f t="shared" si="3"/>
        <v>4000</v>
      </c>
      <c r="V41" s="164"/>
      <c r="W41" s="164"/>
      <c r="X41" s="197" t="str">
        <f t="shared" si="4"/>
        <v>القيد صحيح</v>
      </c>
      <c r="Y41" s="196">
        <f t="shared" si="5"/>
        <v>4000</v>
      </c>
      <c r="Z41" s="196">
        <f t="shared" si="6"/>
        <v>0</v>
      </c>
      <c r="AA41" s="196">
        <f t="shared" si="7"/>
        <v>0</v>
      </c>
      <c r="AB41" s="196">
        <f t="shared" si="8"/>
        <v>0</v>
      </c>
      <c r="AC41" s="196">
        <f t="shared" si="57"/>
        <v>0</v>
      </c>
      <c r="AD41" s="196">
        <f t="shared" si="58"/>
        <v>0</v>
      </c>
      <c r="AE41" s="196">
        <f t="shared" si="9"/>
        <v>0</v>
      </c>
      <c r="AF41" s="196">
        <f t="shared" si="10"/>
        <v>0</v>
      </c>
      <c r="AG41" s="196">
        <f t="shared" si="11"/>
        <v>0</v>
      </c>
      <c r="AH41" s="196">
        <f t="shared" si="12"/>
        <v>0</v>
      </c>
      <c r="AI41" s="196">
        <f t="shared" si="13"/>
        <v>0</v>
      </c>
      <c r="AJ41" s="196">
        <f t="shared" si="14"/>
        <v>0</v>
      </c>
      <c r="AK41" s="196">
        <f t="shared" si="15"/>
        <v>0</v>
      </c>
      <c r="AL41" s="196">
        <f t="shared" si="16"/>
        <v>0</v>
      </c>
      <c r="AM41" s="196">
        <f t="shared" si="17"/>
        <v>0</v>
      </c>
      <c r="AN41" s="196">
        <f t="shared" si="18"/>
        <v>0</v>
      </c>
      <c r="AO41" s="196">
        <f t="shared" si="19"/>
        <v>0</v>
      </c>
      <c r="AP41" s="196">
        <f t="shared" si="20"/>
        <v>0</v>
      </c>
      <c r="AQ41" s="196">
        <f t="shared" si="21"/>
        <v>0</v>
      </c>
      <c r="AR41" s="196">
        <f t="shared" si="22"/>
        <v>0</v>
      </c>
      <c r="AS41" s="196">
        <f t="shared" si="23"/>
        <v>0</v>
      </c>
      <c r="AT41" s="196">
        <f t="shared" si="24"/>
        <v>4000</v>
      </c>
      <c r="AU41" s="196">
        <f t="shared" si="25"/>
        <v>0</v>
      </c>
      <c r="AV41" s="196">
        <f t="shared" si="26"/>
        <v>0</v>
      </c>
      <c r="AW41" s="196">
        <f t="shared" si="27"/>
        <v>0</v>
      </c>
      <c r="AX41" s="196">
        <f t="shared" si="28"/>
        <v>0</v>
      </c>
      <c r="AY41" s="196">
        <f t="shared" si="29"/>
        <v>0</v>
      </c>
      <c r="AZ41" s="196">
        <f t="shared" si="30"/>
        <v>0</v>
      </c>
      <c r="BA41" s="196">
        <f t="shared" si="31"/>
        <v>0</v>
      </c>
      <c r="BB41" s="196">
        <f t="shared" si="32"/>
        <v>0</v>
      </c>
      <c r="BC41" s="196">
        <f t="shared" si="33"/>
        <v>0</v>
      </c>
      <c r="BD41" s="196">
        <f t="shared" si="34"/>
        <v>0</v>
      </c>
      <c r="BE41" s="196">
        <f t="shared" si="35"/>
        <v>0</v>
      </c>
      <c r="BF41" s="196">
        <f t="shared" si="36"/>
        <v>0</v>
      </c>
      <c r="BG41" s="196">
        <f t="shared" si="37"/>
        <v>0</v>
      </c>
      <c r="BH41" s="196">
        <f t="shared" si="38"/>
        <v>0</v>
      </c>
      <c r="BI41" s="196">
        <f t="shared" si="39"/>
        <v>0</v>
      </c>
      <c r="BJ41" s="196">
        <f t="shared" si="40"/>
        <v>0</v>
      </c>
      <c r="BK41" s="196">
        <f t="shared" si="41"/>
        <v>0</v>
      </c>
      <c r="BL41" s="196">
        <f t="shared" si="42"/>
        <v>0</v>
      </c>
      <c r="BM41" s="196">
        <f t="shared" si="43"/>
        <v>0</v>
      </c>
      <c r="BN41" s="196">
        <f t="shared" si="44"/>
        <v>0</v>
      </c>
      <c r="BO41" s="196">
        <f t="shared" si="45"/>
        <v>0</v>
      </c>
      <c r="BP41" s="196">
        <f t="shared" si="46"/>
        <v>0</v>
      </c>
      <c r="BQ41" s="196">
        <f t="shared" si="47"/>
        <v>0</v>
      </c>
      <c r="BR41" s="196">
        <f t="shared" si="48"/>
        <v>0</v>
      </c>
      <c r="BS41" s="196">
        <f t="shared" si="49"/>
        <v>0</v>
      </c>
      <c r="BT41" s="196">
        <f t="shared" si="50"/>
        <v>0</v>
      </c>
      <c r="BU41" s="196">
        <f t="shared" si="51"/>
        <v>0</v>
      </c>
      <c r="BV41" s="196">
        <f t="shared" si="52"/>
        <v>0</v>
      </c>
      <c r="BW41" s="196">
        <f t="shared" si="59"/>
        <v>0</v>
      </c>
      <c r="BX41" s="196">
        <f t="shared" si="60"/>
        <v>0</v>
      </c>
      <c r="BY41" s="196">
        <f t="shared" si="61"/>
        <v>0</v>
      </c>
      <c r="BZ41" s="196">
        <f t="shared" si="62"/>
        <v>0</v>
      </c>
      <c r="CA41" s="196">
        <f t="shared" si="53"/>
        <v>0</v>
      </c>
      <c r="CB41" s="196">
        <f t="shared" si="54"/>
        <v>0</v>
      </c>
      <c r="CC41" s="196">
        <f t="shared" si="55"/>
        <v>0</v>
      </c>
      <c r="CD41" s="196">
        <f t="shared" si="56"/>
        <v>0</v>
      </c>
      <c r="CE41" s="179"/>
    </row>
    <row r="42" ht="15.75" spans="1:83">
      <c r="A42" s="5"/>
      <c r="B42" s="147"/>
      <c r="C42" s="172"/>
      <c r="D42" s="175" t="s">
        <v>483</v>
      </c>
      <c r="E42" s="176">
        <v>31</v>
      </c>
      <c r="F42" s="124"/>
      <c r="G42" s="177"/>
      <c r="H42" s="124"/>
      <c r="I42" s="177"/>
      <c r="J42" s="124"/>
      <c r="K42" s="177"/>
      <c r="L42" s="187"/>
      <c r="M42" s="177"/>
      <c r="N42" s="187"/>
      <c r="O42" s="177"/>
      <c r="P42" s="188"/>
      <c r="Q42" s="177"/>
      <c r="R42" s="188"/>
      <c r="S42" s="164"/>
      <c r="T42" s="195">
        <f t="shared" si="2"/>
        <v>0</v>
      </c>
      <c r="U42" s="195">
        <f t="shared" si="3"/>
        <v>0</v>
      </c>
      <c r="V42" s="164"/>
      <c r="W42" s="164"/>
      <c r="X42" s="197" t="str">
        <f t="shared" si="4"/>
        <v>القيد صحيح</v>
      </c>
      <c r="Y42" s="196">
        <f t="shared" si="5"/>
        <v>0</v>
      </c>
      <c r="Z42" s="196">
        <f t="shared" si="6"/>
        <v>0</v>
      </c>
      <c r="AA42" s="196">
        <f t="shared" si="7"/>
        <v>0</v>
      </c>
      <c r="AB42" s="196">
        <f t="shared" si="8"/>
        <v>0</v>
      </c>
      <c r="AC42" s="196">
        <f t="shared" si="57"/>
        <v>0</v>
      </c>
      <c r="AD42" s="196">
        <f t="shared" si="58"/>
        <v>0</v>
      </c>
      <c r="AE42" s="196">
        <f t="shared" si="9"/>
        <v>0</v>
      </c>
      <c r="AF42" s="196">
        <f t="shared" si="10"/>
        <v>0</v>
      </c>
      <c r="AG42" s="196">
        <f t="shared" si="11"/>
        <v>0</v>
      </c>
      <c r="AH42" s="196">
        <f t="shared" si="12"/>
        <v>0</v>
      </c>
      <c r="AI42" s="196">
        <f t="shared" si="13"/>
        <v>0</v>
      </c>
      <c r="AJ42" s="196">
        <f t="shared" si="14"/>
        <v>0</v>
      </c>
      <c r="AK42" s="196">
        <f t="shared" si="15"/>
        <v>0</v>
      </c>
      <c r="AL42" s="196">
        <f t="shared" si="16"/>
        <v>0</v>
      </c>
      <c r="AM42" s="196">
        <f t="shared" si="17"/>
        <v>0</v>
      </c>
      <c r="AN42" s="196">
        <f t="shared" si="18"/>
        <v>0</v>
      </c>
      <c r="AO42" s="196">
        <f t="shared" si="19"/>
        <v>0</v>
      </c>
      <c r="AP42" s="196">
        <f t="shared" si="20"/>
        <v>0</v>
      </c>
      <c r="AQ42" s="196">
        <f t="shared" si="21"/>
        <v>0</v>
      </c>
      <c r="AR42" s="196">
        <f t="shared" si="22"/>
        <v>0</v>
      </c>
      <c r="AS42" s="196">
        <f t="shared" si="23"/>
        <v>0</v>
      </c>
      <c r="AT42" s="196">
        <f t="shared" si="24"/>
        <v>0</v>
      </c>
      <c r="AU42" s="196">
        <f t="shared" si="25"/>
        <v>0</v>
      </c>
      <c r="AV42" s="196">
        <f t="shared" si="26"/>
        <v>0</v>
      </c>
      <c r="AW42" s="196">
        <f t="shared" si="27"/>
        <v>0</v>
      </c>
      <c r="AX42" s="196">
        <f t="shared" si="28"/>
        <v>0</v>
      </c>
      <c r="AY42" s="196">
        <f t="shared" si="29"/>
        <v>0</v>
      </c>
      <c r="AZ42" s="196">
        <f t="shared" si="30"/>
        <v>0</v>
      </c>
      <c r="BA42" s="196">
        <f t="shared" si="31"/>
        <v>0</v>
      </c>
      <c r="BB42" s="196">
        <f t="shared" si="32"/>
        <v>0</v>
      </c>
      <c r="BC42" s="196">
        <f t="shared" si="33"/>
        <v>0</v>
      </c>
      <c r="BD42" s="196">
        <f t="shared" si="34"/>
        <v>0</v>
      </c>
      <c r="BE42" s="196">
        <f t="shared" si="35"/>
        <v>0</v>
      </c>
      <c r="BF42" s="196">
        <f t="shared" si="36"/>
        <v>0</v>
      </c>
      <c r="BG42" s="196">
        <f t="shared" si="37"/>
        <v>0</v>
      </c>
      <c r="BH42" s="196">
        <f t="shared" si="38"/>
        <v>0</v>
      </c>
      <c r="BI42" s="196">
        <f t="shared" si="39"/>
        <v>0</v>
      </c>
      <c r="BJ42" s="196">
        <f t="shared" si="40"/>
        <v>0</v>
      </c>
      <c r="BK42" s="196">
        <f t="shared" si="41"/>
        <v>0</v>
      </c>
      <c r="BL42" s="196">
        <f t="shared" si="42"/>
        <v>0</v>
      </c>
      <c r="BM42" s="196">
        <f t="shared" si="43"/>
        <v>0</v>
      </c>
      <c r="BN42" s="196">
        <f t="shared" si="44"/>
        <v>0</v>
      </c>
      <c r="BO42" s="196">
        <f t="shared" si="45"/>
        <v>0</v>
      </c>
      <c r="BP42" s="196">
        <f t="shared" si="46"/>
        <v>0</v>
      </c>
      <c r="BQ42" s="196">
        <f t="shared" si="47"/>
        <v>0</v>
      </c>
      <c r="BR42" s="196">
        <f t="shared" si="48"/>
        <v>0</v>
      </c>
      <c r="BS42" s="196">
        <f t="shared" si="49"/>
        <v>0</v>
      </c>
      <c r="BT42" s="196">
        <f t="shared" si="50"/>
        <v>0</v>
      </c>
      <c r="BU42" s="196">
        <f t="shared" si="51"/>
        <v>0</v>
      </c>
      <c r="BV42" s="196">
        <f t="shared" si="52"/>
        <v>0</v>
      </c>
      <c r="BW42" s="196">
        <f t="shared" si="59"/>
        <v>0</v>
      </c>
      <c r="BX42" s="196">
        <f t="shared" si="60"/>
        <v>0</v>
      </c>
      <c r="BY42" s="196">
        <f t="shared" si="61"/>
        <v>0</v>
      </c>
      <c r="BZ42" s="196">
        <f t="shared" si="62"/>
        <v>0</v>
      </c>
      <c r="CA42" s="196">
        <f t="shared" si="53"/>
        <v>0</v>
      </c>
      <c r="CB42" s="196">
        <f t="shared" si="54"/>
        <v>0</v>
      </c>
      <c r="CC42" s="196">
        <f t="shared" si="55"/>
        <v>0</v>
      </c>
      <c r="CD42" s="196">
        <f t="shared" si="56"/>
        <v>0</v>
      </c>
      <c r="CE42" s="179"/>
    </row>
    <row r="43" spans="1:83">
      <c r="A43" s="5"/>
      <c r="B43" s="147"/>
      <c r="C43" s="172"/>
      <c r="D43" s="175"/>
      <c r="E43" s="176"/>
      <c r="F43" s="124"/>
      <c r="G43" s="177"/>
      <c r="H43" s="124"/>
      <c r="I43" s="177"/>
      <c r="J43" s="124"/>
      <c r="K43" s="177"/>
      <c r="L43" s="187"/>
      <c r="M43" s="177"/>
      <c r="N43" s="187"/>
      <c r="O43" s="177"/>
      <c r="P43" s="188"/>
      <c r="Q43" s="177"/>
      <c r="R43" s="188"/>
      <c r="S43" s="164"/>
      <c r="CE43" s="179"/>
    </row>
    <row r="44" spans="4:5">
      <c r="D44" s="178"/>
      <c r="E44" s="179"/>
    </row>
    <row r="45" spans="4:5">
      <c r="D45" s="100"/>
      <c r="E45" s="178"/>
    </row>
    <row r="46" spans="4:5">
      <c r="D46" s="100"/>
      <c r="E46" s="178"/>
    </row>
    <row r="47" spans="4:5">
      <c r="D47" s="100"/>
      <c r="E47" s="178"/>
    </row>
    <row r="48" spans="4:5">
      <c r="D48" s="100"/>
      <c r="E48" s="180"/>
    </row>
    <row r="49" spans="4:5">
      <c r="D49" s="100"/>
      <c r="E49" s="180"/>
    </row>
    <row r="50" spans="4:5">
      <c r="D50" s="100"/>
      <c r="E50" s="180"/>
    </row>
    <row r="51" spans="4:5">
      <c r="D51" s="100"/>
      <c r="E51" s="180"/>
    </row>
    <row r="52" spans="4:83">
      <c r="D52" s="100"/>
      <c r="E52" s="180"/>
      <c r="F52" s="180"/>
      <c r="G52" s="180"/>
      <c r="H52" s="180"/>
      <c r="I52" s="180"/>
      <c r="J52" s="180"/>
      <c r="K52" s="180"/>
      <c r="L52" s="189"/>
      <c r="M52" s="180"/>
      <c r="N52" s="189"/>
      <c r="O52" s="180"/>
      <c r="P52" s="190"/>
      <c r="Q52" s="180"/>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row>
    <row r="53" spans="4:83">
      <c r="D53" s="100"/>
      <c r="E53" s="180"/>
      <c r="F53" s="180"/>
      <c r="G53" s="180"/>
      <c r="H53" s="180"/>
      <c r="I53" s="180"/>
      <c r="J53" s="180"/>
      <c r="K53" s="180"/>
      <c r="L53" s="189"/>
      <c r="M53" s="180"/>
      <c r="N53" s="189"/>
      <c r="O53" s="180"/>
      <c r="P53" s="190"/>
      <c r="Q53" s="180"/>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row>
    <row r="54" spans="4:83">
      <c r="D54" s="100"/>
      <c r="E54" s="180"/>
      <c r="F54" s="180"/>
      <c r="G54" s="180"/>
      <c r="H54" s="180"/>
      <c r="I54" s="180"/>
      <c r="J54" s="180"/>
      <c r="K54" s="180"/>
      <c r="L54" s="189"/>
      <c r="M54" s="180"/>
      <c r="N54" s="189"/>
      <c r="O54" s="180"/>
      <c r="P54" s="190"/>
      <c r="Q54" s="180"/>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row>
    <row r="55" spans="4:83">
      <c r="D55" s="100"/>
      <c r="E55" s="180"/>
      <c r="F55" s="180"/>
      <c r="G55" s="180"/>
      <c r="H55" s="180"/>
      <c r="I55" s="180"/>
      <c r="J55" s="180"/>
      <c r="K55" s="180"/>
      <c r="L55" s="189"/>
      <c r="M55" s="180"/>
      <c r="N55" s="180"/>
      <c r="O55" s="180"/>
      <c r="P55" s="190"/>
      <c r="Q55" s="180"/>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row>
    <row r="56" spans="4:83">
      <c r="D56" s="100"/>
      <c r="E56" s="180"/>
      <c r="F56" s="180"/>
      <c r="G56" s="180"/>
      <c r="H56" s="180"/>
      <c r="I56" s="180"/>
      <c r="J56" s="180"/>
      <c r="K56" s="180"/>
      <c r="L56" s="189"/>
      <c r="M56" s="180"/>
      <c r="N56" s="180" t="s">
        <v>484</v>
      </c>
      <c r="O56" s="180"/>
      <c r="P56" s="190"/>
      <c r="Q56" s="180"/>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row>
    <row r="57" spans="4:83">
      <c r="D57" s="100"/>
      <c r="E57" s="180"/>
      <c r="F57" s="180"/>
      <c r="G57" s="180"/>
      <c r="H57" s="180"/>
      <c r="I57" s="180"/>
      <c r="J57" s="180"/>
      <c r="K57" s="180"/>
      <c r="L57" s="189"/>
      <c r="M57" s="180"/>
      <c r="N57" s="180"/>
      <c r="O57" s="180"/>
      <c r="P57" s="190"/>
      <c r="Q57" s="180"/>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row>
    <row r="58" spans="4:83">
      <c r="D58" s="100"/>
      <c r="E58" s="180"/>
      <c r="F58" s="180"/>
      <c r="G58" s="180"/>
      <c r="H58" s="180"/>
      <c r="I58" s="180"/>
      <c r="J58" s="180"/>
      <c r="K58" s="180"/>
      <c r="L58" s="189"/>
      <c r="M58" s="180"/>
      <c r="N58" s="180"/>
      <c r="O58" s="180"/>
      <c r="P58" s="190"/>
      <c r="Q58" s="180"/>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row>
    <row r="59" spans="4:83">
      <c r="D59" s="100"/>
      <c r="E59" s="180"/>
      <c r="F59" s="180"/>
      <c r="G59" s="180"/>
      <c r="H59" s="180"/>
      <c r="I59" s="180"/>
      <c r="J59" s="180"/>
      <c r="K59" s="180"/>
      <c r="L59" s="189"/>
      <c r="M59" s="180"/>
      <c r="N59" s="180"/>
      <c r="O59" s="180"/>
      <c r="P59" s="190"/>
      <c r="Q59" s="180"/>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row>
    <row r="60" spans="4:83">
      <c r="D60" s="100"/>
      <c r="E60" s="180"/>
      <c r="F60" s="180"/>
      <c r="G60" s="180"/>
      <c r="H60" s="180"/>
      <c r="I60" s="180"/>
      <c r="J60" s="180"/>
      <c r="K60" s="180"/>
      <c r="L60" s="189"/>
      <c r="M60" s="180"/>
      <c r="N60" s="180"/>
      <c r="O60" s="180"/>
      <c r="P60" s="190"/>
      <c r="Q60" s="180"/>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row>
    <row r="61" spans="4:83">
      <c r="D61" s="100"/>
      <c r="E61" s="180"/>
      <c r="F61" s="180"/>
      <c r="G61" s="180"/>
      <c r="H61" s="180"/>
      <c r="I61" s="180"/>
      <c r="J61" s="180"/>
      <c r="K61" s="180"/>
      <c r="L61" s="189"/>
      <c r="M61" s="180"/>
      <c r="N61" s="180"/>
      <c r="O61" s="180"/>
      <c r="P61" s="190"/>
      <c r="Q61" s="180"/>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row>
    <row r="62" spans="4:83">
      <c r="D62" s="100"/>
      <c r="E62" s="180"/>
      <c r="F62" s="180"/>
      <c r="G62" s="180"/>
      <c r="H62" s="180"/>
      <c r="I62" s="180"/>
      <c r="J62" s="180"/>
      <c r="K62" s="180"/>
      <c r="L62" s="189"/>
      <c r="M62" s="180"/>
      <c r="N62" s="180"/>
      <c r="O62" s="180"/>
      <c r="P62" s="190"/>
      <c r="Q62" s="180"/>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row>
    <row r="63" spans="4:83">
      <c r="D63" s="100"/>
      <c r="E63" s="180"/>
      <c r="F63" s="180"/>
      <c r="G63" s="180"/>
      <c r="H63" s="180"/>
      <c r="I63" s="180"/>
      <c r="J63" s="180"/>
      <c r="K63" s="180"/>
      <c r="L63" s="189"/>
      <c r="M63" s="180"/>
      <c r="N63" s="180"/>
      <c r="O63" s="180"/>
      <c r="P63" s="190"/>
      <c r="Q63" s="180"/>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row>
    <row r="64" spans="4:83">
      <c r="D64" s="100"/>
      <c r="E64" s="180"/>
      <c r="F64" s="180"/>
      <c r="G64" s="180"/>
      <c r="H64" s="180"/>
      <c r="I64" s="180"/>
      <c r="J64" s="180"/>
      <c r="K64" s="180"/>
      <c r="L64" s="189"/>
      <c r="M64" s="180"/>
      <c r="N64" s="180"/>
      <c r="O64" s="180"/>
      <c r="P64" s="190"/>
      <c r="Q64" s="180"/>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row>
    <row r="65" spans="4:83">
      <c r="D65" s="100"/>
      <c r="E65" s="180"/>
      <c r="F65" s="180"/>
      <c r="G65" s="180"/>
      <c r="H65" s="180"/>
      <c r="I65" s="180"/>
      <c r="J65" s="180"/>
      <c r="K65" s="180"/>
      <c r="L65" s="189"/>
      <c r="M65" s="180"/>
      <c r="N65" s="180"/>
      <c r="O65" s="180"/>
      <c r="P65" s="190"/>
      <c r="Q65" s="180"/>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row>
    <row r="66" spans="4:83">
      <c r="D66" s="100"/>
      <c r="E66" s="180"/>
      <c r="F66" s="180"/>
      <c r="G66" s="180"/>
      <c r="H66" s="180"/>
      <c r="I66" s="180"/>
      <c r="J66" s="180"/>
      <c r="K66" s="180"/>
      <c r="L66" s="180"/>
      <c r="M66" s="180"/>
      <c r="N66" s="180"/>
      <c r="O66" s="180"/>
      <c r="P66" s="190"/>
      <c r="Q66" s="180"/>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row>
    <row r="67" spans="4:83">
      <c r="D67" s="100"/>
      <c r="E67" s="180"/>
      <c r="F67" s="180"/>
      <c r="G67" s="180"/>
      <c r="H67" s="180"/>
      <c r="I67" s="180"/>
      <c r="J67" s="180"/>
      <c r="K67" s="180"/>
      <c r="L67" s="180"/>
      <c r="M67" s="180"/>
      <c r="N67" s="180"/>
      <c r="O67" s="180"/>
      <c r="P67" s="190"/>
      <c r="Q67" s="180"/>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row>
    <row r="68" spans="4:83">
      <c r="D68" s="100"/>
      <c r="E68" s="180"/>
      <c r="F68" s="180"/>
      <c r="G68" s="180"/>
      <c r="H68" s="180"/>
      <c r="I68" s="180"/>
      <c r="J68" s="180"/>
      <c r="K68" s="180"/>
      <c r="L68" s="180"/>
      <c r="M68" s="180"/>
      <c r="N68" s="180"/>
      <c r="O68" s="180"/>
      <c r="P68" s="190"/>
      <c r="Q68" s="180"/>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row>
    <row r="69" spans="4:83">
      <c r="D69" s="100"/>
      <c r="E69" s="180"/>
      <c r="F69" s="180"/>
      <c r="G69" s="180"/>
      <c r="H69" s="180"/>
      <c r="I69" s="180"/>
      <c r="J69" s="180"/>
      <c r="K69" s="180"/>
      <c r="L69" s="180"/>
      <c r="M69" s="180"/>
      <c r="N69" s="180"/>
      <c r="O69" s="180"/>
      <c r="P69" s="190"/>
      <c r="Q69" s="180"/>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row>
    <row r="70" spans="4:83">
      <c r="D70" s="100"/>
      <c r="E70" s="180"/>
      <c r="F70" s="180"/>
      <c r="G70" s="180"/>
      <c r="H70" s="180"/>
      <c r="I70" s="180"/>
      <c r="J70" s="180"/>
      <c r="K70" s="180"/>
      <c r="L70" s="180"/>
      <c r="M70" s="180"/>
      <c r="N70" s="180"/>
      <c r="O70" s="180"/>
      <c r="P70" s="190"/>
      <c r="Q70" s="180"/>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row>
    <row r="71" spans="4:83">
      <c r="D71" s="100"/>
      <c r="E71" s="180"/>
      <c r="F71" s="180"/>
      <c r="G71" s="180"/>
      <c r="H71" s="180"/>
      <c r="I71" s="180"/>
      <c r="J71" s="180"/>
      <c r="K71" s="180"/>
      <c r="L71" s="180"/>
      <c r="M71" s="180"/>
      <c r="N71" s="180"/>
      <c r="O71" s="180"/>
      <c r="P71" s="190"/>
      <c r="Q71" s="180"/>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row>
    <row r="72" spans="4:83">
      <c r="D72" s="100"/>
      <c r="E72" s="180"/>
      <c r="F72" s="180"/>
      <c r="G72" s="180"/>
      <c r="H72" s="180"/>
      <c r="I72" s="180"/>
      <c r="J72" s="180"/>
      <c r="K72" s="180"/>
      <c r="L72" s="180"/>
      <c r="M72" s="180"/>
      <c r="N72" s="180"/>
      <c r="O72" s="180"/>
      <c r="P72" s="190"/>
      <c r="Q72" s="180"/>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row>
    <row r="73" spans="4:83">
      <c r="D73" s="100"/>
      <c r="E73" s="180"/>
      <c r="F73" s="180"/>
      <c r="G73" s="180"/>
      <c r="H73" s="180"/>
      <c r="I73" s="180"/>
      <c r="J73" s="180"/>
      <c r="K73" s="180"/>
      <c r="L73" s="180"/>
      <c r="M73" s="180"/>
      <c r="N73" s="180"/>
      <c r="O73" s="180"/>
      <c r="P73" s="190"/>
      <c r="Q73" s="180"/>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row>
    <row r="74" spans="4:83">
      <c r="D74" s="100"/>
      <c r="E74" s="180"/>
      <c r="F74" s="180"/>
      <c r="G74" s="180"/>
      <c r="H74" s="180"/>
      <c r="I74" s="180"/>
      <c r="J74" s="180"/>
      <c r="K74" s="180"/>
      <c r="L74" s="180"/>
      <c r="M74" s="180"/>
      <c r="N74" s="180"/>
      <c r="O74" s="180"/>
      <c r="P74" s="190"/>
      <c r="Q74" s="180"/>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row>
    <row r="75" spans="4:83">
      <c r="D75" s="100"/>
      <c r="E75" s="180"/>
      <c r="F75" s="180"/>
      <c r="G75" s="180"/>
      <c r="H75" s="180"/>
      <c r="I75" s="180"/>
      <c r="J75" s="180"/>
      <c r="K75" s="180"/>
      <c r="L75" s="180"/>
      <c r="M75" s="180"/>
      <c r="N75" s="180"/>
      <c r="O75" s="180"/>
      <c r="P75" s="190"/>
      <c r="Q75" s="180"/>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row>
    <row r="76" spans="4:83">
      <c r="D76" s="100"/>
      <c r="E76" s="180"/>
      <c r="F76" s="180"/>
      <c r="G76" s="180"/>
      <c r="H76" s="180"/>
      <c r="I76" s="180"/>
      <c r="J76" s="180"/>
      <c r="K76" s="180"/>
      <c r="L76" s="180"/>
      <c r="M76" s="180"/>
      <c r="N76" s="180"/>
      <c r="O76" s="180"/>
      <c r="P76" s="190"/>
      <c r="Q76" s="180"/>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row>
    <row r="77" spans="4:83">
      <c r="D77" s="100"/>
      <c r="E77" s="180"/>
      <c r="F77" s="180"/>
      <c r="G77" s="180"/>
      <c r="H77" s="180"/>
      <c r="I77" s="180"/>
      <c r="J77" s="180"/>
      <c r="K77" s="180"/>
      <c r="L77" s="180"/>
      <c r="M77" s="180"/>
      <c r="N77" s="180"/>
      <c r="O77" s="180"/>
      <c r="P77" s="190"/>
      <c r="Q77" s="180"/>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row>
    <row r="78" spans="4:83">
      <c r="D78" s="100"/>
      <c r="E78" s="180"/>
      <c r="F78" s="180"/>
      <c r="G78" s="180"/>
      <c r="H78" s="180"/>
      <c r="I78" s="180"/>
      <c r="J78" s="180"/>
      <c r="K78" s="180"/>
      <c r="L78" s="180"/>
      <c r="M78" s="180"/>
      <c r="N78" s="180"/>
      <c r="O78" s="180"/>
      <c r="P78" s="190"/>
      <c r="Q78" s="180"/>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row>
    <row r="79" spans="4:83">
      <c r="D79" s="100"/>
      <c r="E79" s="180"/>
      <c r="F79" s="180"/>
      <c r="G79" s="180"/>
      <c r="H79" s="180"/>
      <c r="I79" s="180"/>
      <c r="J79" s="180"/>
      <c r="K79" s="180"/>
      <c r="L79" s="180"/>
      <c r="M79" s="180"/>
      <c r="N79" s="180"/>
      <c r="O79" s="180"/>
      <c r="P79" s="190"/>
      <c r="Q79" s="18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row>
    <row r="80" spans="4:83">
      <c r="D80" s="100"/>
      <c r="E80" s="180"/>
      <c r="F80" s="180"/>
      <c r="G80" s="180"/>
      <c r="H80" s="180"/>
      <c r="I80" s="180"/>
      <c r="J80" s="180"/>
      <c r="K80" s="180"/>
      <c r="L80" s="180"/>
      <c r="M80" s="180"/>
      <c r="N80" s="180"/>
      <c r="O80" s="180"/>
      <c r="P80" s="190"/>
      <c r="Q80" s="18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row>
    <row r="81" spans="4:83">
      <c r="D81" s="100"/>
      <c r="E81" s="180"/>
      <c r="F81" s="180"/>
      <c r="G81" s="180"/>
      <c r="H81" s="180"/>
      <c r="I81" s="180"/>
      <c r="J81" s="180"/>
      <c r="K81" s="180"/>
      <c r="L81" s="180"/>
      <c r="M81" s="180"/>
      <c r="N81" s="180"/>
      <c r="O81" s="180"/>
      <c r="P81" s="190"/>
      <c r="Q81" s="18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row>
    <row r="82" spans="4:83">
      <c r="D82" s="100"/>
      <c r="E82" s="180"/>
      <c r="F82" s="180"/>
      <c r="G82" s="180"/>
      <c r="H82" s="180"/>
      <c r="I82" s="180"/>
      <c r="J82" s="180"/>
      <c r="K82" s="180"/>
      <c r="L82" s="180"/>
      <c r="M82" s="180"/>
      <c r="N82" s="180"/>
      <c r="O82" s="180"/>
      <c r="P82" s="190"/>
      <c r="Q82" s="18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row>
    <row r="83" spans="4:83">
      <c r="D83" s="100"/>
      <c r="E83" s="180"/>
      <c r="F83" s="180"/>
      <c r="G83" s="180"/>
      <c r="H83" s="180"/>
      <c r="I83" s="180"/>
      <c r="J83" s="180"/>
      <c r="K83" s="180"/>
      <c r="L83" s="180"/>
      <c r="M83" s="180"/>
      <c r="N83" s="180"/>
      <c r="O83" s="180"/>
      <c r="P83" s="190"/>
      <c r="Q83" s="18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row>
    <row r="84" spans="4:83">
      <c r="D84" s="100"/>
      <c r="E84" s="180"/>
      <c r="F84" s="180"/>
      <c r="G84" s="180"/>
      <c r="H84" s="180"/>
      <c r="I84" s="180"/>
      <c r="J84" s="180"/>
      <c r="K84" s="180"/>
      <c r="L84" s="180"/>
      <c r="M84" s="180"/>
      <c r="N84" s="180"/>
      <c r="O84" s="180"/>
      <c r="P84" s="190"/>
      <c r="Q84" s="18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row>
    <row r="85" spans="4:83">
      <c r="D85" s="100"/>
      <c r="E85" s="180"/>
      <c r="F85" s="180"/>
      <c r="G85" s="180"/>
      <c r="H85" s="180"/>
      <c r="I85" s="180"/>
      <c r="J85" s="180"/>
      <c r="K85" s="180"/>
      <c r="L85" s="180"/>
      <c r="M85" s="180"/>
      <c r="N85" s="180"/>
      <c r="O85" s="180"/>
      <c r="P85" s="190"/>
      <c r="Q85" s="18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row>
    <row r="86" spans="4:83">
      <c r="D86" s="100"/>
      <c r="E86" s="180"/>
      <c r="F86" s="180"/>
      <c r="G86" s="180"/>
      <c r="H86" s="180"/>
      <c r="I86" s="180"/>
      <c r="J86" s="180"/>
      <c r="K86" s="180"/>
      <c r="L86" s="180"/>
      <c r="M86" s="180"/>
      <c r="N86" s="180"/>
      <c r="O86" s="180"/>
      <c r="P86" s="190"/>
      <c r="Q86" s="18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row>
    <row r="87" spans="4:83">
      <c r="D87" s="100"/>
      <c r="E87" s="180"/>
      <c r="F87" s="180"/>
      <c r="G87" s="180"/>
      <c r="H87" s="180"/>
      <c r="I87" s="180"/>
      <c r="J87" s="180"/>
      <c r="K87" s="180"/>
      <c r="L87" s="180"/>
      <c r="M87" s="180"/>
      <c r="N87" s="180"/>
      <c r="O87" s="180"/>
      <c r="P87" s="190"/>
      <c r="Q87" s="18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row>
    <row r="88" spans="4:83">
      <c r="D88" s="100"/>
      <c r="E88" s="180"/>
      <c r="F88" s="180"/>
      <c r="G88" s="180"/>
      <c r="H88" s="180"/>
      <c r="I88" s="180"/>
      <c r="J88" s="180"/>
      <c r="K88" s="180"/>
      <c r="L88" s="180"/>
      <c r="M88" s="180"/>
      <c r="N88" s="180"/>
      <c r="O88" s="180"/>
      <c r="P88" s="190"/>
      <c r="Q88" s="18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row>
    <row r="89" spans="4:83">
      <c r="D89" s="100"/>
      <c r="E89" s="180"/>
      <c r="F89" s="180"/>
      <c r="G89" s="180"/>
      <c r="H89" s="180"/>
      <c r="I89" s="180"/>
      <c r="J89" s="180"/>
      <c r="K89" s="180"/>
      <c r="L89" s="180"/>
      <c r="M89" s="180"/>
      <c r="N89" s="180"/>
      <c r="O89" s="180"/>
      <c r="P89" s="190"/>
      <c r="Q89" s="18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row>
    <row r="90" spans="4:83">
      <c r="D90" s="100"/>
      <c r="E90" s="180"/>
      <c r="F90" s="180"/>
      <c r="G90" s="180"/>
      <c r="H90" s="180"/>
      <c r="I90" s="180"/>
      <c r="J90" s="180"/>
      <c r="K90" s="180"/>
      <c r="L90" s="180"/>
      <c r="M90" s="180"/>
      <c r="N90" s="180"/>
      <c r="O90" s="180"/>
      <c r="P90" s="190"/>
      <c r="Q90" s="18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row>
    <row r="91" spans="4:83">
      <c r="D91" s="100"/>
      <c r="E91" s="180"/>
      <c r="F91" s="180"/>
      <c r="G91" s="180"/>
      <c r="H91" s="180"/>
      <c r="I91" s="180"/>
      <c r="J91" s="180"/>
      <c r="K91" s="180"/>
      <c r="L91" s="180"/>
      <c r="M91" s="180"/>
      <c r="N91" s="180"/>
      <c r="O91" s="180"/>
      <c r="P91" s="190"/>
      <c r="Q91" s="18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row>
    <row r="92" spans="4:83">
      <c r="D92" s="100"/>
      <c r="E92" s="180"/>
      <c r="F92" s="180"/>
      <c r="G92" s="180"/>
      <c r="H92" s="180"/>
      <c r="I92" s="180"/>
      <c r="J92" s="180"/>
      <c r="K92" s="180"/>
      <c r="L92" s="180"/>
      <c r="M92" s="180"/>
      <c r="N92" s="180"/>
      <c r="O92" s="180"/>
      <c r="P92" s="190"/>
      <c r="Q92" s="18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row>
    <row r="93" spans="4:83">
      <c r="D93" s="100"/>
      <c r="E93" s="180"/>
      <c r="F93" s="180"/>
      <c r="G93" s="180"/>
      <c r="H93" s="180"/>
      <c r="I93" s="180"/>
      <c r="J93" s="180"/>
      <c r="K93" s="180"/>
      <c r="L93" s="180"/>
      <c r="M93" s="180"/>
      <c r="N93" s="180"/>
      <c r="O93" s="180"/>
      <c r="P93" s="190"/>
      <c r="Q93" s="18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row>
    <row r="94" spans="4:83">
      <c r="D94" s="100"/>
      <c r="E94" s="180"/>
      <c r="F94" s="180"/>
      <c r="G94" s="180"/>
      <c r="H94" s="180"/>
      <c r="I94" s="180"/>
      <c r="J94" s="180"/>
      <c r="K94" s="180"/>
      <c r="L94" s="180"/>
      <c r="M94" s="180"/>
      <c r="N94" s="180"/>
      <c r="O94" s="180"/>
      <c r="P94" s="190"/>
      <c r="Q94" s="18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row>
    <row r="95" spans="4:83">
      <c r="D95" s="100"/>
      <c r="E95" s="180"/>
      <c r="F95" s="180"/>
      <c r="G95" s="180"/>
      <c r="H95" s="180"/>
      <c r="I95" s="180"/>
      <c r="J95" s="180"/>
      <c r="K95" s="180"/>
      <c r="L95" s="180"/>
      <c r="M95" s="180"/>
      <c r="N95" s="180"/>
      <c r="O95" s="180"/>
      <c r="P95" s="190"/>
      <c r="Q95" s="18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row>
    <row r="96" spans="4:83">
      <c r="D96" s="100"/>
      <c r="E96" s="180"/>
      <c r="F96" s="180"/>
      <c r="G96" s="180"/>
      <c r="H96" s="180"/>
      <c r="I96" s="180"/>
      <c r="J96" s="180"/>
      <c r="K96" s="180"/>
      <c r="L96" s="180"/>
      <c r="M96" s="180"/>
      <c r="N96" s="180"/>
      <c r="O96" s="180"/>
      <c r="P96" s="190"/>
      <c r="Q96" s="18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row>
    <row r="97" spans="4:83">
      <c r="D97" s="100"/>
      <c r="E97" s="180"/>
      <c r="F97" s="180"/>
      <c r="G97" s="180"/>
      <c r="H97" s="180"/>
      <c r="I97" s="180"/>
      <c r="J97" s="180"/>
      <c r="K97" s="180"/>
      <c r="L97" s="180"/>
      <c r="M97" s="180"/>
      <c r="N97" s="180"/>
      <c r="O97" s="180"/>
      <c r="P97" s="190"/>
      <c r="Q97" s="18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row>
    <row r="98" spans="4:83">
      <c r="D98" s="100"/>
      <c r="E98" s="180"/>
      <c r="F98" s="180"/>
      <c r="G98" s="180"/>
      <c r="H98" s="180"/>
      <c r="I98" s="180"/>
      <c r="J98" s="180"/>
      <c r="K98" s="180"/>
      <c r="L98" s="180"/>
      <c r="M98" s="180"/>
      <c r="N98" s="180"/>
      <c r="O98" s="180"/>
      <c r="P98" s="190"/>
      <c r="Q98" s="18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row>
    <row r="99" spans="4:83">
      <c r="D99" s="100"/>
      <c r="E99" s="180"/>
      <c r="F99" s="180"/>
      <c r="G99" s="180"/>
      <c r="H99" s="180"/>
      <c r="I99" s="180"/>
      <c r="J99" s="180"/>
      <c r="K99" s="180"/>
      <c r="L99" s="180"/>
      <c r="M99" s="180"/>
      <c r="N99" s="180"/>
      <c r="O99" s="180"/>
      <c r="P99" s="190"/>
      <c r="Q99" s="18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row>
    <row r="100" spans="4:83">
      <c r="D100" s="100"/>
      <c r="E100" s="180"/>
      <c r="F100" s="180"/>
      <c r="G100" s="180"/>
      <c r="H100" s="180"/>
      <c r="I100" s="180"/>
      <c r="J100" s="180"/>
      <c r="K100" s="180"/>
      <c r="L100" s="180"/>
      <c r="M100" s="180"/>
      <c r="N100" s="180"/>
      <c r="O100" s="180"/>
      <c r="P100" s="190"/>
      <c r="Q100" s="18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row>
    <row r="101" spans="4:83">
      <c r="D101" s="100"/>
      <c r="E101" s="180"/>
      <c r="F101" s="180"/>
      <c r="G101" s="180"/>
      <c r="H101" s="180"/>
      <c r="I101" s="180"/>
      <c r="J101" s="180"/>
      <c r="K101" s="180"/>
      <c r="L101" s="180"/>
      <c r="M101" s="180"/>
      <c r="N101" s="180"/>
      <c r="O101" s="180"/>
      <c r="P101" s="190"/>
      <c r="Q101" s="18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row>
    <row r="102" spans="4:83">
      <c r="D102" s="100"/>
      <c r="E102" s="180"/>
      <c r="F102" s="180"/>
      <c r="G102" s="180"/>
      <c r="H102" s="180"/>
      <c r="I102" s="180"/>
      <c r="J102" s="180"/>
      <c r="K102" s="180"/>
      <c r="L102" s="180"/>
      <c r="M102" s="180"/>
      <c r="N102" s="180"/>
      <c r="O102" s="180"/>
      <c r="P102" s="190"/>
      <c r="Q102" s="18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row>
    <row r="103" spans="4:83">
      <c r="D103" s="100"/>
      <c r="E103" s="180"/>
      <c r="F103" s="180"/>
      <c r="G103" s="180"/>
      <c r="H103" s="180"/>
      <c r="I103" s="180"/>
      <c r="J103" s="180"/>
      <c r="K103" s="180"/>
      <c r="L103" s="180"/>
      <c r="M103" s="180"/>
      <c r="N103" s="180"/>
      <c r="O103" s="180"/>
      <c r="P103" s="190"/>
      <c r="Q103" s="18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row>
    <row r="104" spans="4:83">
      <c r="D104" s="100"/>
      <c r="E104" s="180"/>
      <c r="F104" s="180"/>
      <c r="G104" s="180"/>
      <c r="H104" s="180"/>
      <c r="I104" s="180"/>
      <c r="J104" s="180"/>
      <c r="K104" s="180"/>
      <c r="L104" s="180"/>
      <c r="M104" s="180"/>
      <c r="N104" s="180"/>
      <c r="O104" s="180"/>
      <c r="P104" s="190"/>
      <c r="Q104" s="18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row>
    <row r="105" spans="4:83">
      <c r="D105" s="100"/>
      <c r="E105" s="180"/>
      <c r="F105" s="180"/>
      <c r="G105" s="180"/>
      <c r="H105" s="180"/>
      <c r="I105" s="180"/>
      <c r="J105" s="180"/>
      <c r="K105" s="180"/>
      <c r="L105" s="180"/>
      <c r="M105" s="180"/>
      <c r="N105" s="180"/>
      <c r="O105" s="180"/>
      <c r="P105" s="190"/>
      <c r="Q105" s="18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row>
    <row r="106" spans="4:83">
      <c r="D106" s="100"/>
      <c r="E106" s="180"/>
      <c r="F106" s="180"/>
      <c r="G106" s="180"/>
      <c r="H106" s="180"/>
      <c r="I106" s="180"/>
      <c r="J106" s="180"/>
      <c r="K106" s="180"/>
      <c r="L106" s="180"/>
      <c r="M106" s="180"/>
      <c r="N106" s="180"/>
      <c r="O106" s="180"/>
      <c r="P106" s="190"/>
      <c r="Q106" s="18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row>
    <row r="107" spans="4:83">
      <c r="D107" s="100"/>
      <c r="E107" s="180"/>
      <c r="F107" s="180"/>
      <c r="G107" s="180"/>
      <c r="H107" s="180"/>
      <c r="I107" s="180"/>
      <c r="J107" s="180"/>
      <c r="K107" s="180"/>
      <c r="L107" s="180"/>
      <c r="M107" s="180"/>
      <c r="N107" s="180"/>
      <c r="O107" s="180"/>
      <c r="P107" s="190"/>
      <c r="Q107" s="18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row>
    <row r="108" spans="4:83">
      <c r="D108" s="100"/>
      <c r="E108" s="180"/>
      <c r="F108" s="180"/>
      <c r="G108" s="180"/>
      <c r="H108" s="180"/>
      <c r="I108" s="180"/>
      <c r="J108" s="180"/>
      <c r="K108" s="180"/>
      <c r="L108" s="180"/>
      <c r="M108" s="180"/>
      <c r="N108" s="180"/>
      <c r="O108" s="180"/>
      <c r="P108" s="190"/>
      <c r="Q108" s="18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row>
    <row r="109" spans="4:83">
      <c r="D109" s="100"/>
      <c r="E109" s="180"/>
      <c r="F109" s="180"/>
      <c r="G109" s="180"/>
      <c r="H109" s="180"/>
      <c r="I109" s="180"/>
      <c r="J109" s="180"/>
      <c r="K109" s="180"/>
      <c r="L109" s="180"/>
      <c r="M109" s="180"/>
      <c r="N109" s="180"/>
      <c r="O109" s="180"/>
      <c r="P109" s="190"/>
      <c r="Q109" s="18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row>
    <row r="110" spans="4:83">
      <c r="D110" s="100"/>
      <c r="E110" s="180"/>
      <c r="F110" s="180"/>
      <c r="G110" s="180"/>
      <c r="H110" s="180"/>
      <c r="I110" s="180"/>
      <c r="J110" s="180"/>
      <c r="K110" s="180"/>
      <c r="L110" s="180"/>
      <c r="M110" s="180"/>
      <c r="N110" s="180"/>
      <c r="O110" s="180"/>
      <c r="P110" s="190"/>
      <c r="Q110" s="18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row>
    <row r="111" spans="4:83">
      <c r="D111" s="100"/>
      <c r="E111" s="180"/>
      <c r="F111" s="180"/>
      <c r="G111" s="180"/>
      <c r="H111" s="180"/>
      <c r="I111" s="180"/>
      <c r="J111" s="180"/>
      <c r="K111" s="180"/>
      <c r="L111" s="180"/>
      <c r="M111" s="180"/>
      <c r="N111" s="180"/>
      <c r="O111" s="180"/>
      <c r="P111" s="190"/>
      <c r="Q111" s="18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row>
    <row r="112" spans="4:83">
      <c r="D112" s="100"/>
      <c r="E112" s="180"/>
      <c r="F112" s="180"/>
      <c r="G112" s="180"/>
      <c r="H112" s="180"/>
      <c r="I112" s="180"/>
      <c r="J112" s="180"/>
      <c r="K112" s="180"/>
      <c r="L112" s="180"/>
      <c r="M112" s="180"/>
      <c r="N112" s="180"/>
      <c r="O112" s="18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row>
    <row r="113" spans="4:83">
      <c r="D113" s="100"/>
      <c r="E113" s="180"/>
      <c r="F113" s="180"/>
      <c r="G113" s="180"/>
      <c r="H113" s="180"/>
      <c r="I113" s="180"/>
      <c r="J113" s="180"/>
      <c r="K113" s="180"/>
      <c r="L113" s="180"/>
      <c r="M113" s="180"/>
      <c r="N113" s="180"/>
      <c r="O113" s="18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row>
    <row r="114" spans="4:83">
      <c r="D114" s="100"/>
      <c r="E114" s="180"/>
      <c r="F114" s="180"/>
      <c r="G114" s="180"/>
      <c r="H114" s="180"/>
      <c r="I114" s="180"/>
      <c r="J114" s="180"/>
      <c r="K114" s="180"/>
      <c r="L114" s="180"/>
      <c r="M114" s="180"/>
      <c r="N114" s="180"/>
      <c r="O114" s="18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row>
    <row r="115" spans="5:83">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row>
    <row r="116" spans="5:83">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row>
    <row r="117" spans="5:83">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row>
    <row r="118" spans="5:83">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row>
    <row r="119" spans="5:83">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row>
    <row r="120" spans="5:83">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row>
    <row r="121" spans="5:83">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row>
    <row r="122" spans="5:83">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row>
    <row r="123" spans="5:83">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row>
    <row r="124" spans="5:83">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row>
    <row r="125" spans="5:83">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row>
    <row r="126" spans="5:83">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row>
    <row r="127" spans="5:83">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row>
    <row r="128" spans="5:83">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row>
    <row r="129" spans="5:83">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row>
    <row r="130" spans="5:83">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row>
    <row r="131" spans="5:83">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row>
    <row r="132" spans="5:83">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row>
    <row r="133" spans="5:83">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row>
    <row r="134" spans="5:83">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row>
    <row r="135" spans="5:83">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row>
    <row r="136" spans="5:83">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row>
    <row r="137" spans="5:83">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row>
    <row r="138" spans="5:83">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row>
    <row r="139" spans="5:83">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row>
    <row r="140" spans="5:83">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row>
    <row r="141" spans="5:83">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row>
    <row r="142" spans="5:83">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row>
    <row r="143" spans="5:83">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row>
    <row r="144" spans="5:83">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row>
    <row r="145" spans="5:83">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row>
    <row r="146" spans="5:83">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row>
    <row r="147" spans="5:83">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row>
    <row r="148" spans="5:83">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row>
    <row r="149" spans="5:83">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row>
    <row r="150" spans="5:83">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c r="AA150" s="190"/>
      <c r="AB150" s="190"/>
      <c r="AC150" s="190"/>
      <c r="AD150" s="190"/>
      <c r="AE150" s="190"/>
      <c r="AF150" s="190"/>
      <c r="AG150" s="190"/>
      <c r="AH150" s="190"/>
      <c r="AI150" s="190"/>
      <c r="AJ150" s="190"/>
      <c r="AK150" s="190"/>
      <c r="AL150" s="190"/>
      <c r="AM150" s="190"/>
      <c r="AN150" s="190"/>
      <c r="AO150" s="190"/>
      <c r="AP150" s="190"/>
      <c r="AQ150" s="190"/>
      <c r="AR150" s="190"/>
      <c r="AS150" s="190"/>
      <c r="AT150" s="190"/>
      <c r="AU150" s="190"/>
      <c r="AV150" s="190"/>
      <c r="AW150" s="190"/>
      <c r="AX150" s="190"/>
      <c r="AY150" s="190"/>
      <c r="AZ150" s="190"/>
      <c r="BA150" s="190"/>
      <c r="BB150" s="190"/>
      <c r="BC150" s="190"/>
      <c r="BD150" s="190"/>
      <c r="BE150" s="190"/>
      <c r="BF150" s="190"/>
      <c r="BG150" s="190"/>
      <c r="BH150" s="190"/>
      <c r="BI150" s="190"/>
      <c r="BJ150" s="190"/>
      <c r="BK150" s="190"/>
      <c r="BL150" s="190"/>
      <c r="BM150" s="190"/>
      <c r="BN150" s="190"/>
      <c r="BO150" s="190"/>
      <c r="BP150" s="190"/>
      <c r="BQ150" s="190"/>
      <c r="BR150" s="190"/>
      <c r="BS150" s="190"/>
      <c r="BT150" s="190"/>
      <c r="BU150" s="190"/>
      <c r="BV150" s="190"/>
      <c r="BW150" s="190"/>
      <c r="BX150" s="190"/>
      <c r="BY150" s="190"/>
      <c r="BZ150" s="190"/>
      <c r="CA150" s="190"/>
      <c r="CB150" s="190"/>
      <c r="CC150" s="190"/>
      <c r="CD150" s="190"/>
      <c r="CE150" s="190"/>
    </row>
    <row r="151" spans="5:83">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c r="AA151" s="190"/>
      <c r="AB151" s="190"/>
      <c r="AC151" s="190"/>
      <c r="AD151" s="190"/>
      <c r="AE151" s="190"/>
      <c r="AF151" s="190"/>
      <c r="AG151" s="190"/>
      <c r="AH151" s="190"/>
      <c r="AI151" s="190"/>
      <c r="AJ151" s="190"/>
      <c r="AK151" s="190"/>
      <c r="AL151" s="190"/>
      <c r="AM151" s="190"/>
      <c r="AN151" s="190"/>
      <c r="AO151" s="190"/>
      <c r="AP151" s="190"/>
      <c r="AQ151" s="190"/>
      <c r="AR151" s="190"/>
      <c r="AS151" s="190"/>
      <c r="AT151" s="190"/>
      <c r="AU151" s="190"/>
      <c r="AV151" s="190"/>
      <c r="AW151" s="190"/>
      <c r="AX151" s="190"/>
      <c r="AY151" s="190"/>
      <c r="AZ151" s="190"/>
      <c r="BA151" s="190"/>
      <c r="BB151" s="190"/>
      <c r="BC151" s="190"/>
      <c r="BD151" s="190"/>
      <c r="BE151" s="190"/>
      <c r="BF151" s="190"/>
      <c r="BG151" s="190"/>
      <c r="BH151" s="190"/>
      <c r="BI151" s="190"/>
      <c r="BJ151" s="190"/>
      <c r="BK151" s="190"/>
      <c r="BL151" s="190"/>
      <c r="BM151" s="190"/>
      <c r="BN151" s="190"/>
      <c r="BO151" s="190"/>
      <c r="BP151" s="190"/>
      <c r="BQ151" s="190"/>
      <c r="BR151" s="190"/>
      <c r="BS151" s="190"/>
      <c r="BT151" s="190"/>
      <c r="BU151" s="190"/>
      <c r="BV151" s="190"/>
      <c r="BW151" s="190"/>
      <c r="BX151" s="190"/>
      <c r="BY151" s="190"/>
      <c r="BZ151" s="190"/>
      <c r="CA151" s="190"/>
      <c r="CB151" s="190"/>
      <c r="CC151" s="190"/>
      <c r="CD151" s="190"/>
      <c r="CE151" s="190"/>
    </row>
    <row r="152" spans="5:83">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c r="AA152" s="190"/>
      <c r="AB152" s="190"/>
      <c r="AC152" s="190"/>
      <c r="AD152" s="190"/>
      <c r="AE152" s="190"/>
      <c r="AF152" s="190"/>
      <c r="AG152" s="190"/>
      <c r="AH152" s="190"/>
      <c r="AI152" s="190"/>
      <c r="AJ152" s="190"/>
      <c r="AK152" s="190"/>
      <c r="AL152" s="190"/>
      <c r="AM152" s="190"/>
      <c r="AN152" s="190"/>
      <c r="AO152" s="190"/>
      <c r="AP152" s="190"/>
      <c r="AQ152" s="190"/>
      <c r="AR152" s="190"/>
      <c r="AS152" s="190"/>
      <c r="AT152" s="190"/>
      <c r="AU152" s="190"/>
      <c r="AV152" s="190"/>
      <c r="AW152" s="190"/>
      <c r="AX152" s="190"/>
      <c r="AY152" s="190"/>
      <c r="AZ152" s="190"/>
      <c r="BA152" s="190"/>
      <c r="BB152" s="190"/>
      <c r="BC152" s="190"/>
      <c r="BD152" s="190"/>
      <c r="BE152" s="190"/>
      <c r="BF152" s="190"/>
      <c r="BG152" s="190"/>
      <c r="BH152" s="190"/>
      <c r="BI152" s="190"/>
      <c r="BJ152" s="190"/>
      <c r="BK152" s="190"/>
      <c r="BL152" s="190"/>
      <c r="BM152" s="190"/>
      <c r="BN152" s="190"/>
      <c r="BO152" s="190"/>
      <c r="BP152" s="190"/>
      <c r="BQ152" s="190"/>
      <c r="BR152" s="190"/>
      <c r="BS152" s="190"/>
      <c r="BT152" s="190"/>
      <c r="BU152" s="190"/>
      <c r="BV152" s="190"/>
      <c r="BW152" s="190"/>
      <c r="BX152" s="190"/>
      <c r="BY152" s="190"/>
      <c r="BZ152" s="190"/>
      <c r="CA152" s="190"/>
      <c r="CB152" s="190"/>
      <c r="CC152" s="190"/>
      <c r="CD152" s="190"/>
      <c r="CE152" s="190"/>
    </row>
    <row r="153" spans="5:83">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c r="AA153" s="190"/>
      <c r="AB153" s="190"/>
      <c r="AC153" s="190"/>
      <c r="AD153" s="190"/>
      <c r="AE153" s="190"/>
      <c r="AF153" s="190"/>
      <c r="AG153" s="190"/>
      <c r="AH153" s="190"/>
      <c r="AI153" s="190"/>
      <c r="AJ153" s="190"/>
      <c r="AK153" s="190"/>
      <c r="AL153" s="190"/>
      <c r="AM153" s="190"/>
      <c r="AN153" s="190"/>
      <c r="AO153" s="190"/>
      <c r="AP153" s="190"/>
      <c r="AQ153" s="190"/>
      <c r="AR153" s="190"/>
      <c r="AS153" s="190"/>
      <c r="AT153" s="190"/>
      <c r="AU153" s="190"/>
      <c r="AV153" s="190"/>
      <c r="AW153" s="190"/>
      <c r="AX153" s="190"/>
      <c r="AY153" s="190"/>
      <c r="AZ153" s="190"/>
      <c r="BA153" s="190"/>
      <c r="BB153" s="190"/>
      <c r="BC153" s="190"/>
      <c r="BD153" s="190"/>
      <c r="BE153" s="190"/>
      <c r="BF153" s="190"/>
      <c r="BG153" s="190"/>
      <c r="BH153" s="190"/>
      <c r="BI153" s="190"/>
      <c r="BJ153" s="190"/>
      <c r="BK153" s="190"/>
      <c r="BL153" s="190"/>
      <c r="BM153" s="190"/>
      <c r="BN153" s="190"/>
      <c r="BO153" s="190"/>
      <c r="BP153" s="190"/>
      <c r="BQ153" s="190"/>
      <c r="BR153" s="190"/>
      <c r="BS153" s="190"/>
      <c r="BT153" s="190"/>
      <c r="BU153" s="190"/>
      <c r="BV153" s="190"/>
      <c r="BW153" s="190"/>
      <c r="BX153" s="190"/>
      <c r="BY153" s="190"/>
      <c r="BZ153" s="190"/>
      <c r="CA153" s="190"/>
      <c r="CB153" s="190"/>
      <c r="CC153" s="190"/>
      <c r="CD153" s="190"/>
      <c r="CE153" s="190"/>
    </row>
    <row r="154" spans="5:83">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c r="AA154" s="190"/>
      <c r="AB154" s="190"/>
      <c r="AC154" s="190"/>
      <c r="AD154" s="190"/>
      <c r="AE154" s="190"/>
      <c r="AF154" s="190"/>
      <c r="AG154" s="190"/>
      <c r="AH154" s="190"/>
      <c r="AI154" s="190"/>
      <c r="AJ154" s="190"/>
      <c r="AK154" s="190"/>
      <c r="AL154" s="190"/>
      <c r="AM154" s="190"/>
      <c r="AN154" s="190"/>
      <c r="AO154" s="190"/>
      <c r="AP154" s="190"/>
      <c r="AQ154" s="190"/>
      <c r="AR154" s="190"/>
      <c r="AS154" s="190"/>
      <c r="AT154" s="190"/>
      <c r="AU154" s="190"/>
      <c r="AV154" s="190"/>
      <c r="AW154" s="190"/>
      <c r="AX154" s="190"/>
      <c r="AY154" s="190"/>
      <c r="AZ154" s="190"/>
      <c r="BA154" s="190"/>
      <c r="BB154" s="190"/>
      <c r="BC154" s="190"/>
      <c r="BD154" s="190"/>
      <c r="BE154" s="190"/>
      <c r="BF154" s="190"/>
      <c r="BG154" s="190"/>
      <c r="BH154" s="190"/>
      <c r="BI154" s="190"/>
      <c r="BJ154" s="190"/>
      <c r="BK154" s="190"/>
      <c r="BL154" s="190"/>
      <c r="BM154" s="190"/>
      <c r="BN154" s="190"/>
      <c r="BO154" s="190"/>
      <c r="BP154" s="190"/>
      <c r="BQ154" s="190"/>
      <c r="BR154" s="190"/>
      <c r="BS154" s="190"/>
      <c r="BT154" s="190"/>
      <c r="BU154" s="190"/>
      <c r="BV154" s="190"/>
      <c r="BW154" s="190"/>
      <c r="BX154" s="190"/>
      <c r="BY154" s="190"/>
      <c r="BZ154" s="190"/>
      <c r="CA154" s="190"/>
      <c r="CB154" s="190"/>
      <c r="CC154" s="190"/>
      <c r="CD154" s="190"/>
      <c r="CE154" s="190"/>
    </row>
    <row r="155" spans="5:83">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c r="AA155" s="190"/>
      <c r="AB155" s="190"/>
      <c r="AC155" s="190"/>
      <c r="AD155" s="190"/>
      <c r="AE155" s="190"/>
      <c r="AF155" s="190"/>
      <c r="AG155" s="190"/>
      <c r="AH155" s="190"/>
      <c r="AI155" s="190"/>
      <c r="AJ155" s="190"/>
      <c r="AK155" s="190"/>
      <c r="AL155" s="190"/>
      <c r="AM155" s="190"/>
      <c r="AN155" s="190"/>
      <c r="AO155" s="190"/>
      <c r="AP155" s="190"/>
      <c r="AQ155" s="190"/>
      <c r="AR155" s="190"/>
      <c r="AS155" s="190"/>
      <c r="AT155" s="190"/>
      <c r="AU155" s="190"/>
      <c r="AV155" s="190"/>
      <c r="AW155" s="190"/>
      <c r="AX155" s="190"/>
      <c r="AY155" s="190"/>
      <c r="AZ155" s="190"/>
      <c r="BA155" s="190"/>
      <c r="BB155" s="190"/>
      <c r="BC155" s="190"/>
      <c r="BD155" s="190"/>
      <c r="BE155" s="190"/>
      <c r="BF155" s="190"/>
      <c r="BG155" s="190"/>
      <c r="BH155" s="190"/>
      <c r="BI155" s="190"/>
      <c r="BJ155" s="190"/>
      <c r="BK155" s="190"/>
      <c r="BL155" s="190"/>
      <c r="BM155" s="190"/>
      <c r="BN155" s="190"/>
      <c r="BO155" s="190"/>
      <c r="BP155" s="190"/>
      <c r="BQ155" s="190"/>
      <c r="BR155" s="190"/>
      <c r="BS155" s="190"/>
      <c r="BT155" s="190"/>
      <c r="BU155" s="190"/>
      <c r="BV155" s="190"/>
      <c r="BW155" s="190"/>
      <c r="BX155" s="190"/>
      <c r="BY155" s="190"/>
      <c r="BZ155" s="190"/>
      <c r="CA155" s="190"/>
      <c r="CB155" s="190"/>
      <c r="CC155" s="190"/>
      <c r="CD155" s="190"/>
      <c r="CE155" s="190"/>
    </row>
    <row r="156" spans="5:83">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c r="AA156" s="190"/>
      <c r="AB156" s="190"/>
      <c r="AC156" s="190"/>
      <c r="AD156" s="190"/>
      <c r="AE156" s="190"/>
      <c r="AF156" s="190"/>
      <c r="AG156" s="190"/>
      <c r="AH156" s="190"/>
      <c r="AI156" s="190"/>
      <c r="AJ156" s="190"/>
      <c r="AK156" s="190"/>
      <c r="AL156" s="190"/>
      <c r="AM156" s="190"/>
      <c r="AN156" s="190"/>
      <c r="AO156" s="190"/>
      <c r="AP156" s="190"/>
      <c r="AQ156" s="190"/>
      <c r="AR156" s="190"/>
      <c r="AS156" s="190"/>
      <c r="AT156" s="190"/>
      <c r="AU156" s="190"/>
      <c r="AV156" s="190"/>
      <c r="AW156" s="190"/>
      <c r="AX156" s="190"/>
      <c r="AY156" s="190"/>
      <c r="AZ156" s="190"/>
      <c r="BA156" s="190"/>
      <c r="BB156" s="190"/>
      <c r="BC156" s="190"/>
      <c r="BD156" s="190"/>
      <c r="BE156" s="190"/>
      <c r="BF156" s="190"/>
      <c r="BG156" s="190"/>
      <c r="BH156" s="190"/>
      <c r="BI156" s="190"/>
      <c r="BJ156" s="190"/>
      <c r="BK156" s="190"/>
      <c r="BL156" s="190"/>
      <c r="BM156" s="190"/>
      <c r="BN156" s="190"/>
      <c r="BO156" s="190"/>
      <c r="BP156" s="190"/>
      <c r="BQ156" s="190"/>
      <c r="BR156" s="190"/>
      <c r="BS156" s="190"/>
      <c r="BT156" s="190"/>
      <c r="BU156" s="190"/>
      <c r="BV156" s="190"/>
      <c r="BW156" s="190"/>
      <c r="BX156" s="190"/>
      <c r="BY156" s="190"/>
      <c r="BZ156" s="190"/>
      <c r="CA156" s="190"/>
      <c r="CB156" s="190"/>
      <c r="CC156" s="190"/>
      <c r="CD156" s="190"/>
      <c r="CE156" s="190"/>
    </row>
    <row r="157" spans="5:83">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c r="AA157" s="190"/>
      <c r="AB157" s="190"/>
      <c r="AC157" s="190"/>
      <c r="AD157" s="190"/>
      <c r="AE157" s="190"/>
      <c r="AF157" s="190"/>
      <c r="AG157" s="190"/>
      <c r="AH157" s="190"/>
      <c r="AI157" s="190"/>
      <c r="AJ157" s="190"/>
      <c r="AK157" s="190"/>
      <c r="AL157" s="190"/>
      <c r="AM157" s="190"/>
      <c r="AN157" s="190"/>
      <c r="AO157" s="190"/>
      <c r="AP157" s="190"/>
      <c r="AQ157" s="190"/>
      <c r="AR157" s="190"/>
      <c r="AS157" s="190"/>
      <c r="AT157" s="190"/>
      <c r="AU157" s="190"/>
      <c r="AV157" s="190"/>
      <c r="AW157" s="190"/>
      <c r="AX157" s="190"/>
      <c r="AY157" s="190"/>
      <c r="AZ157" s="190"/>
      <c r="BA157" s="190"/>
      <c r="BB157" s="190"/>
      <c r="BC157" s="190"/>
      <c r="BD157" s="190"/>
      <c r="BE157" s="190"/>
      <c r="BF157" s="190"/>
      <c r="BG157" s="190"/>
      <c r="BH157" s="190"/>
      <c r="BI157" s="190"/>
      <c r="BJ157" s="190"/>
      <c r="BK157" s="190"/>
      <c r="BL157" s="190"/>
      <c r="BM157" s="190"/>
      <c r="BN157" s="190"/>
      <c r="BO157" s="190"/>
      <c r="BP157" s="190"/>
      <c r="BQ157" s="190"/>
      <c r="BR157" s="190"/>
      <c r="BS157" s="190"/>
      <c r="BT157" s="190"/>
      <c r="BU157" s="190"/>
      <c r="BV157" s="190"/>
      <c r="BW157" s="190"/>
      <c r="BX157" s="190"/>
      <c r="BY157" s="190"/>
      <c r="BZ157" s="190"/>
      <c r="CA157" s="190"/>
      <c r="CB157" s="190"/>
      <c r="CC157" s="190"/>
      <c r="CD157" s="190"/>
      <c r="CE157" s="190"/>
    </row>
    <row r="158" spans="5:83">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c r="AA158" s="190"/>
      <c r="AB158" s="190"/>
      <c r="AC158" s="190"/>
      <c r="AD158" s="190"/>
      <c r="AE158" s="190"/>
      <c r="AF158" s="190"/>
      <c r="AG158" s="190"/>
      <c r="AH158" s="190"/>
      <c r="AI158" s="190"/>
      <c r="AJ158" s="190"/>
      <c r="AK158" s="190"/>
      <c r="AL158" s="190"/>
      <c r="AM158" s="190"/>
      <c r="AN158" s="190"/>
      <c r="AO158" s="190"/>
      <c r="AP158" s="190"/>
      <c r="AQ158" s="190"/>
      <c r="AR158" s="190"/>
      <c r="AS158" s="190"/>
      <c r="AT158" s="190"/>
      <c r="AU158" s="190"/>
      <c r="AV158" s="190"/>
      <c r="AW158" s="190"/>
      <c r="AX158" s="190"/>
      <c r="AY158" s="190"/>
      <c r="AZ158" s="190"/>
      <c r="BA158" s="190"/>
      <c r="BB158" s="190"/>
      <c r="BC158" s="190"/>
      <c r="BD158" s="190"/>
      <c r="BE158" s="190"/>
      <c r="BF158" s="190"/>
      <c r="BG158" s="190"/>
      <c r="BH158" s="190"/>
      <c r="BI158" s="190"/>
      <c r="BJ158" s="190"/>
      <c r="BK158" s="190"/>
      <c r="BL158" s="190"/>
      <c r="BM158" s="190"/>
      <c r="BN158" s="190"/>
      <c r="BO158" s="190"/>
      <c r="BP158" s="190"/>
      <c r="BQ158" s="190"/>
      <c r="BR158" s="190"/>
      <c r="BS158" s="190"/>
      <c r="BT158" s="190"/>
      <c r="BU158" s="190"/>
      <c r="BV158" s="190"/>
      <c r="BW158" s="190"/>
      <c r="BX158" s="190"/>
      <c r="BY158" s="190"/>
      <c r="BZ158" s="190"/>
      <c r="CA158" s="190"/>
      <c r="CB158" s="190"/>
      <c r="CC158" s="190"/>
      <c r="CD158" s="190"/>
      <c r="CE158" s="190"/>
    </row>
    <row r="159" spans="5:83">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c r="AA159" s="190"/>
      <c r="AB159" s="190"/>
      <c r="AC159" s="190"/>
      <c r="AD159" s="190"/>
      <c r="AE159" s="190"/>
      <c r="AF159" s="190"/>
      <c r="AG159" s="190"/>
      <c r="AH159" s="190"/>
      <c r="AI159" s="190"/>
      <c r="AJ159" s="190"/>
      <c r="AK159" s="190"/>
      <c r="AL159" s="190"/>
      <c r="AM159" s="190"/>
      <c r="AN159" s="190"/>
      <c r="AO159" s="190"/>
      <c r="AP159" s="190"/>
      <c r="AQ159" s="190"/>
      <c r="AR159" s="190"/>
      <c r="AS159" s="190"/>
      <c r="AT159" s="190"/>
      <c r="AU159" s="190"/>
      <c r="AV159" s="190"/>
      <c r="AW159" s="190"/>
      <c r="AX159" s="190"/>
      <c r="AY159" s="190"/>
      <c r="AZ159" s="190"/>
      <c r="BA159" s="190"/>
      <c r="BB159" s="190"/>
      <c r="BC159" s="190"/>
      <c r="BD159" s="190"/>
      <c r="BE159" s="190"/>
      <c r="BF159" s="190"/>
      <c r="BG159" s="190"/>
      <c r="BH159" s="190"/>
      <c r="BI159" s="190"/>
      <c r="BJ159" s="190"/>
      <c r="BK159" s="190"/>
      <c r="BL159" s="190"/>
      <c r="BM159" s="190"/>
      <c r="BN159" s="190"/>
      <c r="BO159" s="190"/>
      <c r="BP159" s="190"/>
      <c r="BQ159" s="190"/>
      <c r="BR159" s="190"/>
      <c r="BS159" s="190"/>
      <c r="BT159" s="190"/>
      <c r="BU159" s="190"/>
      <c r="BV159" s="190"/>
      <c r="BW159" s="190"/>
      <c r="BX159" s="190"/>
      <c r="BY159" s="190"/>
      <c r="BZ159" s="190"/>
      <c r="CA159" s="190"/>
      <c r="CB159" s="190"/>
      <c r="CC159" s="190"/>
      <c r="CD159" s="190"/>
      <c r="CE159" s="190"/>
    </row>
    <row r="160" spans="5:83">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c r="AA160" s="190"/>
      <c r="AB160" s="190"/>
      <c r="AC160" s="190"/>
      <c r="AD160" s="190"/>
      <c r="AE160" s="190"/>
      <c r="AF160" s="190"/>
      <c r="AG160" s="190"/>
      <c r="AH160" s="190"/>
      <c r="AI160" s="190"/>
      <c r="AJ160" s="190"/>
      <c r="AK160" s="190"/>
      <c r="AL160" s="190"/>
      <c r="AM160" s="190"/>
      <c r="AN160" s="190"/>
      <c r="AO160" s="190"/>
      <c r="AP160" s="190"/>
      <c r="AQ160" s="190"/>
      <c r="AR160" s="190"/>
      <c r="AS160" s="190"/>
      <c r="AT160" s="190"/>
      <c r="AU160" s="190"/>
      <c r="AV160" s="190"/>
      <c r="AW160" s="190"/>
      <c r="AX160" s="190"/>
      <c r="AY160" s="190"/>
      <c r="AZ160" s="190"/>
      <c r="BA160" s="190"/>
      <c r="BB160" s="190"/>
      <c r="BC160" s="190"/>
      <c r="BD160" s="190"/>
      <c r="BE160" s="190"/>
      <c r="BF160" s="190"/>
      <c r="BG160" s="190"/>
      <c r="BH160" s="190"/>
      <c r="BI160" s="190"/>
      <c r="BJ160" s="190"/>
      <c r="BK160" s="190"/>
      <c r="BL160" s="190"/>
      <c r="BM160" s="190"/>
      <c r="BN160" s="190"/>
      <c r="BO160" s="190"/>
      <c r="BP160" s="190"/>
      <c r="BQ160" s="190"/>
      <c r="BR160" s="190"/>
      <c r="BS160" s="190"/>
      <c r="BT160" s="190"/>
      <c r="BU160" s="190"/>
      <c r="BV160" s="190"/>
      <c r="BW160" s="190"/>
      <c r="BX160" s="190"/>
      <c r="BY160" s="190"/>
      <c r="BZ160" s="190"/>
      <c r="CA160" s="190"/>
      <c r="CB160" s="190"/>
      <c r="CC160" s="190"/>
      <c r="CD160" s="190"/>
      <c r="CE160" s="190"/>
    </row>
    <row r="161" spans="5:83">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c r="AA161" s="190"/>
      <c r="AB161" s="190"/>
      <c r="AC161" s="190"/>
      <c r="AD161" s="190"/>
      <c r="AE161" s="190"/>
      <c r="AF161" s="190"/>
      <c r="AG161" s="190"/>
      <c r="AH161" s="190"/>
      <c r="AI161" s="190"/>
      <c r="AJ161" s="190"/>
      <c r="AK161" s="190"/>
      <c r="AL161" s="190"/>
      <c r="AM161" s="190"/>
      <c r="AN161" s="190"/>
      <c r="AO161" s="190"/>
      <c r="AP161" s="190"/>
      <c r="AQ161" s="190"/>
      <c r="AR161" s="190"/>
      <c r="AS161" s="190"/>
      <c r="AT161" s="190"/>
      <c r="AU161" s="190"/>
      <c r="AV161" s="190"/>
      <c r="AW161" s="190"/>
      <c r="AX161" s="190"/>
      <c r="AY161" s="190"/>
      <c r="AZ161" s="190"/>
      <c r="BA161" s="190"/>
      <c r="BB161" s="190"/>
      <c r="BC161" s="190"/>
      <c r="BD161" s="190"/>
      <c r="BE161" s="190"/>
      <c r="BF161" s="190"/>
      <c r="BG161" s="190"/>
      <c r="BH161" s="190"/>
      <c r="BI161" s="190"/>
      <c r="BJ161" s="190"/>
      <c r="BK161" s="190"/>
      <c r="BL161" s="190"/>
      <c r="BM161" s="190"/>
      <c r="BN161" s="190"/>
      <c r="BO161" s="190"/>
      <c r="BP161" s="190"/>
      <c r="BQ161" s="190"/>
      <c r="BR161" s="190"/>
      <c r="BS161" s="190"/>
      <c r="BT161" s="190"/>
      <c r="BU161" s="190"/>
      <c r="BV161" s="190"/>
      <c r="BW161" s="190"/>
      <c r="BX161" s="190"/>
      <c r="BY161" s="190"/>
      <c r="BZ161" s="190"/>
      <c r="CA161" s="190"/>
      <c r="CB161" s="190"/>
      <c r="CC161" s="190"/>
      <c r="CD161" s="190"/>
      <c r="CE161" s="190"/>
    </row>
    <row r="162" spans="5:83">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c r="AA162" s="190"/>
      <c r="AB162" s="190"/>
      <c r="AC162" s="190"/>
      <c r="AD162" s="190"/>
      <c r="AE162" s="190"/>
      <c r="AF162" s="190"/>
      <c r="AG162" s="190"/>
      <c r="AH162" s="190"/>
      <c r="AI162" s="190"/>
      <c r="AJ162" s="190"/>
      <c r="AK162" s="190"/>
      <c r="AL162" s="190"/>
      <c r="AM162" s="190"/>
      <c r="AN162" s="190"/>
      <c r="AO162" s="190"/>
      <c r="AP162" s="190"/>
      <c r="AQ162" s="190"/>
      <c r="AR162" s="190"/>
      <c r="AS162" s="190"/>
      <c r="AT162" s="190"/>
      <c r="AU162" s="190"/>
      <c r="AV162" s="190"/>
      <c r="AW162" s="190"/>
      <c r="AX162" s="190"/>
      <c r="AY162" s="190"/>
      <c r="AZ162" s="190"/>
      <c r="BA162" s="190"/>
      <c r="BB162" s="190"/>
      <c r="BC162" s="190"/>
      <c r="BD162" s="190"/>
      <c r="BE162" s="190"/>
      <c r="BF162" s="190"/>
      <c r="BG162" s="190"/>
      <c r="BH162" s="190"/>
      <c r="BI162" s="190"/>
      <c r="BJ162" s="190"/>
      <c r="BK162" s="190"/>
      <c r="BL162" s="190"/>
      <c r="BM162" s="190"/>
      <c r="BN162" s="190"/>
      <c r="BO162" s="190"/>
      <c r="BP162" s="190"/>
      <c r="BQ162" s="190"/>
      <c r="BR162" s="190"/>
      <c r="BS162" s="190"/>
      <c r="BT162" s="190"/>
      <c r="BU162" s="190"/>
      <c r="BV162" s="190"/>
      <c r="BW162" s="190"/>
      <c r="BX162" s="190"/>
      <c r="BY162" s="190"/>
      <c r="BZ162" s="190"/>
      <c r="CA162" s="190"/>
      <c r="CB162" s="190"/>
      <c r="CC162" s="190"/>
      <c r="CD162" s="190"/>
      <c r="CE162" s="190"/>
    </row>
    <row r="163" spans="5:83">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c r="AA163" s="190"/>
      <c r="AB163" s="190"/>
      <c r="AC163" s="190"/>
      <c r="AD163" s="190"/>
      <c r="AE163" s="190"/>
      <c r="AF163" s="190"/>
      <c r="AG163" s="190"/>
      <c r="AH163" s="190"/>
      <c r="AI163" s="190"/>
      <c r="AJ163" s="190"/>
      <c r="AK163" s="190"/>
      <c r="AL163" s="190"/>
      <c r="AM163" s="190"/>
      <c r="AN163" s="190"/>
      <c r="AO163" s="190"/>
      <c r="AP163" s="190"/>
      <c r="AQ163" s="190"/>
      <c r="AR163" s="190"/>
      <c r="AS163" s="190"/>
      <c r="AT163" s="190"/>
      <c r="AU163" s="190"/>
      <c r="AV163" s="190"/>
      <c r="AW163" s="190"/>
      <c r="AX163" s="190"/>
      <c r="AY163" s="190"/>
      <c r="AZ163" s="190"/>
      <c r="BA163" s="190"/>
      <c r="BB163" s="190"/>
      <c r="BC163" s="190"/>
      <c r="BD163" s="190"/>
      <c r="BE163" s="190"/>
      <c r="BF163" s="190"/>
      <c r="BG163" s="190"/>
      <c r="BH163" s="190"/>
      <c r="BI163" s="190"/>
      <c r="BJ163" s="190"/>
      <c r="BK163" s="190"/>
      <c r="BL163" s="190"/>
      <c r="BM163" s="190"/>
      <c r="BN163" s="190"/>
      <c r="BO163" s="190"/>
      <c r="BP163" s="190"/>
      <c r="BQ163" s="190"/>
      <c r="BR163" s="190"/>
      <c r="BS163" s="190"/>
      <c r="BT163" s="190"/>
      <c r="BU163" s="190"/>
      <c r="BV163" s="190"/>
      <c r="BW163" s="190"/>
      <c r="BX163" s="190"/>
      <c r="BY163" s="190"/>
      <c r="BZ163" s="190"/>
      <c r="CA163" s="190"/>
      <c r="CB163" s="190"/>
      <c r="CC163" s="190"/>
      <c r="CD163" s="190"/>
      <c r="CE163" s="190"/>
    </row>
    <row r="164" spans="5:83">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c r="AA164" s="190"/>
      <c r="AB164" s="190"/>
      <c r="AC164" s="190"/>
      <c r="AD164" s="190"/>
      <c r="AE164" s="190"/>
      <c r="AF164" s="190"/>
      <c r="AG164" s="190"/>
      <c r="AH164" s="190"/>
      <c r="AI164" s="190"/>
      <c r="AJ164" s="190"/>
      <c r="AK164" s="190"/>
      <c r="AL164" s="190"/>
      <c r="AM164" s="190"/>
      <c r="AN164" s="190"/>
      <c r="AO164" s="190"/>
      <c r="AP164" s="190"/>
      <c r="AQ164" s="190"/>
      <c r="AR164" s="190"/>
      <c r="AS164" s="190"/>
      <c r="AT164" s="190"/>
      <c r="AU164" s="190"/>
      <c r="AV164" s="190"/>
      <c r="AW164" s="190"/>
      <c r="AX164" s="190"/>
      <c r="AY164" s="190"/>
      <c r="AZ164" s="190"/>
      <c r="BA164" s="190"/>
      <c r="BB164" s="190"/>
      <c r="BC164" s="190"/>
      <c r="BD164" s="190"/>
      <c r="BE164" s="190"/>
      <c r="BF164" s="190"/>
      <c r="BG164" s="190"/>
      <c r="BH164" s="190"/>
      <c r="BI164" s="190"/>
      <c r="BJ164" s="190"/>
      <c r="BK164" s="190"/>
      <c r="BL164" s="190"/>
      <c r="BM164" s="190"/>
      <c r="BN164" s="190"/>
      <c r="BO164" s="190"/>
      <c r="BP164" s="190"/>
      <c r="BQ164" s="190"/>
      <c r="BR164" s="190"/>
      <c r="BS164" s="190"/>
      <c r="BT164" s="190"/>
      <c r="BU164" s="190"/>
      <c r="BV164" s="190"/>
      <c r="BW164" s="190"/>
      <c r="BX164" s="190"/>
      <c r="BY164" s="190"/>
      <c r="BZ164" s="190"/>
      <c r="CA164" s="190"/>
      <c r="CB164" s="190"/>
      <c r="CC164" s="190"/>
      <c r="CD164" s="190"/>
      <c r="CE164" s="190"/>
    </row>
    <row r="165" spans="5:83">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c r="AA165" s="190"/>
      <c r="AB165" s="190"/>
      <c r="AC165" s="190"/>
      <c r="AD165" s="190"/>
      <c r="AE165" s="190"/>
      <c r="AF165" s="190"/>
      <c r="AG165" s="190"/>
      <c r="AH165" s="190"/>
      <c r="AI165" s="190"/>
      <c r="AJ165" s="190"/>
      <c r="AK165" s="190"/>
      <c r="AL165" s="190"/>
      <c r="AM165" s="190"/>
      <c r="AN165" s="190"/>
      <c r="AO165" s="190"/>
      <c r="AP165" s="190"/>
      <c r="AQ165" s="190"/>
      <c r="AR165" s="190"/>
      <c r="AS165" s="190"/>
      <c r="AT165" s="190"/>
      <c r="AU165" s="190"/>
      <c r="AV165" s="190"/>
      <c r="AW165" s="190"/>
      <c r="AX165" s="190"/>
      <c r="AY165" s="190"/>
      <c r="AZ165" s="190"/>
      <c r="BA165" s="190"/>
      <c r="BB165" s="190"/>
      <c r="BC165" s="190"/>
      <c r="BD165" s="190"/>
      <c r="BE165" s="190"/>
      <c r="BF165" s="190"/>
      <c r="BG165" s="190"/>
      <c r="BH165" s="190"/>
      <c r="BI165" s="190"/>
      <c r="BJ165" s="190"/>
      <c r="BK165" s="190"/>
      <c r="BL165" s="190"/>
      <c r="BM165" s="190"/>
      <c r="BN165" s="190"/>
      <c r="BO165" s="190"/>
      <c r="BP165" s="190"/>
      <c r="BQ165" s="190"/>
      <c r="BR165" s="190"/>
      <c r="BS165" s="190"/>
      <c r="BT165" s="190"/>
      <c r="BU165" s="190"/>
      <c r="BV165" s="190"/>
      <c r="BW165" s="190"/>
      <c r="BX165" s="190"/>
      <c r="BY165" s="190"/>
      <c r="BZ165" s="190"/>
      <c r="CA165" s="190"/>
      <c r="CB165" s="190"/>
      <c r="CC165" s="190"/>
      <c r="CD165" s="190"/>
      <c r="CE165" s="190"/>
    </row>
    <row r="166" spans="5:83">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c r="AA166" s="190"/>
      <c r="AB166" s="190"/>
      <c r="AC166" s="190"/>
      <c r="AD166" s="190"/>
      <c r="AE166" s="190"/>
      <c r="AF166" s="190"/>
      <c r="AG166" s="190"/>
      <c r="AH166" s="190"/>
      <c r="AI166" s="190"/>
      <c r="AJ166" s="190"/>
      <c r="AK166" s="190"/>
      <c r="AL166" s="190"/>
      <c r="AM166" s="190"/>
      <c r="AN166" s="190"/>
      <c r="AO166" s="190"/>
      <c r="AP166" s="190"/>
      <c r="AQ166" s="190"/>
      <c r="AR166" s="190"/>
      <c r="AS166" s="190"/>
      <c r="AT166" s="190"/>
      <c r="AU166" s="190"/>
      <c r="AV166" s="190"/>
      <c r="AW166" s="190"/>
      <c r="AX166" s="190"/>
      <c r="AY166" s="190"/>
      <c r="AZ166" s="190"/>
      <c r="BA166" s="190"/>
      <c r="BB166" s="190"/>
      <c r="BC166" s="190"/>
      <c r="BD166" s="190"/>
      <c r="BE166" s="190"/>
      <c r="BF166" s="190"/>
      <c r="BG166" s="190"/>
      <c r="BH166" s="190"/>
      <c r="BI166" s="190"/>
      <c r="BJ166" s="190"/>
      <c r="BK166" s="190"/>
      <c r="BL166" s="190"/>
      <c r="BM166" s="190"/>
      <c r="BN166" s="190"/>
      <c r="BO166" s="190"/>
      <c r="BP166" s="190"/>
      <c r="BQ166" s="190"/>
      <c r="BR166" s="190"/>
      <c r="BS166" s="190"/>
      <c r="BT166" s="190"/>
      <c r="BU166" s="190"/>
      <c r="BV166" s="190"/>
      <c r="BW166" s="190"/>
      <c r="BX166" s="190"/>
      <c r="BY166" s="190"/>
      <c r="BZ166" s="190"/>
      <c r="CA166" s="190"/>
      <c r="CB166" s="190"/>
      <c r="CC166" s="190"/>
      <c r="CD166" s="190"/>
      <c r="CE166" s="190"/>
    </row>
    <row r="167" spans="5:83">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c r="AA167" s="190"/>
      <c r="AB167" s="190"/>
      <c r="AC167" s="190"/>
      <c r="AD167" s="190"/>
      <c r="AE167" s="190"/>
      <c r="AF167" s="190"/>
      <c r="AG167" s="190"/>
      <c r="AH167" s="190"/>
      <c r="AI167" s="190"/>
      <c r="AJ167" s="190"/>
      <c r="AK167" s="190"/>
      <c r="AL167" s="190"/>
      <c r="AM167" s="190"/>
      <c r="AN167" s="190"/>
      <c r="AO167" s="190"/>
      <c r="AP167" s="190"/>
      <c r="AQ167" s="190"/>
      <c r="AR167" s="190"/>
      <c r="AS167" s="190"/>
      <c r="AT167" s="190"/>
      <c r="AU167" s="190"/>
      <c r="AV167" s="190"/>
      <c r="AW167" s="190"/>
      <c r="AX167" s="190"/>
      <c r="AY167" s="190"/>
      <c r="AZ167" s="190"/>
      <c r="BA167" s="190"/>
      <c r="BB167" s="190"/>
      <c r="BC167" s="190"/>
      <c r="BD167" s="190"/>
      <c r="BE167" s="190"/>
      <c r="BF167" s="190"/>
      <c r="BG167" s="190"/>
      <c r="BH167" s="190"/>
      <c r="BI167" s="190"/>
      <c r="BJ167" s="190"/>
      <c r="BK167" s="190"/>
      <c r="BL167" s="190"/>
      <c r="BM167" s="190"/>
      <c r="BN167" s="190"/>
      <c r="BO167" s="190"/>
      <c r="BP167" s="190"/>
      <c r="BQ167" s="190"/>
      <c r="BR167" s="190"/>
      <c r="BS167" s="190"/>
      <c r="BT167" s="190"/>
      <c r="BU167" s="190"/>
      <c r="BV167" s="190"/>
      <c r="BW167" s="190"/>
      <c r="BX167" s="190"/>
      <c r="BY167" s="190"/>
      <c r="BZ167" s="190"/>
      <c r="CA167" s="190"/>
      <c r="CB167" s="190"/>
      <c r="CC167" s="190"/>
      <c r="CD167" s="190"/>
      <c r="CE167" s="190"/>
    </row>
    <row r="168" spans="5:83">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c r="AA168" s="190"/>
      <c r="AB168" s="190"/>
      <c r="AC168" s="190"/>
      <c r="AD168" s="190"/>
      <c r="AE168" s="190"/>
      <c r="AF168" s="190"/>
      <c r="AG168" s="190"/>
      <c r="AH168" s="190"/>
      <c r="AI168" s="190"/>
      <c r="AJ168" s="190"/>
      <c r="AK168" s="190"/>
      <c r="AL168" s="190"/>
      <c r="AM168" s="190"/>
      <c r="AN168" s="190"/>
      <c r="AO168" s="190"/>
      <c r="AP168" s="190"/>
      <c r="AQ168" s="190"/>
      <c r="AR168" s="190"/>
      <c r="AS168" s="190"/>
      <c r="AT168" s="190"/>
      <c r="AU168" s="190"/>
      <c r="AV168" s="190"/>
      <c r="AW168" s="190"/>
      <c r="AX168" s="190"/>
      <c r="AY168" s="190"/>
      <c r="AZ168" s="190"/>
      <c r="BA168" s="190"/>
      <c r="BB168" s="190"/>
      <c r="BC168" s="190"/>
      <c r="BD168" s="190"/>
      <c r="BE168" s="190"/>
      <c r="BF168" s="190"/>
      <c r="BG168" s="190"/>
      <c r="BH168" s="190"/>
      <c r="BI168" s="190"/>
      <c r="BJ168" s="190"/>
      <c r="BK168" s="190"/>
      <c r="BL168" s="190"/>
      <c r="BM168" s="190"/>
      <c r="BN168" s="190"/>
      <c r="BO168" s="190"/>
      <c r="BP168" s="190"/>
      <c r="BQ168" s="190"/>
      <c r="BR168" s="190"/>
      <c r="BS168" s="190"/>
      <c r="BT168" s="190"/>
      <c r="BU168" s="190"/>
      <c r="BV168" s="190"/>
      <c r="BW168" s="190"/>
      <c r="BX168" s="190"/>
      <c r="BY168" s="190"/>
      <c r="BZ168" s="190"/>
      <c r="CA168" s="190"/>
      <c r="CB168" s="190"/>
      <c r="CC168" s="190"/>
      <c r="CD168" s="190"/>
      <c r="CE168" s="190"/>
    </row>
    <row r="169" spans="5:83">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c r="AA169" s="190"/>
      <c r="AB169" s="190"/>
      <c r="AC169" s="190"/>
      <c r="AD169" s="190"/>
      <c r="AE169" s="190"/>
      <c r="AF169" s="190"/>
      <c r="AG169" s="190"/>
      <c r="AH169" s="190"/>
      <c r="AI169" s="190"/>
      <c r="AJ169" s="190"/>
      <c r="AK169" s="190"/>
      <c r="AL169" s="190"/>
      <c r="AM169" s="190"/>
      <c r="AN169" s="190"/>
      <c r="AO169" s="190"/>
      <c r="AP169" s="190"/>
      <c r="AQ169" s="190"/>
      <c r="AR169" s="190"/>
      <c r="AS169" s="190"/>
      <c r="AT169" s="190"/>
      <c r="AU169" s="190"/>
      <c r="AV169" s="190"/>
      <c r="AW169" s="190"/>
      <c r="AX169" s="190"/>
      <c r="AY169" s="190"/>
      <c r="AZ169" s="190"/>
      <c r="BA169" s="190"/>
      <c r="BB169" s="190"/>
      <c r="BC169" s="190"/>
      <c r="BD169" s="190"/>
      <c r="BE169" s="190"/>
      <c r="BF169" s="190"/>
      <c r="BG169" s="190"/>
      <c r="BH169" s="190"/>
      <c r="BI169" s="190"/>
      <c r="BJ169" s="190"/>
      <c r="BK169" s="190"/>
      <c r="BL169" s="190"/>
      <c r="BM169" s="190"/>
      <c r="BN169" s="190"/>
      <c r="BO169" s="190"/>
      <c r="BP169" s="190"/>
      <c r="BQ169" s="190"/>
      <c r="BR169" s="190"/>
      <c r="BS169" s="190"/>
      <c r="BT169" s="190"/>
      <c r="BU169" s="190"/>
      <c r="BV169" s="190"/>
      <c r="BW169" s="190"/>
      <c r="BX169" s="190"/>
      <c r="BY169" s="190"/>
      <c r="BZ169" s="190"/>
      <c r="CA169" s="190"/>
      <c r="CB169" s="190"/>
      <c r="CC169" s="190"/>
      <c r="CD169" s="190"/>
      <c r="CE169" s="190"/>
    </row>
    <row r="170" spans="5:83">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c r="AA170" s="190"/>
      <c r="AB170" s="190"/>
      <c r="AC170" s="190"/>
      <c r="AD170" s="190"/>
      <c r="AE170" s="190"/>
      <c r="AF170" s="190"/>
      <c r="AG170" s="190"/>
      <c r="AH170" s="190"/>
      <c r="AI170" s="190"/>
      <c r="AJ170" s="190"/>
      <c r="AK170" s="190"/>
      <c r="AL170" s="190"/>
      <c r="AM170" s="190"/>
      <c r="AN170" s="190"/>
      <c r="AO170" s="190"/>
      <c r="AP170" s="190"/>
      <c r="AQ170" s="190"/>
      <c r="AR170" s="190"/>
      <c r="AS170" s="190"/>
      <c r="AT170" s="190"/>
      <c r="AU170" s="190"/>
      <c r="AV170" s="190"/>
      <c r="AW170" s="190"/>
      <c r="AX170" s="190"/>
      <c r="AY170" s="190"/>
      <c r="AZ170" s="190"/>
      <c r="BA170" s="190"/>
      <c r="BB170" s="190"/>
      <c r="BC170" s="190"/>
      <c r="BD170" s="190"/>
      <c r="BE170" s="190"/>
      <c r="BF170" s="190"/>
      <c r="BG170" s="190"/>
      <c r="BH170" s="190"/>
      <c r="BI170" s="190"/>
      <c r="BJ170" s="190"/>
      <c r="BK170" s="190"/>
      <c r="BL170" s="190"/>
      <c r="BM170" s="190"/>
      <c r="BN170" s="190"/>
      <c r="BO170" s="190"/>
      <c r="BP170" s="190"/>
      <c r="BQ170" s="190"/>
      <c r="BR170" s="190"/>
      <c r="BS170" s="190"/>
      <c r="BT170" s="190"/>
      <c r="BU170" s="190"/>
      <c r="BV170" s="190"/>
      <c r="BW170" s="190"/>
      <c r="BX170" s="190"/>
      <c r="BY170" s="190"/>
      <c r="BZ170" s="190"/>
      <c r="CA170" s="190"/>
      <c r="CB170" s="190"/>
      <c r="CC170" s="190"/>
      <c r="CD170" s="190"/>
      <c r="CE170" s="190"/>
    </row>
    <row r="171" spans="5:83">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c r="AA171" s="190"/>
      <c r="AB171" s="190"/>
      <c r="AC171" s="190"/>
      <c r="AD171" s="190"/>
      <c r="AE171" s="190"/>
      <c r="AF171" s="190"/>
      <c r="AG171" s="190"/>
      <c r="AH171" s="190"/>
      <c r="AI171" s="190"/>
      <c r="AJ171" s="190"/>
      <c r="AK171" s="190"/>
      <c r="AL171" s="190"/>
      <c r="AM171" s="190"/>
      <c r="AN171" s="190"/>
      <c r="AO171" s="190"/>
      <c r="AP171" s="190"/>
      <c r="AQ171" s="190"/>
      <c r="AR171" s="190"/>
      <c r="AS171" s="190"/>
      <c r="AT171" s="190"/>
      <c r="AU171" s="190"/>
      <c r="AV171" s="190"/>
      <c r="AW171" s="190"/>
      <c r="AX171" s="190"/>
      <c r="AY171" s="190"/>
      <c r="AZ171" s="190"/>
      <c r="BA171" s="190"/>
      <c r="BB171" s="190"/>
      <c r="BC171" s="190"/>
      <c r="BD171" s="190"/>
      <c r="BE171" s="190"/>
      <c r="BF171" s="190"/>
      <c r="BG171" s="190"/>
      <c r="BH171" s="190"/>
      <c r="BI171" s="190"/>
      <c r="BJ171" s="190"/>
      <c r="BK171" s="190"/>
      <c r="BL171" s="190"/>
      <c r="BM171" s="190"/>
      <c r="BN171" s="190"/>
      <c r="BO171" s="190"/>
      <c r="BP171" s="190"/>
      <c r="BQ171" s="190"/>
      <c r="BR171" s="190"/>
      <c r="BS171" s="190"/>
      <c r="BT171" s="190"/>
      <c r="BU171" s="190"/>
      <c r="BV171" s="190"/>
      <c r="BW171" s="190"/>
      <c r="BX171" s="190"/>
      <c r="BY171" s="190"/>
      <c r="BZ171" s="190"/>
      <c r="CA171" s="190"/>
      <c r="CB171" s="190"/>
      <c r="CC171" s="190"/>
      <c r="CD171" s="190"/>
      <c r="CE171" s="190"/>
    </row>
    <row r="172" spans="5:83">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c r="AA172" s="190"/>
      <c r="AB172" s="190"/>
      <c r="AC172" s="190"/>
      <c r="AD172" s="190"/>
      <c r="AE172" s="190"/>
      <c r="AF172" s="190"/>
      <c r="AG172" s="190"/>
      <c r="AH172" s="190"/>
      <c r="AI172" s="190"/>
      <c r="AJ172" s="190"/>
      <c r="AK172" s="190"/>
      <c r="AL172" s="190"/>
      <c r="AM172" s="190"/>
      <c r="AN172" s="190"/>
      <c r="AO172" s="190"/>
      <c r="AP172" s="190"/>
      <c r="AQ172" s="190"/>
      <c r="AR172" s="190"/>
      <c r="AS172" s="190"/>
      <c r="AT172" s="190"/>
      <c r="AU172" s="190"/>
      <c r="AV172" s="190"/>
      <c r="AW172" s="190"/>
      <c r="AX172" s="190"/>
      <c r="AY172" s="190"/>
      <c r="AZ172" s="190"/>
      <c r="BA172" s="190"/>
      <c r="BB172" s="190"/>
      <c r="BC172" s="190"/>
      <c r="BD172" s="190"/>
      <c r="BE172" s="190"/>
      <c r="BF172" s="190"/>
      <c r="BG172" s="190"/>
      <c r="BH172" s="190"/>
      <c r="BI172" s="190"/>
      <c r="BJ172" s="190"/>
      <c r="BK172" s="190"/>
      <c r="BL172" s="190"/>
      <c r="BM172" s="190"/>
      <c r="BN172" s="190"/>
      <c r="BO172" s="190"/>
      <c r="BP172" s="190"/>
      <c r="BQ172" s="190"/>
      <c r="BR172" s="190"/>
      <c r="BS172" s="190"/>
      <c r="BT172" s="190"/>
      <c r="BU172" s="190"/>
      <c r="BV172" s="190"/>
      <c r="BW172" s="190"/>
      <c r="BX172" s="190"/>
      <c r="BY172" s="190"/>
      <c r="BZ172" s="190"/>
      <c r="CA172" s="190"/>
      <c r="CB172" s="190"/>
      <c r="CC172" s="190"/>
      <c r="CD172" s="190"/>
      <c r="CE172" s="190"/>
    </row>
    <row r="173" spans="5:83">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c r="AA173" s="190"/>
      <c r="AB173" s="190"/>
      <c r="AC173" s="190"/>
      <c r="AD173" s="190"/>
      <c r="AE173" s="190"/>
      <c r="AF173" s="190"/>
      <c r="AG173" s="190"/>
      <c r="AH173" s="190"/>
      <c r="AI173" s="190"/>
      <c r="AJ173" s="190"/>
      <c r="AK173" s="190"/>
      <c r="AL173" s="190"/>
      <c r="AM173" s="190"/>
      <c r="AN173" s="190"/>
      <c r="AO173" s="190"/>
      <c r="AP173" s="190"/>
      <c r="AQ173" s="190"/>
      <c r="AR173" s="190"/>
      <c r="AS173" s="190"/>
      <c r="AT173" s="190"/>
      <c r="AU173" s="190"/>
      <c r="AV173" s="190"/>
      <c r="AW173" s="190"/>
      <c r="AX173" s="190"/>
      <c r="AY173" s="190"/>
      <c r="AZ173" s="190"/>
      <c r="BA173" s="190"/>
      <c r="BB173" s="190"/>
      <c r="BC173" s="190"/>
      <c r="BD173" s="190"/>
      <c r="BE173" s="190"/>
      <c r="BF173" s="190"/>
      <c r="BG173" s="190"/>
      <c r="BH173" s="190"/>
      <c r="BI173" s="190"/>
      <c r="BJ173" s="190"/>
      <c r="BK173" s="190"/>
      <c r="BL173" s="190"/>
      <c r="BM173" s="190"/>
      <c r="BN173" s="190"/>
      <c r="BO173" s="190"/>
      <c r="BP173" s="190"/>
      <c r="BQ173" s="190"/>
      <c r="BR173" s="190"/>
      <c r="BS173" s="190"/>
      <c r="BT173" s="190"/>
      <c r="BU173" s="190"/>
      <c r="BV173" s="190"/>
      <c r="BW173" s="190"/>
      <c r="BX173" s="190"/>
      <c r="BY173" s="190"/>
      <c r="BZ173" s="190"/>
      <c r="CA173" s="190"/>
      <c r="CB173" s="190"/>
      <c r="CC173" s="190"/>
      <c r="CD173" s="190"/>
      <c r="CE173" s="190"/>
    </row>
    <row r="174" spans="5:83">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c r="AA174" s="190"/>
      <c r="AB174" s="190"/>
      <c r="AC174" s="190"/>
      <c r="AD174" s="190"/>
      <c r="AE174" s="190"/>
      <c r="AF174" s="190"/>
      <c r="AG174" s="190"/>
      <c r="AH174" s="190"/>
      <c r="AI174" s="190"/>
      <c r="AJ174" s="190"/>
      <c r="AK174" s="190"/>
      <c r="AL174" s="190"/>
      <c r="AM174" s="190"/>
      <c r="AN174" s="190"/>
      <c r="AO174" s="190"/>
      <c r="AP174" s="190"/>
      <c r="AQ174" s="190"/>
      <c r="AR174" s="190"/>
      <c r="AS174" s="190"/>
      <c r="AT174" s="190"/>
      <c r="AU174" s="190"/>
      <c r="AV174" s="190"/>
      <c r="AW174" s="190"/>
      <c r="AX174" s="190"/>
      <c r="AY174" s="190"/>
      <c r="AZ174" s="190"/>
      <c r="BA174" s="190"/>
      <c r="BB174" s="190"/>
      <c r="BC174" s="190"/>
      <c r="BD174" s="190"/>
      <c r="BE174" s="190"/>
      <c r="BF174" s="190"/>
      <c r="BG174" s="190"/>
      <c r="BH174" s="190"/>
      <c r="BI174" s="190"/>
      <c r="BJ174" s="190"/>
      <c r="BK174" s="190"/>
      <c r="BL174" s="190"/>
      <c r="BM174" s="190"/>
      <c r="BN174" s="190"/>
      <c r="BO174" s="190"/>
      <c r="BP174" s="190"/>
      <c r="BQ174" s="190"/>
      <c r="BR174" s="190"/>
      <c r="BS174" s="190"/>
      <c r="BT174" s="190"/>
      <c r="BU174" s="190"/>
      <c r="BV174" s="190"/>
      <c r="BW174" s="190"/>
      <c r="BX174" s="190"/>
      <c r="BY174" s="190"/>
      <c r="BZ174" s="190"/>
      <c r="CA174" s="190"/>
      <c r="CB174" s="190"/>
      <c r="CC174" s="190"/>
      <c r="CD174" s="190"/>
      <c r="CE174" s="190"/>
    </row>
    <row r="175" spans="5:83">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0"/>
      <c r="AK175" s="190"/>
      <c r="AL175" s="190"/>
      <c r="AM175" s="190"/>
      <c r="AN175" s="190"/>
      <c r="AO175" s="190"/>
      <c r="AP175" s="190"/>
      <c r="AQ175" s="190"/>
      <c r="AR175" s="190"/>
      <c r="AS175" s="190"/>
      <c r="AT175" s="190"/>
      <c r="AU175" s="190"/>
      <c r="AV175" s="190"/>
      <c r="AW175" s="190"/>
      <c r="AX175" s="190"/>
      <c r="AY175" s="190"/>
      <c r="AZ175" s="190"/>
      <c r="BA175" s="190"/>
      <c r="BB175" s="190"/>
      <c r="BC175" s="190"/>
      <c r="BD175" s="190"/>
      <c r="BE175" s="190"/>
      <c r="BF175" s="190"/>
      <c r="BG175" s="190"/>
      <c r="BH175" s="190"/>
      <c r="BI175" s="190"/>
      <c r="BJ175" s="190"/>
      <c r="BK175" s="190"/>
      <c r="BL175" s="190"/>
      <c r="BM175" s="190"/>
      <c r="BN175" s="190"/>
      <c r="BO175" s="190"/>
      <c r="BP175" s="190"/>
      <c r="BQ175" s="190"/>
      <c r="BR175" s="190"/>
      <c r="BS175" s="190"/>
      <c r="BT175" s="190"/>
      <c r="BU175" s="190"/>
      <c r="BV175" s="190"/>
      <c r="BW175" s="190"/>
      <c r="BX175" s="190"/>
      <c r="BY175" s="190"/>
      <c r="BZ175" s="190"/>
      <c r="CA175" s="190"/>
      <c r="CB175" s="190"/>
      <c r="CC175" s="190"/>
      <c r="CD175" s="190"/>
      <c r="CE175" s="190"/>
    </row>
    <row r="176" spans="5:83">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row>
    <row r="177" spans="5:83">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c r="AA177" s="190"/>
      <c r="AB177" s="190"/>
      <c r="AC177" s="190"/>
      <c r="AD177" s="190"/>
      <c r="AE177" s="190"/>
      <c r="AF177" s="190"/>
      <c r="AG177" s="190"/>
      <c r="AH177" s="190"/>
      <c r="AI177" s="190"/>
      <c r="AJ177" s="190"/>
      <c r="AK177" s="190"/>
      <c r="AL177" s="190"/>
      <c r="AM177" s="190"/>
      <c r="AN177" s="190"/>
      <c r="AO177" s="190"/>
      <c r="AP177" s="190"/>
      <c r="AQ177" s="190"/>
      <c r="AR177" s="190"/>
      <c r="AS177" s="190"/>
      <c r="AT177" s="190"/>
      <c r="AU177" s="190"/>
      <c r="AV177" s="190"/>
      <c r="AW177" s="190"/>
      <c r="AX177" s="190"/>
      <c r="AY177" s="190"/>
      <c r="AZ177" s="190"/>
      <c r="BA177" s="190"/>
      <c r="BB177" s="190"/>
      <c r="BC177" s="190"/>
      <c r="BD177" s="190"/>
      <c r="BE177" s="190"/>
      <c r="BF177" s="190"/>
      <c r="BG177" s="190"/>
      <c r="BH177" s="190"/>
      <c r="BI177" s="190"/>
      <c r="BJ177" s="190"/>
      <c r="BK177" s="190"/>
      <c r="BL177" s="190"/>
      <c r="BM177" s="190"/>
      <c r="BN177" s="190"/>
      <c r="BO177" s="190"/>
      <c r="BP177" s="190"/>
      <c r="BQ177" s="190"/>
      <c r="BR177" s="190"/>
      <c r="BS177" s="190"/>
      <c r="BT177" s="190"/>
      <c r="BU177" s="190"/>
      <c r="BV177" s="190"/>
      <c r="BW177" s="190"/>
      <c r="BX177" s="190"/>
      <c r="BY177" s="190"/>
      <c r="BZ177" s="190"/>
      <c r="CA177" s="190"/>
      <c r="CB177" s="190"/>
      <c r="CC177" s="190"/>
      <c r="CD177" s="190"/>
      <c r="CE177" s="190"/>
    </row>
    <row r="178" spans="5:83">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c r="AA178" s="190"/>
      <c r="AB178" s="190"/>
      <c r="AC178" s="190"/>
      <c r="AD178" s="190"/>
      <c r="AE178" s="190"/>
      <c r="AF178" s="190"/>
      <c r="AG178" s="190"/>
      <c r="AH178" s="190"/>
      <c r="AI178" s="190"/>
      <c r="AJ178" s="190"/>
      <c r="AK178" s="190"/>
      <c r="AL178" s="190"/>
      <c r="AM178" s="190"/>
      <c r="AN178" s="190"/>
      <c r="AO178" s="190"/>
      <c r="AP178" s="190"/>
      <c r="AQ178" s="190"/>
      <c r="AR178" s="190"/>
      <c r="AS178" s="190"/>
      <c r="AT178" s="190"/>
      <c r="AU178" s="190"/>
      <c r="AV178" s="190"/>
      <c r="AW178" s="190"/>
      <c r="AX178" s="190"/>
      <c r="AY178" s="190"/>
      <c r="AZ178" s="190"/>
      <c r="BA178" s="190"/>
      <c r="BB178" s="190"/>
      <c r="BC178" s="190"/>
      <c r="BD178" s="190"/>
      <c r="BE178" s="190"/>
      <c r="BF178" s="190"/>
      <c r="BG178" s="190"/>
      <c r="BH178" s="190"/>
      <c r="BI178" s="190"/>
      <c r="BJ178" s="190"/>
      <c r="BK178" s="190"/>
      <c r="BL178" s="190"/>
      <c r="BM178" s="190"/>
      <c r="BN178" s="190"/>
      <c r="BO178" s="190"/>
      <c r="BP178" s="190"/>
      <c r="BQ178" s="190"/>
      <c r="BR178" s="190"/>
      <c r="BS178" s="190"/>
      <c r="BT178" s="190"/>
      <c r="BU178" s="190"/>
      <c r="BV178" s="190"/>
      <c r="BW178" s="190"/>
      <c r="BX178" s="190"/>
      <c r="BY178" s="190"/>
      <c r="BZ178" s="190"/>
      <c r="CA178" s="190"/>
      <c r="CB178" s="190"/>
      <c r="CC178" s="190"/>
      <c r="CD178" s="190"/>
      <c r="CE178" s="190"/>
    </row>
    <row r="179" spans="5:83">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c r="AA179" s="190"/>
      <c r="AB179" s="190"/>
      <c r="AC179" s="190"/>
      <c r="AD179" s="190"/>
      <c r="AE179" s="190"/>
      <c r="AF179" s="190"/>
      <c r="AG179" s="190"/>
      <c r="AH179" s="190"/>
      <c r="AI179" s="190"/>
      <c r="AJ179" s="190"/>
      <c r="AK179" s="190"/>
      <c r="AL179" s="190"/>
      <c r="AM179" s="190"/>
      <c r="AN179" s="190"/>
      <c r="AO179" s="190"/>
      <c r="AP179" s="190"/>
      <c r="AQ179" s="190"/>
      <c r="AR179" s="190"/>
      <c r="AS179" s="190"/>
      <c r="AT179" s="190"/>
      <c r="AU179" s="190"/>
      <c r="AV179" s="190"/>
      <c r="AW179" s="190"/>
      <c r="AX179" s="190"/>
      <c r="AY179" s="190"/>
      <c r="AZ179" s="190"/>
      <c r="BA179" s="190"/>
      <c r="BB179" s="190"/>
      <c r="BC179" s="190"/>
      <c r="BD179" s="190"/>
      <c r="BE179" s="190"/>
      <c r="BF179" s="190"/>
      <c r="BG179" s="190"/>
      <c r="BH179" s="190"/>
      <c r="BI179" s="190"/>
      <c r="BJ179" s="190"/>
      <c r="BK179" s="190"/>
      <c r="BL179" s="190"/>
      <c r="BM179" s="190"/>
      <c r="BN179" s="190"/>
      <c r="BO179" s="190"/>
      <c r="BP179" s="190"/>
      <c r="BQ179" s="190"/>
      <c r="BR179" s="190"/>
      <c r="BS179" s="190"/>
      <c r="BT179" s="190"/>
      <c r="BU179" s="190"/>
      <c r="BV179" s="190"/>
      <c r="BW179" s="190"/>
      <c r="BX179" s="190"/>
      <c r="BY179" s="190"/>
      <c r="BZ179" s="190"/>
      <c r="CA179" s="190"/>
      <c r="CB179" s="190"/>
      <c r="CC179" s="190"/>
      <c r="CD179" s="190"/>
      <c r="CE179" s="190"/>
    </row>
    <row r="180" spans="5:83">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c r="AA180" s="190"/>
      <c r="AB180" s="190"/>
      <c r="AC180" s="190"/>
      <c r="AD180" s="190"/>
      <c r="AE180" s="190"/>
      <c r="AF180" s="190"/>
      <c r="AG180" s="190"/>
      <c r="AH180" s="190"/>
      <c r="AI180" s="190"/>
      <c r="AJ180" s="190"/>
      <c r="AK180" s="190"/>
      <c r="AL180" s="190"/>
      <c r="AM180" s="190"/>
      <c r="AN180" s="190"/>
      <c r="AO180" s="190"/>
      <c r="AP180" s="190"/>
      <c r="AQ180" s="190"/>
      <c r="AR180" s="190"/>
      <c r="AS180" s="190"/>
      <c r="AT180" s="190"/>
      <c r="AU180" s="190"/>
      <c r="AV180" s="190"/>
      <c r="AW180" s="190"/>
      <c r="AX180" s="190"/>
      <c r="AY180" s="190"/>
      <c r="AZ180" s="190"/>
      <c r="BA180" s="190"/>
      <c r="BB180" s="190"/>
      <c r="BC180" s="190"/>
      <c r="BD180" s="190"/>
      <c r="BE180" s="190"/>
      <c r="BF180" s="190"/>
      <c r="BG180" s="190"/>
      <c r="BH180" s="190"/>
      <c r="BI180" s="190"/>
      <c r="BJ180" s="190"/>
      <c r="BK180" s="190"/>
      <c r="BL180" s="190"/>
      <c r="BM180" s="190"/>
      <c r="BN180" s="190"/>
      <c r="BO180" s="190"/>
      <c r="BP180" s="190"/>
      <c r="BQ180" s="190"/>
      <c r="BR180" s="190"/>
      <c r="BS180" s="190"/>
      <c r="BT180" s="190"/>
      <c r="BU180" s="190"/>
      <c r="BV180" s="190"/>
      <c r="BW180" s="190"/>
      <c r="BX180" s="190"/>
      <c r="BY180" s="190"/>
      <c r="BZ180" s="190"/>
      <c r="CA180" s="190"/>
      <c r="CB180" s="190"/>
      <c r="CC180" s="190"/>
      <c r="CD180" s="190"/>
      <c r="CE180" s="190"/>
    </row>
    <row r="181" spans="5:83">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c r="AA181" s="190"/>
      <c r="AB181" s="190"/>
      <c r="AC181" s="190"/>
      <c r="AD181" s="190"/>
      <c r="AE181" s="190"/>
      <c r="AF181" s="190"/>
      <c r="AG181" s="190"/>
      <c r="AH181" s="190"/>
      <c r="AI181" s="190"/>
      <c r="AJ181" s="190"/>
      <c r="AK181" s="190"/>
      <c r="AL181" s="190"/>
      <c r="AM181" s="190"/>
      <c r="AN181" s="190"/>
      <c r="AO181" s="190"/>
      <c r="AP181" s="190"/>
      <c r="AQ181" s="190"/>
      <c r="AR181" s="190"/>
      <c r="AS181" s="190"/>
      <c r="AT181" s="190"/>
      <c r="AU181" s="190"/>
      <c r="AV181" s="190"/>
      <c r="AW181" s="190"/>
      <c r="AX181" s="190"/>
      <c r="AY181" s="190"/>
      <c r="AZ181" s="190"/>
      <c r="BA181" s="190"/>
      <c r="BB181" s="190"/>
      <c r="BC181" s="190"/>
      <c r="BD181" s="190"/>
      <c r="BE181" s="190"/>
      <c r="BF181" s="190"/>
      <c r="BG181" s="190"/>
      <c r="BH181" s="190"/>
      <c r="BI181" s="190"/>
      <c r="BJ181" s="190"/>
      <c r="BK181" s="190"/>
      <c r="BL181" s="190"/>
      <c r="BM181" s="190"/>
      <c r="BN181" s="190"/>
      <c r="BO181" s="190"/>
      <c r="BP181" s="190"/>
      <c r="BQ181" s="190"/>
      <c r="BR181" s="190"/>
      <c r="BS181" s="190"/>
      <c r="BT181" s="190"/>
      <c r="BU181" s="190"/>
      <c r="BV181" s="190"/>
      <c r="BW181" s="190"/>
      <c r="BX181" s="190"/>
      <c r="BY181" s="190"/>
      <c r="BZ181" s="190"/>
      <c r="CA181" s="190"/>
      <c r="CB181" s="190"/>
      <c r="CC181" s="190"/>
      <c r="CD181" s="190"/>
      <c r="CE181" s="190"/>
    </row>
    <row r="182" spans="5:83">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row>
    <row r="183" spans="5:83">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c r="AA183" s="190"/>
      <c r="AB183" s="190"/>
      <c r="AC183" s="190"/>
      <c r="AD183" s="190"/>
      <c r="AE183" s="190"/>
      <c r="AF183" s="190"/>
      <c r="AG183" s="190"/>
      <c r="AH183" s="190"/>
      <c r="AI183" s="190"/>
      <c r="AJ183" s="190"/>
      <c r="AK183" s="190"/>
      <c r="AL183" s="190"/>
      <c r="AM183" s="190"/>
      <c r="AN183" s="190"/>
      <c r="AO183" s="190"/>
      <c r="AP183" s="190"/>
      <c r="AQ183" s="190"/>
      <c r="AR183" s="190"/>
      <c r="AS183" s="190"/>
      <c r="AT183" s="190"/>
      <c r="AU183" s="190"/>
      <c r="AV183" s="190"/>
      <c r="AW183" s="190"/>
      <c r="AX183" s="190"/>
      <c r="AY183" s="190"/>
      <c r="AZ183" s="190"/>
      <c r="BA183" s="190"/>
      <c r="BB183" s="190"/>
      <c r="BC183" s="190"/>
      <c r="BD183" s="190"/>
      <c r="BE183" s="190"/>
      <c r="BF183" s="190"/>
      <c r="BG183" s="190"/>
      <c r="BH183" s="190"/>
      <c r="BI183" s="190"/>
      <c r="BJ183" s="190"/>
      <c r="BK183" s="190"/>
      <c r="BL183" s="190"/>
      <c r="BM183" s="190"/>
      <c r="BN183" s="190"/>
      <c r="BO183" s="190"/>
      <c r="BP183" s="190"/>
      <c r="BQ183" s="190"/>
      <c r="BR183" s="190"/>
      <c r="BS183" s="190"/>
      <c r="BT183" s="190"/>
      <c r="BU183" s="190"/>
      <c r="BV183" s="190"/>
      <c r="BW183" s="190"/>
      <c r="BX183" s="190"/>
      <c r="BY183" s="190"/>
      <c r="BZ183" s="190"/>
      <c r="CA183" s="190"/>
      <c r="CB183" s="190"/>
      <c r="CC183" s="190"/>
      <c r="CD183" s="190"/>
      <c r="CE183" s="190"/>
    </row>
    <row r="184" spans="5:83">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row>
    <row r="185" spans="5:83">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c r="AA185" s="190"/>
      <c r="AB185" s="190"/>
      <c r="AC185" s="190"/>
      <c r="AD185" s="190"/>
      <c r="AE185" s="190"/>
      <c r="AF185" s="190"/>
      <c r="AG185" s="190"/>
      <c r="AH185" s="190"/>
      <c r="AI185" s="190"/>
      <c r="AJ185" s="190"/>
      <c r="AK185" s="190"/>
      <c r="AL185" s="190"/>
      <c r="AM185" s="190"/>
      <c r="AN185" s="190"/>
      <c r="AO185" s="190"/>
      <c r="AP185" s="190"/>
      <c r="AQ185" s="190"/>
      <c r="AR185" s="190"/>
      <c r="AS185" s="190"/>
      <c r="AT185" s="190"/>
      <c r="AU185" s="190"/>
      <c r="AV185" s="190"/>
      <c r="AW185" s="190"/>
      <c r="AX185" s="190"/>
      <c r="AY185" s="190"/>
      <c r="AZ185" s="190"/>
      <c r="BA185" s="190"/>
      <c r="BB185" s="190"/>
      <c r="BC185" s="190"/>
      <c r="BD185" s="190"/>
      <c r="BE185" s="190"/>
      <c r="BF185" s="190"/>
      <c r="BG185" s="190"/>
      <c r="BH185" s="190"/>
      <c r="BI185" s="190"/>
      <c r="BJ185" s="190"/>
      <c r="BK185" s="190"/>
      <c r="BL185" s="190"/>
      <c r="BM185" s="190"/>
      <c r="BN185" s="190"/>
      <c r="BO185" s="190"/>
      <c r="BP185" s="190"/>
      <c r="BQ185" s="190"/>
      <c r="BR185" s="190"/>
      <c r="BS185" s="190"/>
      <c r="BT185" s="190"/>
      <c r="BU185" s="190"/>
      <c r="BV185" s="190"/>
      <c r="BW185" s="190"/>
      <c r="BX185" s="190"/>
      <c r="BY185" s="190"/>
      <c r="BZ185" s="190"/>
      <c r="CA185" s="190"/>
      <c r="CB185" s="190"/>
      <c r="CC185" s="190"/>
      <c r="CD185" s="190"/>
      <c r="CE185" s="190"/>
    </row>
    <row r="186" spans="5:83">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c r="AA186" s="190"/>
      <c r="AB186" s="190"/>
      <c r="AC186" s="190"/>
      <c r="AD186" s="190"/>
      <c r="AE186" s="190"/>
      <c r="AF186" s="190"/>
      <c r="AG186" s="190"/>
      <c r="AH186" s="190"/>
      <c r="AI186" s="190"/>
      <c r="AJ186" s="190"/>
      <c r="AK186" s="190"/>
      <c r="AL186" s="190"/>
      <c r="AM186" s="190"/>
      <c r="AN186" s="190"/>
      <c r="AO186" s="190"/>
      <c r="AP186" s="190"/>
      <c r="AQ186" s="190"/>
      <c r="AR186" s="190"/>
      <c r="AS186" s="190"/>
      <c r="AT186" s="190"/>
      <c r="AU186" s="190"/>
      <c r="AV186" s="190"/>
      <c r="AW186" s="190"/>
      <c r="AX186" s="190"/>
      <c r="AY186" s="190"/>
      <c r="AZ186" s="190"/>
      <c r="BA186" s="190"/>
      <c r="BB186" s="190"/>
      <c r="BC186" s="190"/>
      <c r="BD186" s="190"/>
      <c r="BE186" s="190"/>
      <c r="BF186" s="190"/>
      <c r="BG186" s="190"/>
      <c r="BH186" s="190"/>
      <c r="BI186" s="190"/>
      <c r="BJ186" s="190"/>
      <c r="BK186" s="190"/>
      <c r="BL186" s="190"/>
      <c r="BM186" s="190"/>
      <c r="BN186" s="190"/>
      <c r="BO186" s="190"/>
      <c r="BP186" s="190"/>
      <c r="BQ186" s="190"/>
      <c r="BR186" s="190"/>
      <c r="BS186" s="190"/>
      <c r="BT186" s="190"/>
      <c r="BU186" s="190"/>
      <c r="BV186" s="190"/>
      <c r="BW186" s="190"/>
      <c r="BX186" s="190"/>
      <c r="BY186" s="190"/>
      <c r="BZ186" s="190"/>
      <c r="CA186" s="190"/>
      <c r="CB186" s="190"/>
      <c r="CC186" s="190"/>
      <c r="CD186" s="190"/>
      <c r="CE186" s="190"/>
    </row>
    <row r="187" spans="5:83">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c r="AA187" s="190"/>
      <c r="AB187" s="190"/>
      <c r="AC187" s="190"/>
      <c r="AD187" s="190"/>
      <c r="AE187" s="190"/>
      <c r="AF187" s="190"/>
      <c r="AG187" s="190"/>
      <c r="AH187" s="190"/>
      <c r="AI187" s="190"/>
      <c r="AJ187" s="190"/>
      <c r="AK187" s="190"/>
      <c r="AL187" s="190"/>
      <c r="AM187" s="190"/>
      <c r="AN187" s="190"/>
      <c r="AO187" s="190"/>
      <c r="AP187" s="190"/>
      <c r="AQ187" s="190"/>
      <c r="AR187" s="190"/>
      <c r="AS187" s="190"/>
      <c r="AT187" s="190"/>
      <c r="AU187" s="190"/>
      <c r="AV187" s="190"/>
      <c r="AW187" s="190"/>
      <c r="AX187" s="190"/>
      <c r="AY187" s="190"/>
      <c r="AZ187" s="190"/>
      <c r="BA187" s="190"/>
      <c r="BB187" s="190"/>
      <c r="BC187" s="190"/>
      <c r="BD187" s="190"/>
      <c r="BE187" s="190"/>
      <c r="BF187" s="190"/>
      <c r="BG187" s="190"/>
      <c r="BH187" s="190"/>
      <c r="BI187" s="190"/>
      <c r="BJ187" s="190"/>
      <c r="BK187" s="190"/>
      <c r="BL187" s="190"/>
      <c r="BM187" s="190"/>
      <c r="BN187" s="190"/>
      <c r="BO187" s="190"/>
      <c r="BP187" s="190"/>
      <c r="BQ187" s="190"/>
      <c r="BR187" s="190"/>
      <c r="BS187" s="190"/>
      <c r="BT187" s="190"/>
      <c r="BU187" s="190"/>
      <c r="BV187" s="190"/>
      <c r="BW187" s="190"/>
      <c r="BX187" s="190"/>
      <c r="BY187" s="190"/>
      <c r="BZ187" s="190"/>
      <c r="CA187" s="190"/>
      <c r="CB187" s="190"/>
      <c r="CC187" s="190"/>
      <c r="CD187" s="190"/>
      <c r="CE187" s="190"/>
    </row>
    <row r="188" spans="5:83">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c r="AA188" s="190"/>
      <c r="AB188" s="190"/>
      <c r="AC188" s="190"/>
      <c r="AD188" s="190"/>
      <c r="AE188" s="190"/>
      <c r="AF188" s="190"/>
      <c r="AG188" s="190"/>
      <c r="AH188" s="190"/>
      <c r="AI188" s="190"/>
      <c r="AJ188" s="190"/>
      <c r="AK188" s="190"/>
      <c r="AL188" s="190"/>
      <c r="AM188" s="190"/>
      <c r="AN188" s="190"/>
      <c r="AO188" s="190"/>
      <c r="AP188" s="190"/>
      <c r="AQ188" s="190"/>
      <c r="AR188" s="190"/>
      <c r="AS188" s="190"/>
      <c r="AT188" s="190"/>
      <c r="AU188" s="190"/>
      <c r="AV188" s="190"/>
      <c r="AW188" s="190"/>
      <c r="AX188" s="190"/>
      <c r="AY188" s="190"/>
      <c r="AZ188" s="190"/>
      <c r="BA188" s="190"/>
      <c r="BB188" s="190"/>
      <c r="BC188" s="190"/>
      <c r="BD188" s="190"/>
      <c r="BE188" s="190"/>
      <c r="BF188" s="190"/>
      <c r="BG188" s="190"/>
      <c r="BH188" s="190"/>
      <c r="BI188" s="190"/>
      <c r="BJ188" s="190"/>
      <c r="BK188" s="190"/>
      <c r="BL188" s="190"/>
      <c r="BM188" s="190"/>
      <c r="BN188" s="190"/>
      <c r="BO188" s="190"/>
      <c r="BP188" s="190"/>
      <c r="BQ188" s="190"/>
      <c r="BR188" s="190"/>
      <c r="BS188" s="190"/>
      <c r="BT188" s="190"/>
      <c r="BU188" s="190"/>
      <c r="BV188" s="190"/>
      <c r="BW188" s="190"/>
      <c r="BX188" s="190"/>
      <c r="BY188" s="190"/>
      <c r="BZ188" s="190"/>
      <c r="CA188" s="190"/>
      <c r="CB188" s="190"/>
      <c r="CC188" s="190"/>
      <c r="CD188" s="190"/>
      <c r="CE188" s="190"/>
    </row>
    <row r="189" spans="5:83">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c r="AA189" s="190"/>
      <c r="AB189" s="190"/>
      <c r="AC189" s="190"/>
      <c r="AD189" s="190"/>
      <c r="AE189" s="190"/>
      <c r="AF189" s="190"/>
      <c r="AG189" s="190"/>
      <c r="AH189" s="190"/>
      <c r="AI189" s="190"/>
      <c r="AJ189" s="190"/>
      <c r="AK189" s="190"/>
      <c r="AL189" s="190"/>
      <c r="AM189" s="190"/>
      <c r="AN189" s="190"/>
      <c r="AO189" s="190"/>
      <c r="AP189" s="190"/>
      <c r="AQ189" s="190"/>
      <c r="AR189" s="190"/>
      <c r="AS189" s="190"/>
      <c r="AT189" s="190"/>
      <c r="AU189" s="190"/>
      <c r="AV189" s="190"/>
      <c r="AW189" s="190"/>
      <c r="AX189" s="190"/>
      <c r="AY189" s="190"/>
      <c r="AZ189" s="190"/>
      <c r="BA189" s="190"/>
      <c r="BB189" s="190"/>
      <c r="BC189" s="190"/>
      <c r="BD189" s="190"/>
      <c r="BE189" s="190"/>
      <c r="BF189" s="190"/>
      <c r="BG189" s="190"/>
      <c r="BH189" s="190"/>
      <c r="BI189" s="190"/>
      <c r="BJ189" s="190"/>
      <c r="BK189" s="190"/>
      <c r="BL189" s="190"/>
      <c r="BM189" s="190"/>
      <c r="BN189" s="190"/>
      <c r="BO189" s="190"/>
      <c r="BP189" s="190"/>
      <c r="BQ189" s="190"/>
      <c r="BR189" s="190"/>
      <c r="BS189" s="190"/>
      <c r="BT189" s="190"/>
      <c r="BU189" s="190"/>
      <c r="BV189" s="190"/>
      <c r="BW189" s="190"/>
      <c r="BX189" s="190"/>
      <c r="BY189" s="190"/>
      <c r="BZ189" s="190"/>
      <c r="CA189" s="190"/>
      <c r="CB189" s="190"/>
      <c r="CC189" s="190"/>
      <c r="CD189" s="190"/>
      <c r="CE189" s="190"/>
    </row>
    <row r="190" spans="5:83">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c r="AA190" s="190"/>
      <c r="AB190" s="190"/>
      <c r="AC190" s="190"/>
      <c r="AD190" s="190"/>
      <c r="AE190" s="190"/>
      <c r="AF190" s="190"/>
      <c r="AG190" s="190"/>
      <c r="AH190" s="190"/>
      <c r="AI190" s="190"/>
      <c r="AJ190" s="190"/>
      <c r="AK190" s="190"/>
      <c r="AL190" s="190"/>
      <c r="AM190" s="190"/>
      <c r="AN190" s="190"/>
      <c r="AO190" s="190"/>
      <c r="AP190" s="190"/>
      <c r="AQ190" s="190"/>
      <c r="AR190" s="190"/>
      <c r="AS190" s="190"/>
      <c r="AT190" s="190"/>
      <c r="AU190" s="190"/>
      <c r="AV190" s="190"/>
      <c r="AW190" s="190"/>
      <c r="AX190" s="190"/>
      <c r="AY190" s="190"/>
      <c r="AZ190" s="190"/>
      <c r="BA190" s="190"/>
      <c r="BB190" s="190"/>
      <c r="BC190" s="190"/>
      <c r="BD190" s="190"/>
      <c r="BE190" s="190"/>
      <c r="BF190" s="190"/>
      <c r="BG190" s="190"/>
      <c r="BH190" s="190"/>
      <c r="BI190" s="190"/>
      <c r="BJ190" s="190"/>
      <c r="BK190" s="190"/>
      <c r="BL190" s="190"/>
      <c r="BM190" s="190"/>
      <c r="BN190" s="190"/>
      <c r="BO190" s="190"/>
      <c r="BP190" s="190"/>
      <c r="BQ190" s="190"/>
      <c r="BR190" s="190"/>
      <c r="BS190" s="190"/>
      <c r="BT190" s="190"/>
      <c r="BU190" s="190"/>
      <c r="BV190" s="190"/>
      <c r="BW190" s="190"/>
      <c r="BX190" s="190"/>
      <c r="BY190" s="190"/>
      <c r="BZ190" s="190"/>
      <c r="CA190" s="190"/>
      <c r="CB190" s="190"/>
      <c r="CC190" s="190"/>
      <c r="CD190" s="190"/>
      <c r="CE190" s="190"/>
    </row>
    <row r="191" spans="5:83">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c r="AA191" s="190"/>
      <c r="AB191" s="190"/>
      <c r="AC191" s="190"/>
      <c r="AD191" s="190"/>
      <c r="AE191" s="190"/>
      <c r="AF191" s="190"/>
      <c r="AG191" s="190"/>
      <c r="AH191" s="190"/>
      <c r="AI191" s="190"/>
      <c r="AJ191" s="190"/>
      <c r="AK191" s="190"/>
      <c r="AL191" s="190"/>
      <c r="AM191" s="190"/>
      <c r="AN191" s="190"/>
      <c r="AO191" s="190"/>
      <c r="AP191" s="190"/>
      <c r="AQ191" s="190"/>
      <c r="AR191" s="190"/>
      <c r="AS191" s="190"/>
      <c r="AT191" s="190"/>
      <c r="AU191" s="190"/>
      <c r="AV191" s="190"/>
      <c r="AW191" s="190"/>
      <c r="AX191" s="190"/>
      <c r="AY191" s="190"/>
      <c r="AZ191" s="190"/>
      <c r="BA191" s="190"/>
      <c r="BB191" s="190"/>
      <c r="BC191" s="190"/>
      <c r="BD191" s="190"/>
      <c r="BE191" s="190"/>
      <c r="BF191" s="190"/>
      <c r="BG191" s="190"/>
      <c r="BH191" s="190"/>
      <c r="BI191" s="190"/>
      <c r="BJ191" s="190"/>
      <c r="BK191" s="190"/>
      <c r="BL191" s="190"/>
      <c r="BM191" s="190"/>
      <c r="BN191" s="190"/>
      <c r="BO191" s="190"/>
      <c r="BP191" s="190"/>
      <c r="BQ191" s="190"/>
      <c r="BR191" s="190"/>
      <c r="BS191" s="190"/>
      <c r="BT191" s="190"/>
      <c r="BU191" s="190"/>
      <c r="BV191" s="190"/>
      <c r="BW191" s="190"/>
      <c r="BX191" s="190"/>
      <c r="BY191" s="190"/>
      <c r="BZ191" s="190"/>
      <c r="CA191" s="190"/>
      <c r="CB191" s="190"/>
      <c r="CC191" s="190"/>
      <c r="CD191" s="190"/>
      <c r="CE191" s="190"/>
    </row>
    <row r="192" spans="5:83">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c r="AA192" s="190"/>
      <c r="AB192" s="190"/>
      <c r="AC192" s="190"/>
      <c r="AD192" s="190"/>
      <c r="AE192" s="190"/>
      <c r="AF192" s="190"/>
      <c r="AG192" s="190"/>
      <c r="AH192" s="190"/>
      <c r="AI192" s="190"/>
      <c r="AJ192" s="190"/>
      <c r="AK192" s="190"/>
      <c r="AL192" s="190"/>
      <c r="AM192" s="190"/>
      <c r="AN192" s="190"/>
      <c r="AO192" s="190"/>
      <c r="AP192" s="190"/>
      <c r="AQ192" s="190"/>
      <c r="AR192" s="190"/>
      <c r="AS192" s="190"/>
      <c r="AT192" s="190"/>
      <c r="AU192" s="190"/>
      <c r="AV192" s="190"/>
      <c r="AW192" s="190"/>
      <c r="AX192" s="190"/>
      <c r="AY192" s="190"/>
      <c r="AZ192" s="190"/>
      <c r="BA192" s="190"/>
      <c r="BB192" s="190"/>
      <c r="BC192" s="190"/>
      <c r="BD192" s="190"/>
      <c r="BE192" s="190"/>
      <c r="BF192" s="190"/>
      <c r="BG192" s="190"/>
      <c r="BH192" s="190"/>
      <c r="BI192" s="190"/>
      <c r="BJ192" s="190"/>
      <c r="BK192" s="190"/>
      <c r="BL192" s="190"/>
      <c r="BM192" s="190"/>
      <c r="BN192" s="190"/>
      <c r="BO192" s="190"/>
      <c r="BP192" s="190"/>
      <c r="BQ192" s="190"/>
      <c r="BR192" s="190"/>
      <c r="BS192" s="190"/>
      <c r="BT192" s="190"/>
      <c r="BU192" s="190"/>
      <c r="BV192" s="190"/>
      <c r="BW192" s="190"/>
      <c r="BX192" s="190"/>
      <c r="BY192" s="190"/>
      <c r="BZ192" s="190"/>
      <c r="CA192" s="190"/>
      <c r="CB192" s="190"/>
      <c r="CC192" s="190"/>
      <c r="CD192" s="190"/>
      <c r="CE192" s="190"/>
    </row>
    <row r="193" spans="5:83">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c r="AA193" s="190"/>
      <c r="AB193" s="190"/>
      <c r="AC193" s="190"/>
      <c r="AD193" s="190"/>
      <c r="AE193" s="190"/>
      <c r="AF193" s="190"/>
      <c r="AG193" s="190"/>
      <c r="AH193" s="190"/>
      <c r="AI193" s="190"/>
      <c r="AJ193" s="190"/>
      <c r="AK193" s="190"/>
      <c r="AL193" s="190"/>
      <c r="AM193" s="190"/>
      <c r="AN193" s="190"/>
      <c r="AO193" s="190"/>
      <c r="AP193" s="190"/>
      <c r="AQ193" s="190"/>
      <c r="AR193" s="190"/>
      <c r="AS193" s="190"/>
      <c r="AT193" s="190"/>
      <c r="AU193" s="190"/>
      <c r="AV193" s="190"/>
      <c r="AW193" s="190"/>
      <c r="AX193" s="190"/>
      <c r="AY193" s="190"/>
      <c r="AZ193" s="190"/>
      <c r="BA193" s="190"/>
      <c r="BB193" s="190"/>
      <c r="BC193" s="190"/>
      <c r="BD193" s="190"/>
      <c r="BE193" s="190"/>
      <c r="BF193" s="190"/>
      <c r="BG193" s="190"/>
      <c r="BH193" s="190"/>
      <c r="BI193" s="190"/>
      <c r="BJ193" s="190"/>
      <c r="BK193" s="190"/>
      <c r="BL193" s="190"/>
      <c r="BM193" s="190"/>
      <c r="BN193" s="190"/>
      <c r="BO193" s="190"/>
      <c r="BP193" s="190"/>
      <c r="BQ193" s="190"/>
      <c r="BR193" s="190"/>
      <c r="BS193" s="190"/>
      <c r="BT193" s="190"/>
      <c r="BU193" s="190"/>
      <c r="BV193" s="190"/>
      <c r="BW193" s="190"/>
      <c r="BX193" s="190"/>
      <c r="BY193" s="190"/>
      <c r="BZ193" s="190"/>
      <c r="CA193" s="190"/>
      <c r="CB193" s="190"/>
      <c r="CC193" s="190"/>
      <c r="CD193" s="190"/>
      <c r="CE193" s="190"/>
    </row>
    <row r="194" spans="5:83">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c r="AA194" s="190"/>
      <c r="AB194" s="190"/>
      <c r="AC194" s="190"/>
      <c r="AD194" s="190"/>
      <c r="AE194" s="190"/>
      <c r="AF194" s="190"/>
      <c r="AG194" s="190"/>
      <c r="AH194" s="190"/>
      <c r="AI194" s="190"/>
      <c r="AJ194" s="190"/>
      <c r="AK194" s="190"/>
      <c r="AL194" s="190"/>
      <c r="AM194" s="190"/>
      <c r="AN194" s="190"/>
      <c r="AO194" s="190"/>
      <c r="AP194" s="190"/>
      <c r="AQ194" s="190"/>
      <c r="AR194" s="190"/>
      <c r="AS194" s="190"/>
      <c r="AT194" s="190"/>
      <c r="AU194" s="190"/>
      <c r="AV194" s="190"/>
      <c r="AW194" s="190"/>
      <c r="AX194" s="190"/>
      <c r="AY194" s="190"/>
      <c r="AZ194" s="190"/>
      <c r="BA194" s="190"/>
      <c r="BB194" s="190"/>
      <c r="BC194" s="190"/>
      <c r="BD194" s="190"/>
      <c r="BE194" s="190"/>
      <c r="BF194" s="190"/>
      <c r="BG194" s="190"/>
      <c r="BH194" s="190"/>
      <c r="BI194" s="190"/>
      <c r="BJ194" s="190"/>
      <c r="BK194" s="190"/>
      <c r="BL194" s="190"/>
      <c r="BM194" s="190"/>
      <c r="BN194" s="190"/>
      <c r="BO194" s="190"/>
      <c r="BP194" s="190"/>
      <c r="BQ194" s="190"/>
      <c r="BR194" s="190"/>
      <c r="BS194" s="190"/>
      <c r="BT194" s="190"/>
      <c r="BU194" s="190"/>
      <c r="BV194" s="190"/>
      <c r="BW194" s="190"/>
      <c r="BX194" s="190"/>
      <c r="BY194" s="190"/>
      <c r="BZ194" s="190"/>
      <c r="CA194" s="190"/>
      <c r="CB194" s="190"/>
      <c r="CC194" s="190"/>
      <c r="CD194" s="190"/>
      <c r="CE194" s="190"/>
    </row>
    <row r="195" spans="5:83">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c r="AA195" s="190"/>
      <c r="AB195" s="190"/>
      <c r="AC195" s="190"/>
      <c r="AD195" s="190"/>
      <c r="AE195" s="190"/>
      <c r="AF195" s="190"/>
      <c r="AG195" s="190"/>
      <c r="AH195" s="190"/>
      <c r="AI195" s="190"/>
      <c r="AJ195" s="190"/>
      <c r="AK195" s="190"/>
      <c r="AL195" s="190"/>
      <c r="AM195" s="190"/>
      <c r="AN195" s="190"/>
      <c r="AO195" s="190"/>
      <c r="AP195" s="190"/>
      <c r="AQ195" s="190"/>
      <c r="AR195" s="190"/>
      <c r="AS195" s="190"/>
      <c r="AT195" s="190"/>
      <c r="AU195" s="190"/>
      <c r="AV195" s="190"/>
      <c r="AW195" s="190"/>
      <c r="AX195" s="190"/>
      <c r="AY195" s="190"/>
      <c r="AZ195" s="190"/>
      <c r="BA195" s="190"/>
      <c r="BB195" s="190"/>
      <c r="BC195" s="190"/>
      <c r="BD195" s="190"/>
      <c r="BE195" s="190"/>
      <c r="BF195" s="190"/>
      <c r="BG195" s="190"/>
      <c r="BH195" s="190"/>
      <c r="BI195" s="190"/>
      <c r="BJ195" s="190"/>
      <c r="BK195" s="190"/>
      <c r="BL195" s="190"/>
      <c r="BM195" s="190"/>
      <c r="BN195" s="190"/>
      <c r="BO195" s="190"/>
      <c r="BP195" s="190"/>
      <c r="BQ195" s="190"/>
      <c r="BR195" s="190"/>
      <c r="BS195" s="190"/>
      <c r="BT195" s="190"/>
      <c r="BU195" s="190"/>
      <c r="BV195" s="190"/>
      <c r="BW195" s="190"/>
      <c r="BX195" s="190"/>
      <c r="BY195" s="190"/>
      <c r="BZ195" s="190"/>
      <c r="CA195" s="190"/>
      <c r="CB195" s="190"/>
      <c r="CC195" s="190"/>
      <c r="CD195" s="190"/>
      <c r="CE195" s="190"/>
    </row>
    <row r="196" spans="5:83">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c r="AA196" s="190"/>
      <c r="AB196" s="190"/>
      <c r="AC196" s="190"/>
      <c r="AD196" s="190"/>
      <c r="AE196" s="190"/>
      <c r="AF196" s="190"/>
      <c r="AG196" s="190"/>
      <c r="AH196" s="190"/>
      <c r="AI196" s="190"/>
      <c r="AJ196" s="190"/>
      <c r="AK196" s="190"/>
      <c r="AL196" s="190"/>
      <c r="AM196" s="190"/>
      <c r="AN196" s="190"/>
      <c r="AO196" s="190"/>
      <c r="AP196" s="190"/>
      <c r="AQ196" s="190"/>
      <c r="AR196" s="190"/>
      <c r="AS196" s="190"/>
      <c r="AT196" s="190"/>
      <c r="AU196" s="190"/>
      <c r="AV196" s="190"/>
      <c r="AW196" s="190"/>
      <c r="AX196" s="190"/>
      <c r="AY196" s="190"/>
      <c r="AZ196" s="190"/>
      <c r="BA196" s="190"/>
      <c r="BB196" s="190"/>
      <c r="BC196" s="190"/>
      <c r="BD196" s="190"/>
      <c r="BE196" s="190"/>
      <c r="BF196" s="190"/>
      <c r="BG196" s="190"/>
      <c r="BH196" s="190"/>
      <c r="BI196" s="190"/>
      <c r="BJ196" s="190"/>
      <c r="BK196" s="190"/>
      <c r="BL196" s="190"/>
      <c r="BM196" s="190"/>
      <c r="BN196" s="190"/>
      <c r="BO196" s="190"/>
      <c r="BP196" s="190"/>
      <c r="BQ196" s="190"/>
      <c r="BR196" s="190"/>
      <c r="BS196" s="190"/>
      <c r="BT196" s="190"/>
      <c r="BU196" s="190"/>
      <c r="BV196" s="190"/>
      <c r="BW196" s="190"/>
      <c r="BX196" s="190"/>
      <c r="BY196" s="190"/>
      <c r="BZ196" s="190"/>
      <c r="CA196" s="190"/>
      <c r="CB196" s="190"/>
      <c r="CC196" s="190"/>
      <c r="CD196" s="190"/>
      <c r="CE196" s="190"/>
    </row>
    <row r="197" spans="5:83">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c r="AA197" s="190"/>
      <c r="AB197" s="190"/>
      <c r="AC197" s="190"/>
      <c r="AD197" s="190"/>
      <c r="AE197" s="190"/>
      <c r="AF197" s="190"/>
      <c r="AG197" s="190"/>
      <c r="AH197" s="190"/>
      <c r="AI197" s="190"/>
      <c r="AJ197" s="190"/>
      <c r="AK197" s="190"/>
      <c r="AL197" s="190"/>
      <c r="AM197" s="190"/>
      <c r="AN197" s="190"/>
      <c r="AO197" s="190"/>
      <c r="AP197" s="190"/>
      <c r="AQ197" s="190"/>
      <c r="AR197" s="190"/>
      <c r="AS197" s="190"/>
      <c r="AT197" s="190"/>
      <c r="AU197" s="190"/>
      <c r="AV197" s="190"/>
      <c r="AW197" s="190"/>
      <c r="AX197" s="190"/>
      <c r="AY197" s="190"/>
      <c r="AZ197" s="190"/>
      <c r="BA197" s="190"/>
      <c r="BB197" s="190"/>
      <c r="BC197" s="190"/>
      <c r="BD197" s="190"/>
      <c r="BE197" s="190"/>
      <c r="BF197" s="190"/>
      <c r="BG197" s="190"/>
      <c r="BH197" s="190"/>
      <c r="BI197" s="190"/>
      <c r="BJ197" s="190"/>
      <c r="BK197" s="190"/>
      <c r="BL197" s="190"/>
      <c r="BM197" s="190"/>
      <c r="BN197" s="190"/>
      <c r="BO197" s="190"/>
      <c r="BP197" s="190"/>
      <c r="BQ197" s="190"/>
      <c r="BR197" s="190"/>
      <c r="BS197" s="190"/>
      <c r="BT197" s="190"/>
      <c r="BU197" s="190"/>
      <c r="BV197" s="190"/>
      <c r="BW197" s="190"/>
      <c r="BX197" s="190"/>
      <c r="BY197" s="190"/>
      <c r="BZ197" s="190"/>
      <c r="CA197" s="190"/>
      <c r="CB197" s="190"/>
      <c r="CC197" s="190"/>
      <c r="CD197" s="190"/>
      <c r="CE197" s="190"/>
    </row>
    <row r="198" spans="5:83">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c r="AA198" s="190"/>
      <c r="AB198" s="190"/>
      <c r="AC198" s="190"/>
      <c r="AD198" s="190"/>
      <c r="AE198" s="190"/>
      <c r="AF198" s="190"/>
      <c r="AG198" s="190"/>
      <c r="AH198" s="190"/>
      <c r="AI198" s="190"/>
      <c r="AJ198" s="190"/>
      <c r="AK198" s="190"/>
      <c r="AL198" s="190"/>
      <c r="AM198" s="190"/>
      <c r="AN198" s="190"/>
      <c r="AO198" s="190"/>
      <c r="AP198" s="190"/>
      <c r="AQ198" s="190"/>
      <c r="AR198" s="190"/>
      <c r="AS198" s="190"/>
      <c r="AT198" s="190"/>
      <c r="AU198" s="190"/>
      <c r="AV198" s="190"/>
      <c r="AW198" s="190"/>
      <c r="AX198" s="190"/>
      <c r="AY198" s="190"/>
      <c r="AZ198" s="190"/>
      <c r="BA198" s="190"/>
      <c r="BB198" s="190"/>
      <c r="BC198" s="190"/>
      <c r="BD198" s="190"/>
      <c r="BE198" s="190"/>
      <c r="BF198" s="190"/>
      <c r="BG198" s="190"/>
      <c r="BH198" s="190"/>
      <c r="BI198" s="190"/>
      <c r="BJ198" s="190"/>
      <c r="BK198" s="190"/>
      <c r="BL198" s="190"/>
      <c r="BM198" s="190"/>
      <c r="BN198" s="190"/>
      <c r="BO198" s="190"/>
      <c r="BP198" s="190"/>
      <c r="BQ198" s="190"/>
      <c r="BR198" s="190"/>
      <c r="BS198" s="190"/>
      <c r="BT198" s="190"/>
      <c r="BU198" s="190"/>
      <c r="BV198" s="190"/>
      <c r="BW198" s="190"/>
      <c r="BX198" s="190"/>
      <c r="BY198" s="190"/>
      <c r="BZ198" s="190"/>
      <c r="CA198" s="190"/>
      <c r="CB198" s="190"/>
      <c r="CC198" s="190"/>
      <c r="CD198" s="190"/>
      <c r="CE198" s="190"/>
    </row>
    <row r="199" spans="5:83">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c r="AA199" s="190"/>
      <c r="AB199" s="190"/>
      <c r="AC199" s="190"/>
      <c r="AD199" s="190"/>
      <c r="AE199" s="190"/>
      <c r="AF199" s="190"/>
      <c r="AG199" s="190"/>
      <c r="AH199" s="190"/>
      <c r="AI199" s="190"/>
      <c r="AJ199" s="190"/>
      <c r="AK199" s="190"/>
      <c r="AL199" s="190"/>
      <c r="AM199" s="190"/>
      <c r="AN199" s="190"/>
      <c r="AO199" s="190"/>
      <c r="AP199" s="190"/>
      <c r="AQ199" s="190"/>
      <c r="AR199" s="190"/>
      <c r="AS199" s="190"/>
      <c r="AT199" s="190"/>
      <c r="AU199" s="190"/>
      <c r="AV199" s="190"/>
      <c r="AW199" s="190"/>
      <c r="AX199" s="190"/>
      <c r="AY199" s="190"/>
      <c r="AZ199" s="190"/>
      <c r="BA199" s="190"/>
      <c r="BB199" s="190"/>
      <c r="BC199" s="190"/>
      <c r="BD199" s="190"/>
      <c r="BE199" s="190"/>
      <c r="BF199" s="190"/>
      <c r="BG199" s="190"/>
      <c r="BH199" s="190"/>
      <c r="BI199" s="190"/>
      <c r="BJ199" s="190"/>
      <c r="BK199" s="190"/>
      <c r="BL199" s="190"/>
      <c r="BM199" s="190"/>
      <c r="BN199" s="190"/>
      <c r="BO199" s="190"/>
      <c r="BP199" s="190"/>
      <c r="BQ199" s="190"/>
      <c r="BR199" s="190"/>
      <c r="BS199" s="190"/>
      <c r="BT199" s="190"/>
      <c r="BU199" s="190"/>
      <c r="BV199" s="190"/>
      <c r="BW199" s="190"/>
      <c r="BX199" s="190"/>
      <c r="BY199" s="190"/>
      <c r="BZ199" s="190"/>
      <c r="CA199" s="190"/>
      <c r="CB199" s="190"/>
      <c r="CC199" s="190"/>
      <c r="CD199" s="190"/>
      <c r="CE199" s="190"/>
    </row>
    <row r="200" spans="5:83">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c r="AA200" s="190"/>
      <c r="AB200" s="190"/>
      <c r="AC200" s="190"/>
      <c r="AD200" s="190"/>
      <c r="AE200" s="190"/>
      <c r="AF200" s="190"/>
      <c r="AG200" s="190"/>
      <c r="AH200" s="190"/>
      <c r="AI200" s="190"/>
      <c r="AJ200" s="190"/>
      <c r="AK200" s="190"/>
      <c r="AL200" s="190"/>
      <c r="AM200" s="190"/>
      <c r="AN200" s="190"/>
      <c r="AO200" s="190"/>
      <c r="AP200" s="190"/>
      <c r="AQ200" s="190"/>
      <c r="AR200" s="190"/>
      <c r="AS200" s="190"/>
      <c r="AT200" s="190"/>
      <c r="AU200" s="190"/>
      <c r="AV200" s="190"/>
      <c r="AW200" s="190"/>
      <c r="AX200" s="190"/>
      <c r="AY200" s="190"/>
      <c r="AZ200" s="190"/>
      <c r="BA200" s="190"/>
      <c r="BB200" s="190"/>
      <c r="BC200" s="190"/>
      <c r="BD200" s="190"/>
      <c r="BE200" s="190"/>
      <c r="BF200" s="190"/>
      <c r="BG200" s="190"/>
      <c r="BH200" s="190"/>
      <c r="BI200" s="190"/>
      <c r="BJ200" s="190"/>
      <c r="BK200" s="190"/>
      <c r="BL200" s="190"/>
      <c r="BM200" s="190"/>
      <c r="BN200" s="190"/>
      <c r="BO200" s="190"/>
      <c r="BP200" s="190"/>
      <c r="BQ200" s="190"/>
      <c r="BR200" s="190"/>
      <c r="BS200" s="190"/>
      <c r="BT200" s="190"/>
      <c r="BU200" s="190"/>
      <c r="BV200" s="190"/>
      <c r="BW200" s="190"/>
      <c r="BX200" s="190"/>
      <c r="BY200" s="190"/>
      <c r="BZ200" s="190"/>
      <c r="CA200" s="190"/>
      <c r="CB200" s="190"/>
      <c r="CC200" s="190"/>
      <c r="CD200" s="190"/>
      <c r="CE200" s="190"/>
    </row>
    <row r="201" spans="5:83">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c r="AA201" s="190"/>
      <c r="AB201" s="190"/>
      <c r="AC201" s="190"/>
      <c r="AD201" s="190"/>
      <c r="AE201" s="190"/>
      <c r="AF201" s="190"/>
      <c r="AG201" s="190"/>
      <c r="AH201" s="190"/>
      <c r="AI201" s="190"/>
      <c r="AJ201" s="190"/>
      <c r="AK201" s="190"/>
      <c r="AL201" s="190"/>
      <c r="AM201" s="190"/>
      <c r="AN201" s="190"/>
      <c r="AO201" s="190"/>
      <c r="AP201" s="190"/>
      <c r="AQ201" s="190"/>
      <c r="AR201" s="190"/>
      <c r="AS201" s="190"/>
      <c r="AT201" s="190"/>
      <c r="AU201" s="190"/>
      <c r="AV201" s="190"/>
      <c r="AW201" s="190"/>
      <c r="AX201" s="190"/>
      <c r="AY201" s="190"/>
      <c r="AZ201" s="190"/>
      <c r="BA201" s="190"/>
      <c r="BB201" s="190"/>
      <c r="BC201" s="190"/>
      <c r="BD201" s="190"/>
      <c r="BE201" s="190"/>
      <c r="BF201" s="190"/>
      <c r="BG201" s="190"/>
      <c r="BH201" s="190"/>
      <c r="BI201" s="190"/>
      <c r="BJ201" s="190"/>
      <c r="BK201" s="190"/>
      <c r="BL201" s="190"/>
      <c r="BM201" s="190"/>
      <c r="BN201" s="190"/>
      <c r="BO201" s="190"/>
      <c r="BP201" s="190"/>
      <c r="BQ201" s="190"/>
      <c r="BR201" s="190"/>
      <c r="BS201" s="190"/>
      <c r="BT201" s="190"/>
      <c r="BU201" s="190"/>
      <c r="BV201" s="190"/>
      <c r="BW201" s="190"/>
      <c r="BX201" s="190"/>
      <c r="BY201" s="190"/>
      <c r="BZ201" s="190"/>
      <c r="CA201" s="190"/>
      <c r="CB201" s="190"/>
      <c r="CC201" s="190"/>
      <c r="CD201" s="190"/>
      <c r="CE201" s="190"/>
    </row>
    <row r="202" spans="5:83">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c r="AA202" s="190"/>
      <c r="AB202" s="190"/>
      <c r="AC202" s="190"/>
      <c r="AD202" s="190"/>
      <c r="AE202" s="190"/>
      <c r="AF202" s="190"/>
      <c r="AG202" s="190"/>
      <c r="AH202" s="190"/>
      <c r="AI202" s="190"/>
      <c r="AJ202" s="190"/>
      <c r="AK202" s="190"/>
      <c r="AL202" s="190"/>
      <c r="AM202" s="190"/>
      <c r="AN202" s="190"/>
      <c r="AO202" s="190"/>
      <c r="AP202" s="190"/>
      <c r="AQ202" s="190"/>
      <c r="AR202" s="190"/>
      <c r="AS202" s="190"/>
      <c r="AT202" s="190"/>
      <c r="AU202" s="190"/>
      <c r="AV202" s="190"/>
      <c r="AW202" s="190"/>
      <c r="AX202" s="190"/>
      <c r="AY202" s="190"/>
      <c r="AZ202" s="190"/>
      <c r="BA202" s="190"/>
      <c r="BB202" s="190"/>
      <c r="BC202" s="190"/>
      <c r="BD202" s="190"/>
      <c r="BE202" s="190"/>
      <c r="BF202" s="190"/>
      <c r="BG202" s="190"/>
      <c r="BH202" s="190"/>
      <c r="BI202" s="190"/>
      <c r="BJ202" s="190"/>
      <c r="BK202" s="190"/>
      <c r="BL202" s="190"/>
      <c r="BM202" s="190"/>
      <c r="BN202" s="190"/>
      <c r="BO202" s="190"/>
      <c r="BP202" s="190"/>
      <c r="BQ202" s="190"/>
      <c r="BR202" s="190"/>
      <c r="BS202" s="190"/>
      <c r="BT202" s="190"/>
      <c r="BU202" s="190"/>
      <c r="BV202" s="190"/>
      <c r="BW202" s="190"/>
      <c r="BX202" s="190"/>
      <c r="BY202" s="190"/>
      <c r="BZ202" s="190"/>
      <c r="CA202" s="190"/>
      <c r="CB202" s="190"/>
      <c r="CC202" s="190"/>
      <c r="CD202" s="190"/>
      <c r="CE202" s="190"/>
    </row>
    <row r="203" spans="5:83">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c r="AA203" s="190"/>
      <c r="AB203" s="190"/>
      <c r="AC203" s="190"/>
      <c r="AD203" s="190"/>
      <c r="AE203" s="190"/>
      <c r="AF203" s="190"/>
      <c r="AG203" s="190"/>
      <c r="AH203" s="190"/>
      <c r="AI203" s="190"/>
      <c r="AJ203" s="190"/>
      <c r="AK203" s="190"/>
      <c r="AL203" s="190"/>
      <c r="AM203" s="190"/>
      <c r="AN203" s="190"/>
      <c r="AO203" s="190"/>
      <c r="AP203" s="190"/>
      <c r="AQ203" s="190"/>
      <c r="AR203" s="190"/>
      <c r="AS203" s="190"/>
      <c r="AT203" s="190"/>
      <c r="AU203" s="190"/>
      <c r="AV203" s="190"/>
      <c r="AW203" s="190"/>
      <c r="AX203" s="190"/>
      <c r="AY203" s="190"/>
      <c r="AZ203" s="190"/>
      <c r="BA203" s="190"/>
      <c r="BB203" s="190"/>
      <c r="BC203" s="190"/>
      <c r="BD203" s="190"/>
      <c r="BE203" s="190"/>
      <c r="BF203" s="190"/>
      <c r="BG203" s="190"/>
      <c r="BH203" s="190"/>
      <c r="BI203" s="190"/>
      <c r="BJ203" s="190"/>
      <c r="BK203" s="190"/>
      <c r="BL203" s="190"/>
      <c r="BM203" s="190"/>
      <c r="BN203" s="190"/>
      <c r="BO203" s="190"/>
      <c r="BP203" s="190"/>
      <c r="BQ203" s="190"/>
      <c r="BR203" s="190"/>
      <c r="BS203" s="190"/>
      <c r="BT203" s="190"/>
      <c r="BU203" s="190"/>
      <c r="BV203" s="190"/>
      <c r="BW203" s="190"/>
      <c r="BX203" s="190"/>
      <c r="BY203" s="190"/>
      <c r="BZ203" s="190"/>
      <c r="CA203" s="190"/>
      <c r="CB203" s="190"/>
      <c r="CC203" s="190"/>
      <c r="CD203" s="190"/>
      <c r="CE203" s="190"/>
    </row>
    <row r="204" spans="5:83">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c r="AA204" s="190"/>
      <c r="AB204" s="190"/>
      <c r="AC204" s="190"/>
      <c r="AD204" s="190"/>
      <c r="AE204" s="190"/>
      <c r="AF204" s="190"/>
      <c r="AG204" s="190"/>
      <c r="AH204" s="190"/>
      <c r="AI204" s="190"/>
      <c r="AJ204" s="190"/>
      <c r="AK204" s="190"/>
      <c r="AL204" s="190"/>
      <c r="AM204" s="190"/>
      <c r="AN204" s="190"/>
      <c r="AO204" s="190"/>
      <c r="AP204" s="190"/>
      <c r="AQ204" s="190"/>
      <c r="AR204" s="190"/>
      <c r="AS204" s="190"/>
      <c r="AT204" s="190"/>
      <c r="AU204" s="190"/>
      <c r="AV204" s="190"/>
      <c r="AW204" s="190"/>
      <c r="AX204" s="190"/>
      <c r="AY204" s="190"/>
      <c r="AZ204" s="190"/>
      <c r="BA204" s="190"/>
      <c r="BB204" s="190"/>
      <c r="BC204" s="190"/>
      <c r="BD204" s="190"/>
      <c r="BE204" s="190"/>
      <c r="BF204" s="190"/>
      <c r="BG204" s="190"/>
      <c r="BH204" s="190"/>
      <c r="BI204" s="190"/>
      <c r="BJ204" s="190"/>
      <c r="BK204" s="190"/>
      <c r="BL204" s="190"/>
      <c r="BM204" s="190"/>
      <c r="BN204" s="190"/>
      <c r="BO204" s="190"/>
      <c r="BP204" s="190"/>
      <c r="BQ204" s="190"/>
      <c r="BR204" s="190"/>
      <c r="BS204" s="190"/>
      <c r="BT204" s="190"/>
      <c r="BU204" s="190"/>
      <c r="BV204" s="190"/>
      <c r="BW204" s="190"/>
      <c r="BX204" s="190"/>
      <c r="BY204" s="190"/>
      <c r="BZ204" s="190"/>
      <c r="CA204" s="190"/>
      <c r="CB204" s="190"/>
      <c r="CC204" s="190"/>
      <c r="CD204" s="190"/>
      <c r="CE204" s="190"/>
    </row>
    <row r="205" spans="5:83">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c r="AA205" s="190"/>
      <c r="AB205" s="190"/>
      <c r="AC205" s="190"/>
      <c r="AD205" s="190"/>
      <c r="AE205" s="190"/>
      <c r="AF205" s="190"/>
      <c r="AG205" s="190"/>
      <c r="AH205" s="190"/>
      <c r="AI205" s="190"/>
      <c r="AJ205" s="190"/>
      <c r="AK205" s="190"/>
      <c r="AL205" s="190"/>
      <c r="AM205" s="190"/>
      <c r="AN205" s="190"/>
      <c r="AO205" s="190"/>
      <c r="AP205" s="190"/>
      <c r="AQ205" s="190"/>
      <c r="AR205" s="190"/>
      <c r="AS205" s="190"/>
      <c r="AT205" s="190"/>
      <c r="AU205" s="190"/>
      <c r="AV205" s="190"/>
      <c r="AW205" s="190"/>
      <c r="AX205" s="190"/>
      <c r="AY205" s="190"/>
      <c r="AZ205" s="190"/>
      <c r="BA205" s="190"/>
      <c r="BB205" s="190"/>
      <c r="BC205" s="190"/>
      <c r="BD205" s="190"/>
      <c r="BE205" s="190"/>
      <c r="BF205" s="190"/>
      <c r="BG205" s="190"/>
      <c r="BH205" s="190"/>
      <c r="BI205" s="190"/>
      <c r="BJ205" s="190"/>
      <c r="BK205" s="190"/>
      <c r="BL205" s="190"/>
      <c r="BM205" s="190"/>
      <c r="BN205" s="190"/>
      <c r="BO205" s="190"/>
      <c r="BP205" s="190"/>
      <c r="BQ205" s="190"/>
      <c r="BR205" s="190"/>
      <c r="BS205" s="190"/>
      <c r="BT205" s="190"/>
      <c r="BU205" s="190"/>
      <c r="BV205" s="190"/>
      <c r="BW205" s="190"/>
      <c r="BX205" s="190"/>
      <c r="BY205" s="190"/>
      <c r="BZ205" s="190"/>
      <c r="CA205" s="190"/>
      <c r="CB205" s="190"/>
      <c r="CC205" s="190"/>
      <c r="CD205" s="190"/>
      <c r="CE205" s="190"/>
    </row>
    <row r="206" spans="5:83">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c r="AA206" s="190"/>
      <c r="AB206" s="190"/>
      <c r="AC206" s="190"/>
      <c r="AD206" s="190"/>
      <c r="AE206" s="190"/>
      <c r="AF206" s="190"/>
      <c r="AG206" s="190"/>
      <c r="AH206" s="190"/>
      <c r="AI206" s="190"/>
      <c r="AJ206" s="190"/>
      <c r="AK206" s="190"/>
      <c r="AL206" s="190"/>
      <c r="AM206" s="190"/>
      <c r="AN206" s="190"/>
      <c r="AO206" s="190"/>
      <c r="AP206" s="190"/>
      <c r="AQ206" s="190"/>
      <c r="AR206" s="190"/>
      <c r="AS206" s="190"/>
      <c r="AT206" s="190"/>
      <c r="AU206" s="190"/>
      <c r="AV206" s="190"/>
      <c r="AW206" s="190"/>
      <c r="AX206" s="190"/>
      <c r="AY206" s="190"/>
      <c r="AZ206" s="190"/>
      <c r="BA206" s="190"/>
      <c r="BB206" s="190"/>
      <c r="BC206" s="190"/>
      <c r="BD206" s="190"/>
      <c r="BE206" s="190"/>
      <c r="BF206" s="190"/>
      <c r="BG206" s="190"/>
      <c r="BH206" s="190"/>
      <c r="BI206" s="190"/>
      <c r="BJ206" s="190"/>
      <c r="BK206" s="190"/>
      <c r="BL206" s="190"/>
      <c r="BM206" s="190"/>
      <c r="BN206" s="190"/>
      <c r="BO206" s="190"/>
      <c r="BP206" s="190"/>
      <c r="BQ206" s="190"/>
      <c r="BR206" s="190"/>
      <c r="BS206" s="190"/>
      <c r="BT206" s="190"/>
      <c r="BU206" s="190"/>
      <c r="BV206" s="190"/>
      <c r="BW206" s="190"/>
      <c r="BX206" s="190"/>
      <c r="BY206" s="190"/>
      <c r="BZ206" s="190"/>
      <c r="CA206" s="190"/>
      <c r="CB206" s="190"/>
      <c r="CC206" s="190"/>
      <c r="CD206" s="190"/>
      <c r="CE206" s="190"/>
    </row>
    <row r="207" spans="5:83">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c r="AA207" s="190"/>
      <c r="AB207" s="190"/>
      <c r="AC207" s="190"/>
      <c r="AD207" s="190"/>
      <c r="AE207" s="190"/>
      <c r="AF207" s="190"/>
      <c r="AG207" s="190"/>
      <c r="AH207" s="190"/>
      <c r="AI207" s="190"/>
      <c r="AJ207" s="190"/>
      <c r="AK207" s="190"/>
      <c r="AL207" s="190"/>
      <c r="AM207" s="190"/>
      <c r="AN207" s="190"/>
      <c r="AO207" s="190"/>
      <c r="AP207" s="190"/>
      <c r="AQ207" s="190"/>
      <c r="AR207" s="190"/>
      <c r="AS207" s="190"/>
      <c r="AT207" s="190"/>
      <c r="AU207" s="190"/>
      <c r="AV207" s="190"/>
      <c r="AW207" s="190"/>
      <c r="AX207" s="190"/>
      <c r="AY207" s="190"/>
      <c r="AZ207" s="190"/>
      <c r="BA207" s="190"/>
      <c r="BB207" s="190"/>
      <c r="BC207" s="190"/>
      <c r="BD207" s="190"/>
      <c r="BE207" s="190"/>
      <c r="BF207" s="190"/>
      <c r="BG207" s="190"/>
      <c r="BH207" s="190"/>
      <c r="BI207" s="190"/>
      <c r="BJ207" s="190"/>
      <c r="BK207" s="190"/>
      <c r="BL207" s="190"/>
      <c r="BM207" s="190"/>
      <c r="BN207" s="190"/>
      <c r="BO207" s="190"/>
      <c r="BP207" s="190"/>
      <c r="BQ207" s="190"/>
      <c r="BR207" s="190"/>
      <c r="BS207" s="190"/>
      <c r="BT207" s="190"/>
      <c r="BU207" s="190"/>
      <c r="BV207" s="190"/>
      <c r="BW207" s="190"/>
      <c r="BX207" s="190"/>
      <c r="BY207" s="190"/>
      <c r="BZ207" s="190"/>
      <c r="CA207" s="190"/>
      <c r="CB207" s="190"/>
      <c r="CC207" s="190"/>
      <c r="CD207" s="190"/>
      <c r="CE207" s="190"/>
    </row>
    <row r="208" spans="5:83">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c r="AA208" s="190"/>
      <c r="AB208" s="190"/>
      <c r="AC208" s="190"/>
      <c r="AD208" s="190"/>
      <c r="AE208" s="190"/>
      <c r="AF208" s="190"/>
      <c r="AG208" s="190"/>
      <c r="AH208" s="190"/>
      <c r="AI208" s="190"/>
      <c r="AJ208" s="190"/>
      <c r="AK208" s="190"/>
      <c r="AL208" s="190"/>
      <c r="AM208" s="190"/>
      <c r="AN208" s="190"/>
      <c r="AO208" s="190"/>
      <c r="AP208" s="190"/>
      <c r="AQ208" s="190"/>
      <c r="AR208" s="190"/>
      <c r="AS208" s="190"/>
      <c r="AT208" s="190"/>
      <c r="AU208" s="190"/>
      <c r="AV208" s="190"/>
      <c r="AW208" s="190"/>
      <c r="AX208" s="190"/>
      <c r="AY208" s="190"/>
      <c r="AZ208" s="190"/>
      <c r="BA208" s="190"/>
      <c r="BB208" s="190"/>
      <c r="BC208" s="190"/>
      <c r="BD208" s="190"/>
      <c r="BE208" s="190"/>
      <c r="BF208" s="190"/>
      <c r="BG208" s="190"/>
      <c r="BH208" s="190"/>
      <c r="BI208" s="190"/>
      <c r="BJ208" s="190"/>
      <c r="BK208" s="190"/>
      <c r="BL208" s="190"/>
      <c r="BM208" s="190"/>
      <c r="BN208" s="190"/>
      <c r="BO208" s="190"/>
      <c r="BP208" s="190"/>
      <c r="BQ208" s="190"/>
      <c r="BR208" s="190"/>
      <c r="BS208" s="190"/>
      <c r="BT208" s="190"/>
      <c r="BU208" s="190"/>
      <c r="BV208" s="190"/>
      <c r="BW208" s="190"/>
      <c r="BX208" s="190"/>
      <c r="BY208" s="190"/>
      <c r="BZ208" s="190"/>
      <c r="CA208" s="190"/>
      <c r="CB208" s="190"/>
      <c r="CC208" s="190"/>
      <c r="CD208" s="190"/>
      <c r="CE208" s="190"/>
    </row>
    <row r="209" spans="5:83">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c r="AA209" s="190"/>
      <c r="AB209" s="190"/>
      <c r="AC209" s="190"/>
      <c r="AD209" s="190"/>
      <c r="AE209" s="190"/>
      <c r="AF209" s="190"/>
      <c r="AG209" s="190"/>
      <c r="AH209" s="190"/>
      <c r="AI209" s="190"/>
      <c r="AJ209" s="190"/>
      <c r="AK209" s="190"/>
      <c r="AL209" s="190"/>
      <c r="AM209" s="190"/>
      <c r="AN209" s="190"/>
      <c r="AO209" s="190"/>
      <c r="AP209" s="190"/>
      <c r="AQ209" s="190"/>
      <c r="AR209" s="190"/>
      <c r="AS209" s="190"/>
      <c r="AT209" s="190"/>
      <c r="AU209" s="190"/>
      <c r="AV209" s="190"/>
      <c r="AW209" s="190"/>
      <c r="AX209" s="190"/>
      <c r="AY209" s="190"/>
      <c r="AZ209" s="190"/>
      <c r="BA209" s="190"/>
      <c r="BB209" s="190"/>
      <c r="BC209" s="190"/>
      <c r="BD209" s="190"/>
      <c r="BE209" s="190"/>
      <c r="BF209" s="190"/>
      <c r="BG209" s="190"/>
      <c r="BH209" s="190"/>
      <c r="BI209" s="190"/>
      <c r="BJ209" s="190"/>
      <c r="BK209" s="190"/>
      <c r="BL209" s="190"/>
      <c r="BM209" s="190"/>
      <c r="BN209" s="190"/>
      <c r="BO209" s="190"/>
      <c r="BP209" s="190"/>
      <c r="BQ209" s="190"/>
      <c r="BR209" s="190"/>
      <c r="BS209" s="190"/>
      <c r="BT209" s="190"/>
      <c r="BU209" s="190"/>
      <c r="BV209" s="190"/>
      <c r="BW209" s="190"/>
      <c r="BX209" s="190"/>
      <c r="BY209" s="190"/>
      <c r="BZ209" s="190"/>
      <c r="CA209" s="190"/>
      <c r="CB209" s="190"/>
      <c r="CC209" s="190"/>
      <c r="CD209" s="190"/>
      <c r="CE209" s="190"/>
    </row>
    <row r="210" spans="5:83">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c r="AA210" s="190"/>
      <c r="AB210" s="190"/>
      <c r="AC210" s="190"/>
      <c r="AD210" s="190"/>
      <c r="AE210" s="190"/>
      <c r="AF210" s="190"/>
      <c r="AG210" s="190"/>
      <c r="AH210" s="190"/>
      <c r="AI210" s="190"/>
      <c r="AJ210" s="190"/>
      <c r="AK210" s="190"/>
      <c r="AL210" s="190"/>
      <c r="AM210" s="190"/>
      <c r="AN210" s="190"/>
      <c r="AO210" s="190"/>
      <c r="AP210" s="190"/>
      <c r="AQ210" s="190"/>
      <c r="AR210" s="190"/>
      <c r="AS210" s="190"/>
      <c r="AT210" s="190"/>
      <c r="AU210" s="190"/>
      <c r="AV210" s="190"/>
      <c r="AW210" s="190"/>
      <c r="AX210" s="190"/>
      <c r="AY210" s="190"/>
      <c r="AZ210" s="190"/>
      <c r="BA210" s="190"/>
      <c r="BB210" s="190"/>
      <c r="BC210" s="190"/>
      <c r="BD210" s="190"/>
      <c r="BE210" s="190"/>
      <c r="BF210" s="190"/>
      <c r="BG210" s="190"/>
      <c r="BH210" s="190"/>
      <c r="BI210" s="190"/>
      <c r="BJ210" s="190"/>
      <c r="BK210" s="190"/>
      <c r="BL210" s="190"/>
      <c r="BM210" s="190"/>
      <c r="BN210" s="190"/>
      <c r="BO210" s="190"/>
      <c r="BP210" s="190"/>
      <c r="BQ210" s="190"/>
      <c r="BR210" s="190"/>
      <c r="BS210" s="190"/>
      <c r="BT210" s="190"/>
      <c r="BU210" s="190"/>
      <c r="BV210" s="190"/>
      <c r="BW210" s="190"/>
      <c r="BX210" s="190"/>
      <c r="BY210" s="190"/>
      <c r="BZ210" s="190"/>
      <c r="CA210" s="190"/>
      <c r="CB210" s="190"/>
      <c r="CC210" s="190"/>
      <c r="CD210" s="190"/>
      <c r="CE210" s="190"/>
    </row>
    <row r="211" spans="5:83">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c r="AA211" s="190"/>
      <c r="AB211" s="190"/>
      <c r="AC211" s="190"/>
      <c r="AD211" s="190"/>
      <c r="AE211" s="190"/>
      <c r="AF211" s="190"/>
      <c r="AG211" s="190"/>
      <c r="AH211" s="190"/>
      <c r="AI211" s="190"/>
      <c r="AJ211" s="190"/>
      <c r="AK211" s="190"/>
      <c r="AL211" s="190"/>
      <c r="AM211" s="190"/>
      <c r="AN211" s="190"/>
      <c r="AO211" s="190"/>
      <c r="AP211" s="190"/>
      <c r="AQ211" s="190"/>
      <c r="AR211" s="190"/>
      <c r="AS211" s="190"/>
      <c r="AT211" s="190"/>
      <c r="AU211" s="190"/>
      <c r="AV211" s="190"/>
      <c r="AW211" s="190"/>
      <c r="AX211" s="190"/>
      <c r="AY211" s="190"/>
      <c r="AZ211" s="190"/>
      <c r="BA211" s="190"/>
      <c r="BB211" s="190"/>
      <c r="BC211" s="190"/>
      <c r="BD211" s="190"/>
      <c r="BE211" s="190"/>
      <c r="BF211" s="190"/>
      <c r="BG211" s="190"/>
      <c r="BH211" s="190"/>
      <c r="BI211" s="190"/>
      <c r="BJ211" s="190"/>
      <c r="BK211" s="190"/>
      <c r="BL211" s="190"/>
      <c r="BM211" s="190"/>
      <c r="BN211" s="190"/>
      <c r="BO211" s="190"/>
      <c r="BP211" s="190"/>
      <c r="BQ211" s="190"/>
      <c r="BR211" s="190"/>
      <c r="BS211" s="190"/>
      <c r="BT211" s="190"/>
      <c r="BU211" s="190"/>
      <c r="BV211" s="190"/>
      <c r="BW211" s="190"/>
      <c r="BX211" s="190"/>
      <c r="BY211" s="190"/>
      <c r="BZ211" s="190"/>
      <c r="CA211" s="190"/>
      <c r="CB211" s="190"/>
      <c r="CC211" s="190"/>
      <c r="CD211" s="190"/>
      <c r="CE211" s="190"/>
    </row>
    <row r="212" spans="5:83">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c r="AA212" s="190"/>
      <c r="AB212" s="190"/>
      <c r="AC212" s="190"/>
      <c r="AD212" s="190"/>
      <c r="AE212" s="190"/>
      <c r="AF212" s="190"/>
      <c r="AG212" s="190"/>
      <c r="AH212" s="190"/>
      <c r="AI212" s="190"/>
      <c r="AJ212" s="190"/>
      <c r="AK212" s="190"/>
      <c r="AL212" s="190"/>
      <c r="AM212" s="190"/>
      <c r="AN212" s="190"/>
      <c r="AO212" s="190"/>
      <c r="AP212" s="190"/>
      <c r="AQ212" s="190"/>
      <c r="AR212" s="190"/>
      <c r="AS212" s="190"/>
      <c r="AT212" s="190"/>
      <c r="AU212" s="190"/>
      <c r="AV212" s="190"/>
      <c r="AW212" s="190"/>
      <c r="AX212" s="190"/>
      <c r="AY212" s="190"/>
      <c r="AZ212" s="190"/>
      <c r="BA212" s="190"/>
      <c r="BB212" s="190"/>
      <c r="BC212" s="190"/>
      <c r="BD212" s="190"/>
      <c r="BE212" s="190"/>
      <c r="BF212" s="190"/>
      <c r="BG212" s="190"/>
      <c r="BH212" s="190"/>
      <c r="BI212" s="190"/>
      <c r="BJ212" s="190"/>
      <c r="BK212" s="190"/>
      <c r="BL212" s="190"/>
      <c r="BM212" s="190"/>
      <c r="BN212" s="190"/>
      <c r="BO212" s="190"/>
      <c r="BP212" s="190"/>
      <c r="BQ212" s="190"/>
      <c r="BR212" s="190"/>
      <c r="BS212" s="190"/>
      <c r="BT212" s="190"/>
      <c r="BU212" s="190"/>
      <c r="BV212" s="190"/>
      <c r="BW212" s="190"/>
      <c r="BX212" s="190"/>
      <c r="BY212" s="190"/>
      <c r="BZ212" s="190"/>
      <c r="CA212" s="190"/>
      <c r="CB212" s="190"/>
      <c r="CC212" s="190"/>
      <c r="CD212" s="190"/>
      <c r="CE212" s="190"/>
    </row>
    <row r="213" spans="5:83">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c r="AA213" s="190"/>
      <c r="AB213" s="190"/>
      <c r="AC213" s="190"/>
      <c r="AD213" s="190"/>
      <c r="AE213" s="190"/>
      <c r="AF213" s="190"/>
      <c r="AG213" s="190"/>
      <c r="AH213" s="190"/>
      <c r="AI213" s="190"/>
      <c r="AJ213" s="190"/>
      <c r="AK213" s="190"/>
      <c r="AL213" s="190"/>
      <c r="AM213" s="190"/>
      <c r="AN213" s="190"/>
      <c r="AO213" s="190"/>
      <c r="AP213" s="190"/>
      <c r="AQ213" s="190"/>
      <c r="AR213" s="190"/>
      <c r="AS213" s="190"/>
      <c r="AT213" s="190"/>
      <c r="AU213" s="190"/>
      <c r="AV213" s="190"/>
      <c r="AW213" s="190"/>
      <c r="AX213" s="190"/>
      <c r="AY213" s="190"/>
      <c r="AZ213" s="190"/>
      <c r="BA213" s="190"/>
      <c r="BB213" s="190"/>
      <c r="BC213" s="190"/>
      <c r="BD213" s="190"/>
      <c r="BE213" s="190"/>
      <c r="BF213" s="190"/>
      <c r="BG213" s="190"/>
      <c r="BH213" s="190"/>
      <c r="BI213" s="190"/>
      <c r="BJ213" s="190"/>
      <c r="BK213" s="190"/>
      <c r="BL213" s="190"/>
      <c r="BM213" s="190"/>
      <c r="BN213" s="190"/>
      <c r="BO213" s="190"/>
      <c r="BP213" s="190"/>
      <c r="BQ213" s="190"/>
      <c r="BR213" s="190"/>
      <c r="BS213" s="190"/>
      <c r="BT213" s="190"/>
      <c r="BU213" s="190"/>
      <c r="BV213" s="190"/>
      <c r="BW213" s="190"/>
      <c r="BX213" s="190"/>
      <c r="BY213" s="190"/>
      <c r="BZ213" s="190"/>
      <c r="CA213" s="190"/>
      <c r="CB213" s="190"/>
      <c r="CC213" s="190"/>
      <c r="CD213" s="190"/>
      <c r="CE213" s="190"/>
    </row>
  </sheetData>
  <mergeCells count="61">
    <mergeCell ref="Y7:Z7"/>
    <mergeCell ref="AA7:AB7"/>
    <mergeCell ref="AC7:AD7"/>
    <mergeCell ref="AE7:AF7"/>
    <mergeCell ref="AG7:AH7"/>
    <mergeCell ref="AI7:AJ7"/>
    <mergeCell ref="AK7:AL7"/>
    <mergeCell ref="AM7:AN7"/>
    <mergeCell ref="AO7:AP7"/>
    <mergeCell ref="AQ7:AR7"/>
    <mergeCell ref="AS7:AT7"/>
    <mergeCell ref="AU7:AV7"/>
    <mergeCell ref="AW7:AX7"/>
    <mergeCell ref="AY7:AZ7"/>
    <mergeCell ref="BA7:BB7"/>
    <mergeCell ref="BC7:BD7"/>
    <mergeCell ref="BE7:BF7"/>
    <mergeCell ref="BG7:BH7"/>
    <mergeCell ref="BI7:BJ7"/>
    <mergeCell ref="BK7:BL7"/>
    <mergeCell ref="BM7:BN7"/>
    <mergeCell ref="BO7:BP7"/>
    <mergeCell ref="BQ7:BR7"/>
    <mergeCell ref="BS7:BT7"/>
    <mergeCell ref="BU7:BV7"/>
    <mergeCell ref="BW7:BX7"/>
    <mergeCell ref="BY7:BZ7"/>
    <mergeCell ref="CA7:CB7"/>
    <mergeCell ref="CC7:CD7"/>
    <mergeCell ref="G10:L10"/>
    <mergeCell ref="M10:R10"/>
    <mergeCell ref="T10:U10"/>
    <mergeCell ref="Y10:Z10"/>
    <mergeCell ref="AA10:AB10"/>
    <mergeCell ref="AC10:AD10"/>
    <mergeCell ref="AE10:AF10"/>
    <mergeCell ref="AG10:AH10"/>
    <mergeCell ref="AI10:AJ10"/>
    <mergeCell ref="AK10:AL10"/>
    <mergeCell ref="AM10:AN10"/>
    <mergeCell ref="AO10:AP10"/>
    <mergeCell ref="AQ10:AR10"/>
    <mergeCell ref="AS10:AT10"/>
    <mergeCell ref="AU10:AV10"/>
    <mergeCell ref="AW10:AX10"/>
    <mergeCell ref="AY10:AZ10"/>
    <mergeCell ref="BA10:BB10"/>
    <mergeCell ref="BC10:BD10"/>
    <mergeCell ref="BE10:BF10"/>
    <mergeCell ref="BG10:BH10"/>
    <mergeCell ref="BI10:BJ10"/>
    <mergeCell ref="BK10:BL10"/>
    <mergeCell ref="BM10:BN10"/>
    <mergeCell ref="BO10:BP10"/>
    <mergeCell ref="BQ10:BR10"/>
    <mergeCell ref="BS10:BT10"/>
    <mergeCell ref="BU10:BV10"/>
    <mergeCell ref="BW10:BX10"/>
    <mergeCell ref="BY10:BZ10"/>
    <mergeCell ref="CA10:CB10"/>
    <mergeCell ref="CC10:CD10"/>
  </mergeCells>
  <dataValidations count="6">
    <dataValidation type="list" allowBlank="1" showErrorMessage="1" errorTitle="Error Message" error="Please enter a value from the drop-down list" sqref="CG2">
      <formula1>$N$10:$BN$10</formula1>
    </dataValidation>
    <dataValidation type="list" allowBlank="1" showInputMessage="1" showErrorMessage="1" sqref="C20">
      <formula1>"بنك البلاد,بنك الاهلي,بنك الراجحي"</formula1>
    </dataValidation>
    <dataValidation type="list" allowBlank="1" showErrorMessage="1" errorTitle="Error Message" error="Please enter a value from the drop-down list" sqref="A11:A43" errorStyle="information">
      <formula1>'تحليل الايرادات '!$D$11:$AH$11</formula1>
    </dataValidation>
    <dataValidation type="list" allowBlank="1" showInputMessage="1" showErrorMessage="1" sqref="B11:B43">
      <formula1>'تحليل المصروفات '!$E$11:$AG$11</formula1>
    </dataValidation>
    <dataValidation type="list" allowBlank="1" showInputMessage="1" showErrorMessage="1" sqref="C11:C19 C21:C43">
      <formula1>"بنك البلاد,بنك الاهلي ,بنك الراجحي"</formula1>
    </dataValidation>
    <dataValidation type="list" allowBlank="1" showErrorMessage="1" errorTitle="Error Message" error="Please enter a value from the drop-down list" sqref="G12:G43 I12:I43 K12:K43 M12:M43 O12:O43 Q12:Q43">
      <formula1>$AB$10:$CG$10</formula1>
    </dataValidation>
  </dataValidations>
  <pageMargins left="0.699999988079071" right="0.699999988079071" top="0.75" bottom="0.75" header="0.5" footer="0.5"/>
  <pageSetup paperSize="9" orientation="landscape"/>
  <headerFooter alignWithMargins="0" scaleWithDoc="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8:F559"/>
  <sheetViews>
    <sheetView zoomScale="55" zoomScaleNormal="55" topLeftCell="C5" workbookViewId="0">
      <selection activeCell="F549" sqref="F549"/>
    </sheetView>
  </sheetViews>
  <sheetFormatPr defaultColWidth="9" defaultRowHeight="14.25" outlineLevelCol="5"/>
  <cols>
    <col min="3" max="3" width="49.425" customWidth="1"/>
    <col min="5" max="5" width="11.5" customWidth="1"/>
  </cols>
  <sheetData>
    <row r="8" spans="3:3">
      <c r="C8" s="162" t="s">
        <v>485</v>
      </c>
    </row>
    <row r="9" spans="3:3">
      <c r="C9" s="162"/>
    </row>
    <row r="10" spans="3:3">
      <c r="C10" s="162"/>
    </row>
    <row r="11" ht="15.75" spans="1:6">
      <c r="A11" s="163" t="s">
        <v>10</v>
      </c>
      <c r="B11" s="163" t="s">
        <v>486</v>
      </c>
      <c r="C11" s="163" t="s">
        <v>487</v>
      </c>
      <c r="D11" s="163" t="s">
        <v>56</v>
      </c>
      <c r="E11" s="163" t="s">
        <v>55</v>
      </c>
      <c r="F11" s="163" t="s">
        <v>488</v>
      </c>
    </row>
    <row r="12" spans="1:6">
      <c r="A12" s="147" t="str">
        <f>IF(OR(E12&gt;0,D12&gt;0),يناير!D12,"     ")</f>
        <v>Janury-01</v>
      </c>
      <c r="B12" s="147">
        <f>IF(OR(E12&gt;0,D12&gt;0),يناير!E12,"     ")</f>
        <v>1</v>
      </c>
      <c r="C12" s="96" t="str">
        <f>IF(OR(E12&gt;0,D12&gt;0),يناير!F12,"....")</f>
        <v>تمويل رأس المال قيد افتتاحي</v>
      </c>
      <c r="D12" s="147">
        <f>يناير!Z12</f>
        <v>15000</v>
      </c>
      <c r="E12" s="147">
        <f>يناير!Y12</f>
        <v>0</v>
      </c>
      <c r="F12" s="147">
        <f>D12-E12</f>
        <v>15000</v>
      </c>
    </row>
    <row r="13" spans="1:6">
      <c r="A13" s="147" t="str">
        <f>IF(OR(E13&gt;0,D13&gt;0),يناير!D13,"     ")</f>
        <v>     </v>
      </c>
      <c r="B13" s="147" t="str">
        <f>IF(OR(E13&gt;0,D13&gt;0),يناير!E13,"     ")</f>
        <v>     </v>
      </c>
      <c r="C13" s="96" t="str">
        <f>IF(OR(E13&gt;0,D13&gt;0),يناير!F13,"....")</f>
        <v>....</v>
      </c>
      <c r="D13" s="147">
        <f>يناير!Z13</f>
        <v>0</v>
      </c>
      <c r="E13" s="147">
        <f>يناير!Y13</f>
        <v>0</v>
      </c>
      <c r="F13" s="147">
        <f t="shared" ref="F13:F43" si="0">F12+D13-E13</f>
        <v>15000</v>
      </c>
    </row>
    <row r="14" spans="1:6">
      <c r="A14" s="147" t="str">
        <f>IF(OR(E14&gt;0,D14&gt;0),يناير!D14,"     ")</f>
        <v>     </v>
      </c>
      <c r="B14" s="147" t="str">
        <f>IF(OR(E14&gt;0,D14&gt;0),يناير!E14,"     ")</f>
        <v>     </v>
      </c>
      <c r="C14" t="str">
        <f>IF(OR(E14&gt;0,D14&gt;0),يناير!F14,"....")</f>
        <v>....</v>
      </c>
      <c r="D14" s="147">
        <f>يناير!Z14</f>
        <v>0</v>
      </c>
      <c r="E14" s="147">
        <f>يناير!Y14</f>
        <v>0</v>
      </c>
      <c r="F14" s="147">
        <f t="shared" si="0"/>
        <v>15000</v>
      </c>
    </row>
    <row r="15" spans="1:6">
      <c r="A15" s="147" t="str">
        <f>IF(OR(E15&gt;0,D15&gt;0),يناير!D15,"     ")</f>
        <v>     </v>
      </c>
      <c r="B15" s="147" t="str">
        <f>IF(OR(E15&gt;0,D15&gt;0),يناير!E15,"     ")</f>
        <v>     </v>
      </c>
      <c r="C15" s="147" t="str">
        <f>IF(OR(E15&gt;0,D15&gt;0),يناير!F15,"....")</f>
        <v>....</v>
      </c>
      <c r="D15" s="147">
        <f>يناير!Z15</f>
        <v>0</v>
      </c>
      <c r="E15" s="147">
        <f>يناير!Y15</f>
        <v>0</v>
      </c>
      <c r="F15" s="147">
        <f t="shared" si="0"/>
        <v>15000</v>
      </c>
    </row>
    <row r="16" spans="1:6">
      <c r="A16" s="147" t="str">
        <f>IF(OR(E16&gt;0,D16&gt;0),يناير!D16,"     ")</f>
        <v>     </v>
      </c>
      <c r="B16" s="147" t="str">
        <f>IF(OR(E16&gt;0,D16&gt;0),يناير!E16,"     ")</f>
        <v>     </v>
      </c>
      <c r="C16" s="96" t="str">
        <f>IF(OR(E16&gt;0,D16&gt;0),يناير!F16,"....")</f>
        <v>....</v>
      </c>
      <c r="D16" s="147">
        <f>يناير!Z16</f>
        <v>0</v>
      </c>
      <c r="E16" s="147">
        <f>يناير!Y16</f>
        <v>0</v>
      </c>
      <c r="F16" s="147">
        <f t="shared" si="0"/>
        <v>15000</v>
      </c>
    </row>
    <row r="17" spans="1:6">
      <c r="A17" s="147" t="str">
        <f>IF(OR(E17&gt;0,D17&gt;0),يناير!D17,"     ")</f>
        <v>     </v>
      </c>
      <c r="B17" s="147" t="str">
        <f>IF(OR(E17&gt;0,D17&gt;0),يناير!E17,"     ")</f>
        <v>     </v>
      </c>
      <c r="C17" s="96" t="str">
        <f>IF(OR(E17&gt;0,D17&gt;0),يناير!F17,"....")</f>
        <v>....</v>
      </c>
      <c r="D17" s="147">
        <f>يناير!Z17</f>
        <v>0</v>
      </c>
      <c r="E17" s="147">
        <f>يناير!Y17</f>
        <v>0</v>
      </c>
      <c r="F17" s="147">
        <f t="shared" si="0"/>
        <v>15000</v>
      </c>
    </row>
    <row r="18" spans="1:6">
      <c r="A18" s="147" t="str">
        <f>IF(OR(E18&gt;0,D18&gt;0),يناير!D18,"     ")</f>
        <v>     </v>
      </c>
      <c r="B18" s="147" t="str">
        <f>IF(OR(E18&gt;0,D18&gt;0),يناير!E18,"     ")</f>
        <v>     </v>
      </c>
      <c r="C18" s="147" t="str">
        <f>IF(OR(E18&gt;0,D18&gt;0),يناير!F18,"....")</f>
        <v>....</v>
      </c>
      <c r="D18" s="147">
        <f>يناير!Z18</f>
        <v>0</v>
      </c>
      <c r="E18" s="147">
        <f>يناير!Y18</f>
        <v>0</v>
      </c>
      <c r="F18" s="147">
        <f t="shared" si="0"/>
        <v>15000</v>
      </c>
    </row>
    <row r="19" spans="1:6">
      <c r="A19" s="147" t="str">
        <f>IF(OR(E19&gt;0,D19&gt;0),يناير!D19,"     ")</f>
        <v>     </v>
      </c>
      <c r="B19" s="147" t="str">
        <f>IF(OR(E19&gt;0,D19&gt;0),يناير!E19,"     ")</f>
        <v>     </v>
      </c>
      <c r="C19" s="96" t="str">
        <f>IF(OR(E19&gt;0,D19&gt;0),يناير!F19,"....")</f>
        <v>....</v>
      </c>
      <c r="D19" s="147">
        <f>يناير!Z19</f>
        <v>0</v>
      </c>
      <c r="E19" s="147">
        <f>يناير!Y19</f>
        <v>0</v>
      </c>
      <c r="F19" s="147">
        <f t="shared" si="0"/>
        <v>15000</v>
      </c>
    </row>
    <row r="20" spans="1:6">
      <c r="A20" s="147" t="str">
        <f>IF(OR(E20&gt;0,D20&gt;0),يناير!D20,"     ")</f>
        <v>     </v>
      </c>
      <c r="B20" s="147" t="str">
        <f>IF(OR(E20&gt;0,D20&gt;0),يناير!E20,"     ")</f>
        <v>     </v>
      </c>
      <c r="C20" s="147" t="str">
        <f>IF(OR(E20&gt;0,D20&gt;0),يناير!F20,"....")</f>
        <v>....</v>
      </c>
      <c r="D20" s="147">
        <f>يناير!Z20</f>
        <v>0</v>
      </c>
      <c r="E20" s="147">
        <f>يناير!Y20</f>
        <v>0</v>
      </c>
      <c r="F20" s="147">
        <f t="shared" si="0"/>
        <v>15000</v>
      </c>
    </row>
    <row r="21" spans="1:6">
      <c r="A21" s="147" t="str">
        <f>IF(OR(E21&gt;0,D21&gt;0),يناير!D21,"     ")</f>
        <v>Janury-10</v>
      </c>
      <c r="B21" s="147">
        <f>IF(OR(E21&gt;0,D21&gt;0),يناير!E21,"     ")</f>
        <v>10</v>
      </c>
      <c r="C21" s="147" t="str">
        <f>IF(OR(E21&gt;0,D21&gt;0),يناير!F21,"....")</f>
        <v>بيع نقدي لعميل بمبلغ 4000 + 600 ضريبة</v>
      </c>
      <c r="D21" s="147">
        <f>يناير!Z21</f>
        <v>4600</v>
      </c>
      <c r="E21" s="147">
        <f>يناير!Y21</f>
        <v>0</v>
      </c>
      <c r="F21" s="147">
        <f t="shared" si="0"/>
        <v>19600</v>
      </c>
    </row>
    <row r="22" spans="1:6">
      <c r="A22" s="147" t="str">
        <f>IF(OR(E22&gt;0,D22&gt;0),يناير!D22,"     ")</f>
        <v>     </v>
      </c>
      <c r="B22" s="147" t="str">
        <f>IF(OR(E22&gt;0,D22&gt;0),يناير!E22,"     ")</f>
        <v>     </v>
      </c>
      <c r="C22" s="147" t="str">
        <f>IF(OR(E22&gt;0,D22&gt;0),يناير!F22,"....")</f>
        <v>....</v>
      </c>
      <c r="D22" s="147">
        <f>يناير!Z22</f>
        <v>0</v>
      </c>
      <c r="E22" s="147">
        <f>يناير!Y22</f>
        <v>0</v>
      </c>
      <c r="F22" s="147">
        <f t="shared" si="0"/>
        <v>19600</v>
      </c>
    </row>
    <row r="23" spans="1:6">
      <c r="A23" s="147" t="str">
        <f>IF(OR(E23&gt;0,D23&gt;0),يناير!D23,"     ")</f>
        <v>     </v>
      </c>
      <c r="B23" s="147" t="str">
        <f>IF(OR(E23&gt;0,D23&gt;0),يناير!E23,"     ")</f>
        <v>     </v>
      </c>
      <c r="C23" s="147" t="str">
        <f>IF(OR(E23&gt;0,D23&gt;0),يناير!F23,"....")</f>
        <v>....</v>
      </c>
      <c r="D23" s="147">
        <f>يناير!Z23</f>
        <v>0</v>
      </c>
      <c r="E23" s="147">
        <f>يناير!Y23</f>
        <v>0</v>
      </c>
      <c r="F23" s="147">
        <f t="shared" si="0"/>
        <v>19600</v>
      </c>
    </row>
    <row r="24" spans="1:6">
      <c r="A24" s="147" t="str">
        <f>IF(OR(E24&gt;0,D24&gt;0),يناير!D24,"     ")</f>
        <v>     </v>
      </c>
      <c r="B24" s="147" t="str">
        <f>IF(OR(E24&gt;0,D24&gt;0),يناير!E24,"     ")</f>
        <v>     </v>
      </c>
      <c r="C24" s="147" t="str">
        <f>IF(OR(E24&gt;0,D24&gt;0),يناير!F24,"....")</f>
        <v>....</v>
      </c>
      <c r="D24" s="147">
        <f>يناير!Z24</f>
        <v>0</v>
      </c>
      <c r="E24" s="147">
        <f>يناير!Y24</f>
        <v>0</v>
      </c>
      <c r="F24" s="147">
        <f t="shared" si="0"/>
        <v>19600</v>
      </c>
    </row>
    <row r="25" spans="1:6">
      <c r="A25" s="147" t="str">
        <f>IF(OR(E25&gt;0,D25&gt;0),يناير!D25,"     ")</f>
        <v>     </v>
      </c>
      <c r="B25" s="147" t="str">
        <f>IF(OR(E25&gt;0,D25&gt;0),يناير!E25,"     ")</f>
        <v>     </v>
      </c>
      <c r="C25" s="147" t="str">
        <f>IF(OR(E25&gt;0,D25&gt;0),يناير!F25,"....")</f>
        <v>....</v>
      </c>
      <c r="D25" s="147">
        <f>يناير!Z25</f>
        <v>0</v>
      </c>
      <c r="E25" s="147">
        <f>يناير!Y25</f>
        <v>0</v>
      </c>
      <c r="F25" s="147">
        <f t="shared" si="0"/>
        <v>19600</v>
      </c>
    </row>
    <row r="26" spans="1:6">
      <c r="A26" s="147" t="str">
        <f>IF(OR(E26&gt;0,D26&gt;0),يناير!D26,"     ")</f>
        <v>     </v>
      </c>
      <c r="B26" s="147" t="str">
        <f>IF(OR(E26&gt;0,D26&gt;0),يناير!E26,"     ")</f>
        <v>     </v>
      </c>
      <c r="C26" s="147" t="str">
        <f>IF(OR(E26&gt;0,D26&gt;0),يناير!F26,"....")</f>
        <v>....</v>
      </c>
      <c r="D26" s="147">
        <f>يناير!Z26</f>
        <v>0</v>
      </c>
      <c r="E26" s="147">
        <f>يناير!Y26</f>
        <v>0</v>
      </c>
      <c r="F26" s="147">
        <f t="shared" si="0"/>
        <v>19600</v>
      </c>
    </row>
    <row r="27" spans="1:6">
      <c r="A27" s="147" t="str">
        <f>IF(OR(E27&gt;0,D27&gt;0),يناير!D27,"     ")</f>
        <v>     </v>
      </c>
      <c r="B27" s="147" t="str">
        <f>IF(OR(E27&gt;0,D27&gt;0),يناير!E27,"     ")</f>
        <v>     </v>
      </c>
      <c r="C27" s="147" t="str">
        <f>IF(OR(E27&gt;0,D27&gt;0),يناير!F27,"....")</f>
        <v>....</v>
      </c>
      <c r="D27" s="147">
        <f>يناير!Z27</f>
        <v>0</v>
      </c>
      <c r="E27" s="147">
        <f>يناير!Y27</f>
        <v>0</v>
      </c>
      <c r="F27" s="147">
        <f t="shared" si="0"/>
        <v>19600</v>
      </c>
    </row>
    <row r="28" spans="1:6">
      <c r="A28" s="147" t="str">
        <f>IF(OR(E28&gt;0,D28&gt;0),يناير!D28,"     ")</f>
        <v>     </v>
      </c>
      <c r="B28" s="147" t="str">
        <f>IF(OR(E28&gt;0,D28&gt;0),يناير!E28,"     ")</f>
        <v>     </v>
      </c>
      <c r="C28" s="147" t="str">
        <f>IF(OR(E28&gt;0,D28&gt;0),يناير!F28,"....")</f>
        <v>....</v>
      </c>
      <c r="D28" s="147">
        <f>يناير!Z28</f>
        <v>0</v>
      </c>
      <c r="E28" s="147">
        <f>يناير!Y28</f>
        <v>0</v>
      </c>
      <c r="F28" s="147">
        <f t="shared" si="0"/>
        <v>19600</v>
      </c>
    </row>
    <row r="29" spans="1:6">
      <c r="A29" s="147" t="str">
        <f>IF(OR(E29&gt;0,D29&gt;0),يناير!D29,"     ")</f>
        <v>Janury-18</v>
      </c>
      <c r="B29" s="147">
        <f>IF(OR(E29&gt;0,D29&gt;0),يناير!E29,"     ")</f>
        <v>18</v>
      </c>
      <c r="C29" s="147" t="str">
        <f>IF(OR(E29&gt;0,D29&gt;0),يناير!F29,"....")</f>
        <v>دفع ايجار شهر يناير نقدا 2000+ 300ضريبة</v>
      </c>
      <c r="D29" s="147">
        <f>يناير!Z29</f>
        <v>0</v>
      </c>
      <c r="E29" s="147">
        <f>يناير!Y29</f>
        <v>2300</v>
      </c>
      <c r="F29" s="147">
        <f t="shared" si="0"/>
        <v>17300</v>
      </c>
    </row>
    <row r="30" spans="1:6">
      <c r="A30" s="147" t="str">
        <f>IF(OR(E30&gt;0,D30&gt;0),يناير!D30,"     ")</f>
        <v>     </v>
      </c>
      <c r="B30" s="147" t="str">
        <f>IF(OR(E30&gt;0,D30&gt;0),يناير!E30,"     ")</f>
        <v>     </v>
      </c>
      <c r="C30" s="147" t="str">
        <f>IF(OR(E30&gt;0,D30&gt;0),يناير!F30,"....")</f>
        <v>....</v>
      </c>
      <c r="D30" s="147">
        <f>يناير!Z30</f>
        <v>0</v>
      </c>
      <c r="E30" s="147">
        <f>يناير!Y30</f>
        <v>0</v>
      </c>
      <c r="F30" s="147">
        <f t="shared" si="0"/>
        <v>17300</v>
      </c>
    </row>
    <row r="31" spans="1:6">
      <c r="A31" s="147" t="str">
        <f>IF(OR(E31&gt;0,D31&gt;0),يناير!D31,"     ")</f>
        <v>     </v>
      </c>
      <c r="B31" s="147" t="str">
        <f>IF(OR(E31&gt;0,D31&gt;0),يناير!E31,"     ")</f>
        <v>     </v>
      </c>
      <c r="C31" s="147" t="str">
        <f>IF(OR(E31&gt;0,D31&gt;0),يناير!F31,"....")</f>
        <v>....</v>
      </c>
      <c r="D31" s="147">
        <f>يناير!Z31</f>
        <v>0</v>
      </c>
      <c r="E31" s="147">
        <f>يناير!Y31</f>
        <v>0</v>
      </c>
      <c r="F31" s="147">
        <f t="shared" si="0"/>
        <v>17300</v>
      </c>
    </row>
    <row r="32" spans="1:6">
      <c r="A32" s="147" t="str">
        <f>IF(OR(E32&gt;0,D32&gt;0),يناير!D32,"     ")</f>
        <v>     </v>
      </c>
      <c r="B32" s="147" t="str">
        <f>IF(OR(E32&gt;0,D32&gt;0),يناير!E32,"     ")</f>
        <v>     </v>
      </c>
      <c r="C32" s="147" t="str">
        <f>IF(OR(E32&gt;0,D32&gt;0),يناير!F32,"....")</f>
        <v>....</v>
      </c>
      <c r="D32" s="147">
        <f>يناير!Z32</f>
        <v>0</v>
      </c>
      <c r="E32" s="147">
        <f>يناير!Y32</f>
        <v>0</v>
      </c>
      <c r="F32" s="147">
        <f t="shared" si="0"/>
        <v>17300</v>
      </c>
    </row>
    <row r="33" spans="1:6">
      <c r="A33" s="147"/>
      <c r="B33" s="147" t="str">
        <f>IF(OR(E33&gt;0,D33&gt;0),يناير!E33,"     ")</f>
        <v>     </v>
      </c>
      <c r="C33" s="147" t="str">
        <f>IF(OR(E33&gt;0,D33&gt;0),يناير!F33,"....")</f>
        <v>....</v>
      </c>
      <c r="D33" s="147">
        <f>يناير!Z33</f>
        <v>0</v>
      </c>
      <c r="E33" s="147">
        <f>يناير!Y33</f>
        <v>0</v>
      </c>
      <c r="F33" s="147">
        <f t="shared" si="0"/>
        <v>17300</v>
      </c>
    </row>
    <row r="34" spans="1:6">
      <c r="A34" s="147"/>
      <c r="B34" s="147" t="str">
        <f>IF(OR(E34&gt;0,D34&gt;0),يناير!E34,"     ")</f>
        <v>     </v>
      </c>
      <c r="C34" s="147" t="str">
        <f>IF(OR(E34&gt;0,D34&gt;0),يناير!F34,"....")</f>
        <v>....</v>
      </c>
      <c r="D34" s="147">
        <f>يناير!Z34</f>
        <v>0</v>
      </c>
      <c r="E34" s="147">
        <f>يناير!Y34</f>
        <v>0</v>
      </c>
      <c r="F34" s="147">
        <f t="shared" si="0"/>
        <v>17300</v>
      </c>
    </row>
    <row r="35" spans="1:6">
      <c r="A35" s="147"/>
      <c r="B35" s="147" t="str">
        <f>IF(OR(E35&gt;0,D35&gt;0),يناير!E35,"     ")</f>
        <v>     </v>
      </c>
      <c r="C35" s="147" t="str">
        <f>IF(OR(E35&gt;0,D35&gt;0),يناير!F35,"....")</f>
        <v>....</v>
      </c>
      <c r="D35" s="147">
        <f>يناير!Z35</f>
        <v>0</v>
      </c>
      <c r="E35" s="147">
        <f>يناير!Y35</f>
        <v>0</v>
      </c>
      <c r="F35" s="147">
        <f t="shared" si="0"/>
        <v>17300</v>
      </c>
    </row>
    <row r="36" spans="1:6">
      <c r="A36" s="147"/>
      <c r="B36" s="147"/>
      <c r="C36" s="147"/>
      <c r="D36" s="147">
        <f>يناير!Z36</f>
        <v>0</v>
      </c>
      <c r="E36" s="147">
        <f>يناير!Y36</f>
        <v>0</v>
      </c>
      <c r="F36" s="147">
        <f t="shared" si="0"/>
        <v>17300</v>
      </c>
    </row>
    <row r="37" spans="1:6">
      <c r="A37" s="147"/>
      <c r="B37" s="147"/>
      <c r="C37" s="147"/>
      <c r="D37" s="147">
        <f>يناير!Z37</f>
        <v>0</v>
      </c>
      <c r="E37" s="147">
        <f>يناير!Y37</f>
        <v>0</v>
      </c>
      <c r="F37" s="147">
        <f t="shared" si="0"/>
        <v>17300</v>
      </c>
    </row>
    <row r="38" spans="1:6">
      <c r="A38" s="147"/>
      <c r="B38" s="147"/>
      <c r="C38" s="147"/>
      <c r="D38" s="147">
        <f>يناير!Z38</f>
        <v>0</v>
      </c>
      <c r="E38" s="147">
        <f>يناير!Y38</f>
        <v>0</v>
      </c>
      <c r="F38" s="147">
        <f t="shared" si="0"/>
        <v>17300</v>
      </c>
    </row>
    <row r="39" spans="1:6">
      <c r="A39" s="147"/>
      <c r="B39" s="147"/>
      <c r="C39" s="147"/>
      <c r="D39" s="147">
        <f>يناير!Z39</f>
        <v>0</v>
      </c>
      <c r="E39" s="147">
        <f>يناير!Y39</f>
        <v>0</v>
      </c>
      <c r="F39" s="147">
        <f t="shared" si="0"/>
        <v>17300</v>
      </c>
    </row>
    <row r="40" spans="1:6">
      <c r="A40" s="147"/>
      <c r="B40" s="147"/>
      <c r="C40" s="147"/>
      <c r="D40" s="147">
        <f>يناير!Z40</f>
        <v>0</v>
      </c>
      <c r="E40" s="147">
        <f>يناير!Y40</f>
        <v>0</v>
      </c>
      <c r="F40" s="147">
        <f t="shared" si="0"/>
        <v>17300</v>
      </c>
    </row>
    <row r="41" spans="1:6">
      <c r="A41" s="147"/>
      <c r="B41" s="147"/>
      <c r="C41" s="147"/>
      <c r="D41" s="147">
        <f>يناير!Z41</f>
        <v>0</v>
      </c>
      <c r="E41" s="147">
        <f>يناير!Y41</f>
        <v>0</v>
      </c>
      <c r="F41" s="147">
        <f t="shared" si="0"/>
        <v>17300</v>
      </c>
    </row>
    <row r="42" spans="1:6">
      <c r="A42" s="147"/>
      <c r="B42" s="147"/>
      <c r="C42" s="147"/>
      <c r="D42" s="147">
        <f>يناير!Z42</f>
        <v>0</v>
      </c>
      <c r="E42" s="147">
        <f>يناير!Y42</f>
        <v>0</v>
      </c>
      <c r="F42" s="147">
        <f t="shared" si="0"/>
        <v>17300</v>
      </c>
    </row>
    <row r="43" spans="1:6">
      <c r="A43" s="147"/>
      <c r="B43" s="147"/>
      <c r="C43" s="96" t="s">
        <v>489</v>
      </c>
      <c r="D43" s="147">
        <f>يناير!Z43</f>
        <v>0</v>
      </c>
      <c r="E43" s="147">
        <f>يناير!Y43</f>
        <v>0</v>
      </c>
      <c r="F43" s="147">
        <f t="shared" si="0"/>
        <v>17300</v>
      </c>
    </row>
    <row r="54" spans="3:3">
      <c r="C54" s="162" t="s">
        <v>490</v>
      </c>
    </row>
    <row r="55" spans="3:3">
      <c r="C55" s="162"/>
    </row>
    <row r="56" spans="3:3">
      <c r="C56" s="162"/>
    </row>
    <row r="57" ht="15.75" spans="1:6">
      <c r="A57" s="163" t="s">
        <v>10</v>
      </c>
      <c r="B57" s="163" t="s">
        <v>486</v>
      </c>
      <c r="C57" s="163" t="s">
        <v>487</v>
      </c>
      <c r="D57" s="163" t="s">
        <v>56</v>
      </c>
      <c r="E57" s="163" t="s">
        <v>55</v>
      </c>
      <c r="F57" s="163" t="s">
        <v>488</v>
      </c>
    </row>
    <row r="58" spans="1:6">
      <c r="A58" s="147" t="str">
        <f>IF(OR(E58&gt;0,D58&gt;0),فبراير!D12,"     ")</f>
        <v>Februry-01</v>
      </c>
      <c r="B58" s="147">
        <f>IF(OR(E58&gt;0,D58&gt;0),فبراير!E12,"     ")</f>
        <v>31</v>
      </c>
      <c r="C58" s="96">
        <f>IF(OR(E58&gt;0,D58&gt;0),فبراير!F12,"")</f>
        <v>0</v>
      </c>
      <c r="D58" s="164">
        <f>فبراير!Z12</f>
        <v>17300</v>
      </c>
      <c r="E58" s="164">
        <f>فبراير!Y12</f>
        <v>0</v>
      </c>
      <c r="F58" s="147">
        <f>D58-E58</f>
        <v>17300</v>
      </c>
    </row>
    <row r="59" spans="1:6">
      <c r="A59" s="147" t="str">
        <f>IF(OR(E59&gt;0,D59&gt;0),فبراير!D13,"     ")</f>
        <v>Februry-02</v>
      </c>
      <c r="B59" s="147">
        <f>IF(OR(E59&gt;0,D59&gt;0),فبراير!E13,"     ")</f>
        <v>32</v>
      </c>
      <c r="C59" s="96" t="str">
        <f>IF(OR(E59&gt;0,D59&gt;0),فبراير!F13,"")</f>
        <v>شراء اثاث مكتبي نقدا بقيمة 3000 + 450 ضريبة </v>
      </c>
      <c r="D59" s="164">
        <f>فبراير!Z13</f>
        <v>0</v>
      </c>
      <c r="E59" s="164">
        <f>فبراير!Y13</f>
        <v>3450</v>
      </c>
      <c r="F59" s="147">
        <f t="shared" ref="F59:F89" si="1">D59-E59</f>
        <v>-3450</v>
      </c>
    </row>
    <row r="60" spans="1:6">
      <c r="A60" s="147" t="str">
        <f>IF(OR(E60&gt;0,D60&gt;0),فبراير!D14,"     ")</f>
        <v>     </v>
      </c>
      <c r="B60" s="147" t="str">
        <f>IF(OR(E60&gt;0,D60&gt;0),فبراير!E14,"     ")</f>
        <v>     </v>
      </c>
      <c r="C60" s="96" t="str">
        <f>IF(OR(E60&gt;0,D60&gt;0),فبراير!F14,"")</f>
        <v/>
      </c>
      <c r="D60" s="164">
        <f>فبراير!Z14</f>
        <v>0</v>
      </c>
      <c r="E60" s="164">
        <f>فبراير!Y14</f>
        <v>0</v>
      </c>
      <c r="F60" s="147">
        <f t="shared" si="1"/>
        <v>0</v>
      </c>
    </row>
    <row r="61" spans="1:6">
      <c r="A61" s="147" t="str">
        <f>IF(OR(E61&gt;0,D61&gt;0),فبراير!D15,"     ")</f>
        <v>     </v>
      </c>
      <c r="B61" s="147" t="str">
        <f>IF(OR(E61&gt;0,D61&gt;0),فبراير!E15,"     ")</f>
        <v>     </v>
      </c>
      <c r="C61" s="96" t="str">
        <f>IF(OR(E61&gt;0,D61&gt;0),فبراير!F15,"")</f>
        <v/>
      </c>
      <c r="D61" s="164">
        <f>فبراير!Z15</f>
        <v>0</v>
      </c>
      <c r="E61" s="164">
        <f>فبراير!Y15</f>
        <v>0</v>
      </c>
      <c r="F61" s="147">
        <f t="shared" si="1"/>
        <v>0</v>
      </c>
    </row>
    <row r="62" spans="1:6">
      <c r="A62" s="147" t="str">
        <f>IF(OR(E62&gt;0,D62&gt;0),فبراير!D16,"     ")</f>
        <v>     </v>
      </c>
      <c r="B62" s="147" t="str">
        <f>IF(OR(E62&gt;0,D62&gt;0),فبراير!E16,"     ")</f>
        <v>     </v>
      </c>
      <c r="C62" s="96" t="str">
        <f>IF(OR(E62&gt;0,D62&gt;0),فبراير!F16,"")</f>
        <v/>
      </c>
      <c r="D62" s="164">
        <f>فبراير!Z16</f>
        <v>0</v>
      </c>
      <c r="E62" s="164">
        <f>فبراير!Y16</f>
        <v>0</v>
      </c>
      <c r="F62" s="147">
        <f t="shared" si="1"/>
        <v>0</v>
      </c>
    </row>
    <row r="63" spans="1:6">
      <c r="A63" s="147" t="str">
        <f>IF(OR(E63&gt;0,D63&gt;0),فبراير!D17,"     ")</f>
        <v>     </v>
      </c>
      <c r="B63" s="147" t="str">
        <f>IF(OR(E63&gt;0,D63&gt;0),فبراير!E17,"     ")</f>
        <v>     </v>
      </c>
      <c r="C63" s="96" t="str">
        <f>IF(OR(E63&gt;0,D63&gt;0),فبراير!F17,"")</f>
        <v/>
      </c>
      <c r="D63" s="164">
        <f>فبراير!Z17</f>
        <v>0</v>
      </c>
      <c r="E63" s="164">
        <f>فبراير!Y17</f>
        <v>0</v>
      </c>
      <c r="F63" s="147">
        <f t="shared" si="1"/>
        <v>0</v>
      </c>
    </row>
    <row r="64" spans="1:6">
      <c r="A64" s="147" t="str">
        <f>IF(OR(E64&gt;0,D64&gt;0),فبراير!D18,"     ")</f>
        <v>     </v>
      </c>
      <c r="B64" s="147" t="str">
        <f>IF(OR(E64&gt;0,D64&gt;0),فبراير!E18,"     ")</f>
        <v>     </v>
      </c>
      <c r="C64" s="96" t="str">
        <f>IF(OR(E64&gt;0,D64&gt;0),فبراير!F18,"")</f>
        <v/>
      </c>
      <c r="D64" s="164">
        <f>فبراير!Z18</f>
        <v>0</v>
      </c>
      <c r="E64" s="164">
        <f>فبراير!Y18</f>
        <v>0</v>
      </c>
      <c r="F64" s="147">
        <f t="shared" si="1"/>
        <v>0</v>
      </c>
    </row>
    <row r="65" spans="1:6">
      <c r="A65" s="147" t="str">
        <f>IF(OR(E65&gt;0,D65&gt;0),فبراير!D19,"     ")</f>
        <v>     </v>
      </c>
      <c r="B65" s="147" t="str">
        <f>IF(OR(E65&gt;0,D65&gt;0),فبراير!E19,"     ")</f>
        <v>     </v>
      </c>
      <c r="C65" s="96" t="str">
        <f>IF(OR(E65&gt;0,D65&gt;0),فبراير!F19,"")</f>
        <v/>
      </c>
      <c r="D65" s="164">
        <f>فبراير!Z19</f>
        <v>0</v>
      </c>
      <c r="E65" s="164">
        <f>فبراير!Y19</f>
        <v>0</v>
      </c>
      <c r="F65" s="147">
        <f t="shared" si="1"/>
        <v>0</v>
      </c>
    </row>
    <row r="66" spans="1:6">
      <c r="A66" s="147" t="str">
        <f>IF(OR(E66&gt;0,D66&gt;0),فبراير!D20,"     ")</f>
        <v>     </v>
      </c>
      <c r="B66" s="147" t="str">
        <f>IF(OR(E66&gt;0,D66&gt;0),فبراير!E20,"     ")</f>
        <v>     </v>
      </c>
      <c r="C66" s="96" t="str">
        <f>IF(OR(E66&gt;0,D66&gt;0),فبراير!F20,"")</f>
        <v/>
      </c>
      <c r="D66" s="164">
        <f>فبراير!Z20</f>
        <v>0</v>
      </c>
      <c r="E66" s="164">
        <f>فبراير!Y20</f>
        <v>0</v>
      </c>
      <c r="F66" s="147">
        <f t="shared" si="1"/>
        <v>0</v>
      </c>
    </row>
    <row r="67" spans="1:6">
      <c r="A67" s="147" t="str">
        <f>IF(OR(E67&gt;0,D67&gt;0),فبراير!D21,"     ")</f>
        <v>     </v>
      </c>
      <c r="B67" s="147" t="str">
        <f>IF(OR(E67&gt;0,D67&gt;0),فبراير!E21,"     ")</f>
        <v>     </v>
      </c>
      <c r="C67" s="96" t="str">
        <f>IF(OR(E67&gt;0,D67&gt;0),فبراير!F21,"")</f>
        <v/>
      </c>
      <c r="D67" s="164">
        <f>فبراير!Z21</f>
        <v>0</v>
      </c>
      <c r="E67" s="164">
        <f>فبراير!Y21</f>
        <v>0</v>
      </c>
      <c r="F67" s="147">
        <f t="shared" si="1"/>
        <v>0</v>
      </c>
    </row>
    <row r="68" spans="1:6">
      <c r="A68" s="147" t="str">
        <f>IF(OR(E68&gt;0,D68&gt;0),فبراير!D22,"     ")</f>
        <v>     </v>
      </c>
      <c r="B68" s="147" t="str">
        <f>IF(OR(E68&gt;0,D68&gt;0),فبراير!E22,"     ")</f>
        <v>     </v>
      </c>
      <c r="C68" s="96" t="str">
        <f>IF(OR(E68&gt;0,D68&gt;0),فبراير!F22,"")</f>
        <v/>
      </c>
      <c r="D68" s="164">
        <f>فبراير!Z22</f>
        <v>0</v>
      </c>
      <c r="E68" s="164">
        <f>فبراير!Y22</f>
        <v>0</v>
      </c>
      <c r="F68" s="147">
        <f t="shared" si="1"/>
        <v>0</v>
      </c>
    </row>
    <row r="69" spans="1:6">
      <c r="A69" s="147" t="str">
        <f>IF(OR(E69&gt;0,D69&gt;0),فبراير!D23,"     ")</f>
        <v>     </v>
      </c>
      <c r="B69" s="147" t="str">
        <f>IF(OR(E69&gt;0,D69&gt;0),فبراير!E23,"     ")</f>
        <v>     </v>
      </c>
      <c r="C69" s="96" t="str">
        <f>IF(OR(E69&gt;0,D69&gt;0),فبراير!F23,"")</f>
        <v/>
      </c>
      <c r="D69" s="164">
        <f>فبراير!Z23</f>
        <v>0</v>
      </c>
      <c r="E69" s="164">
        <f>فبراير!Y23</f>
        <v>0</v>
      </c>
      <c r="F69" s="147">
        <f t="shared" si="1"/>
        <v>0</v>
      </c>
    </row>
    <row r="70" spans="1:6">
      <c r="A70" s="147" t="str">
        <f>IF(OR(E70&gt;0,D70&gt;0),فبراير!D24,"     ")</f>
        <v>     </v>
      </c>
      <c r="B70" s="147" t="str">
        <f>IF(OR(E70&gt;0,D70&gt;0),فبراير!E24,"     ")</f>
        <v>     </v>
      </c>
      <c r="C70" s="96" t="str">
        <f>IF(OR(E70&gt;0,D70&gt;0),فبراير!F24,"")</f>
        <v/>
      </c>
      <c r="D70" s="164">
        <f>فبراير!Z24</f>
        <v>0</v>
      </c>
      <c r="E70" s="164">
        <f>فبراير!Y24</f>
        <v>0</v>
      </c>
      <c r="F70" s="147">
        <f t="shared" si="1"/>
        <v>0</v>
      </c>
    </row>
    <row r="71" spans="1:6">
      <c r="A71" s="147" t="str">
        <f>IF(OR(E71&gt;0,D71&gt;0),فبراير!D25,"     ")</f>
        <v>     </v>
      </c>
      <c r="B71" s="147" t="str">
        <f>IF(OR(E71&gt;0,D71&gt;0),فبراير!E25,"     ")</f>
        <v>     </v>
      </c>
      <c r="C71" s="96" t="str">
        <f>IF(OR(E71&gt;0,D71&gt;0),فبراير!F25,"")</f>
        <v/>
      </c>
      <c r="D71" s="164">
        <f>فبراير!Z25</f>
        <v>0</v>
      </c>
      <c r="E71" s="164">
        <f>فبراير!Y25</f>
        <v>0</v>
      </c>
      <c r="F71" s="147">
        <f t="shared" si="1"/>
        <v>0</v>
      </c>
    </row>
    <row r="72" spans="1:6">
      <c r="A72" s="147" t="str">
        <f>IF(OR(E72&gt;0,D72&gt;0),فبراير!D26,"     ")</f>
        <v>Februry-15</v>
      </c>
      <c r="B72" s="147">
        <f>IF(OR(E72&gt;0,D72&gt;0),فبراير!E26,"     ")</f>
        <v>45</v>
      </c>
      <c r="C72" s="96" t="str">
        <f>IF(OR(E72&gt;0,D72&gt;0),فبراير!F26,"")</f>
        <v>تسسديد جزء من مديونية مورد بقيمة 4000 نقدا</v>
      </c>
      <c r="D72" s="164">
        <f>فبراير!Z26</f>
        <v>0</v>
      </c>
      <c r="E72" s="164">
        <f>فبراير!Y26</f>
        <v>4000</v>
      </c>
      <c r="F72" s="147">
        <f t="shared" si="1"/>
        <v>-4000</v>
      </c>
    </row>
    <row r="73" spans="1:6">
      <c r="A73" s="147" t="str">
        <f>IF(OR(E73&gt;0,D73&gt;0),فبراير!D27,"     ")</f>
        <v>     </v>
      </c>
      <c r="B73" s="147" t="str">
        <f>IF(OR(E73&gt;0,D73&gt;0),فبراير!E27,"     ")</f>
        <v>     </v>
      </c>
      <c r="C73" s="96" t="str">
        <f>IF(OR(E73&gt;0,D73&gt;0),فبراير!F27,"")</f>
        <v/>
      </c>
      <c r="D73" s="164">
        <f>فبراير!Z27</f>
        <v>0</v>
      </c>
      <c r="E73" s="164">
        <f>فبراير!Y27</f>
        <v>0</v>
      </c>
      <c r="F73" s="147">
        <f t="shared" si="1"/>
        <v>0</v>
      </c>
    </row>
    <row r="74" spans="1:6">
      <c r="A74" s="147" t="str">
        <f>IF(OR(E74&gt;0,D74&gt;0),فبراير!D28,"     ")</f>
        <v>     </v>
      </c>
      <c r="B74" s="147" t="str">
        <f>IF(OR(E74&gt;0,D74&gt;0),فبراير!E28,"     ")</f>
        <v>     </v>
      </c>
      <c r="C74" s="96" t="str">
        <f>IF(OR(E74&gt;0,D74&gt;0),فبراير!F28,"")</f>
        <v/>
      </c>
      <c r="D74" s="164">
        <f>فبراير!Z28</f>
        <v>0</v>
      </c>
      <c r="E74" s="164">
        <f>فبراير!Y28</f>
        <v>0</v>
      </c>
      <c r="F74" s="147">
        <f t="shared" si="1"/>
        <v>0</v>
      </c>
    </row>
    <row r="75" spans="1:6">
      <c r="A75" s="147" t="str">
        <f>IF(OR(E75&gt;0,D75&gt;0),فبراير!D29,"     ")</f>
        <v>     </v>
      </c>
      <c r="B75" s="147" t="str">
        <f>IF(OR(E75&gt;0,D75&gt;0),فبراير!E29,"     ")</f>
        <v>     </v>
      </c>
      <c r="C75" s="96" t="str">
        <f>IF(OR(E75&gt;0,D75&gt;0),فبراير!F29,"")</f>
        <v/>
      </c>
      <c r="D75" s="164">
        <f>فبراير!Z29</f>
        <v>0</v>
      </c>
      <c r="E75" s="164">
        <f>فبراير!Y29</f>
        <v>0</v>
      </c>
      <c r="F75" s="147">
        <f t="shared" si="1"/>
        <v>0</v>
      </c>
    </row>
    <row r="76" spans="1:6">
      <c r="A76" s="147" t="str">
        <f>IF(OR(E76&gt;0,D76&gt;0),فبراير!D30,"     ")</f>
        <v>     </v>
      </c>
      <c r="B76" s="147" t="str">
        <f>IF(OR(E76&gt;0,D76&gt;0),فبراير!E30,"     ")</f>
        <v>     </v>
      </c>
      <c r="C76" s="96" t="str">
        <f>IF(OR(E76&gt;0,D76&gt;0),فبراير!F30,"")</f>
        <v/>
      </c>
      <c r="D76" s="164">
        <f>فبراير!Z30</f>
        <v>0</v>
      </c>
      <c r="E76" s="164">
        <f>فبراير!Y30</f>
        <v>0</v>
      </c>
      <c r="F76" s="147">
        <f t="shared" si="1"/>
        <v>0</v>
      </c>
    </row>
    <row r="77" spans="1:6">
      <c r="A77" s="147" t="str">
        <f>IF(OR(E77&gt;0,D77&gt;0),فبراير!D31,"     ")</f>
        <v>     </v>
      </c>
      <c r="B77" s="147" t="str">
        <f>IF(OR(E77&gt;0,D77&gt;0),فبراير!E31,"     ")</f>
        <v>     </v>
      </c>
      <c r="C77" s="96" t="str">
        <f>IF(OR(E77&gt;0,D77&gt;0),فبراير!F31,"")</f>
        <v/>
      </c>
      <c r="D77" s="164">
        <f>فبراير!Z31</f>
        <v>0</v>
      </c>
      <c r="E77" s="164">
        <f>فبراير!Y31</f>
        <v>0</v>
      </c>
      <c r="F77" s="147">
        <f t="shared" si="1"/>
        <v>0</v>
      </c>
    </row>
    <row r="78" spans="1:6">
      <c r="A78" s="147" t="str">
        <f>IF(OR(E78&gt;0,D78&gt;0),فبراير!D32,"     ")</f>
        <v>     </v>
      </c>
      <c r="B78" s="147" t="str">
        <f>IF(OR(E78&gt;0,D78&gt;0),فبراير!E32,"     ")</f>
        <v>     </v>
      </c>
      <c r="C78" s="96" t="str">
        <f>IF(OR(E78&gt;0,D78&gt;0),فبراير!F32,"")</f>
        <v/>
      </c>
      <c r="D78" s="164">
        <f>فبراير!Z32</f>
        <v>0</v>
      </c>
      <c r="E78" s="164">
        <f>فبراير!Y32</f>
        <v>0</v>
      </c>
      <c r="F78" s="147">
        <f t="shared" si="1"/>
        <v>0</v>
      </c>
    </row>
    <row r="79" spans="1:6">
      <c r="A79" s="147" t="str">
        <f>IF(OR(E79&gt;0,D79&gt;0),فبراير!D33,"     ")</f>
        <v>     </v>
      </c>
      <c r="B79" s="147" t="str">
        <f>IF(OR(E79&gt;0,D79&gt;0),فبراير!E33,"     ")</f>
        <v>     </v>
      </c>
      <c r="C79" s="96" t="str">
        <f>IF(OR(E79&gt;0,D79&gt;0),فبراير!F33,"")</f>
        <v/>
      </c>
      <c r="D79" s="164">
        <f>فبراير!Z33</f>
        <v>0</v>
      </c>
      <c r="E79" s="164">
        <f>فبراير!Y33</f>
        <v>0</v>
      </c>
      <c r="F79" s="147">
        <f t="shared" si="1"/>
        <v>0</v>
      </c>
    </row>
    <row r="80" spans="1:6">
      <c r="A80" s="147" t="str">
        <f>IF(OR(E80&gt;0,D80&gt;0),فبراير!D34,"     ")</f>
        <v>     </v>
      </c>
      <c r="B80" s="147" t="str">
        <f>IF(OR(E80&gt;0,D80&gt;0),فبراير!E34,"     ")</f>
        <v>     </v>
      </c>
      <c r="C80" s="96" t="str">
        <f>IF(OR(E80&gt;0,D80&gt;0),فبراير!F34,"")</f>
        <v/>
      </c>
      <c r="D80" s="164">
        <f>فبراير!Z34</f>
        <v>0</v>
      </c>
      <c r="E80" s="164">
        <f>فبراير!Y34</f>
        <v>0</v>
      </c>
      <c r="F80" s="147">
        <f t="shared" si="1"/>
        <v>0</v>
      </c>
    </row>
    <row r="81" spans="1:6">
      <c r="A81" s="147" t="str">
        <f>IF(OR(E81&gt;0,D81&gt;0),فبراير!D35,"     ")</f>
        <v>     </v>
      </c>
      <c r="B81" s="147" t="str">
        <f>IF(OR(E81&gt;0,D81&gt;0),فبراير!E35,"     ")</f>
        <v>     </v>
      </c>
      <c r="C81" s="96" t="str">
        <f>IF(OR(E81&gt;0,D81&gt;0),فبراير!F35,"")</f>
        <v/>
      </c>
      <c r="D81" s="164">
        <f>فبراير!Z35</f>
        <v>0</v>
      </c>
      <c r="E81" s="164">
        <f>فبراير!Y35</f>
        <v>0</v>
      </c>
      <c r="F81" s="147">
        <f t="shared" si="1"/>
        <v>0</v>
      </c>
    </row>
    <row r="82" spans="1:6">
      <c r="A82" s="147" t="str">
        <f>IF(OR(E82&gt;0,D82&gt;0),فبراير!D36,"     ")</f>
        <v>Februry-25</v>
      </c>
      <c r="B82" s="147">
        <f>IF(OR(E82&gt;0,D82&gt;0),فبراير!E36,"     ")</f>
        <v>55</v>
      </c>
      <c r="C82" s="96" t="str">
        <f>IF(OR(E82&gt;0,D82&gt;0),فبراير!F36,"")</f>
        <v>دفع فاتورة كهرباء بقيمة 600+ 90 ضريبة نقدا </v>
      </c>
      <c r="D82" s="164">
        <f>فبراير!Z36</f>
        <v>0</v>
      </c>
      <c r="E82" s="164">
        <f>فبراير!Y36</f>
        <v>690</v>
      </c>
      <c r="F82" s="147">
        <f t="shared" si="1"/>
        <v>-690</v>
      </c>
    </row>
    <row r="83" spans="1:6">
      <c r="A83" s="147" t="str">
        <f>IF(OR(E83&gt;0,D83&gt;0),فبراير!D37,"     ")</f>
        <v>     </v>
      </c>
      <c r="B83" s="147" t="str">
        <f>IF(OR(E83&gt;0,D83&gt;0),فبراير!E37,"     ")</f>
        <v>     </v>
      </c>
      <c r="C83" s="96" t="str">
        <f>IF(OR(E83&gt;0,D83&gt;0),فبراير!F37,"")</f>
        <v/>
      </c>
      <c r="D83" s="164">
        <f>فبراير!Z37</f>
        <v>0</v>
      </c>
      <c r="E83" s="164">
        <f>فبراير!Y37</f>
        <v>0</v>
      </c>
      <c r="F83" s="147">
        <f t="shared" si="1"/>
        <v>0</v>
      </c>
    </row>
    <row r="84" spans="1:6">
      <c r="A84" s="147" t="str">
        <f>IF(OR(E84&gt;0,D84&gt;0),فبراير!D38,"     ")</f>
        <v>     </v>
      </c>
      <c r="B84" s="147" t="str">
        <f>IF(OR(E84&gt;0,D84&gt;0),فبراير!E38,"     ")</f>
        <v>     </v>
      </c>
      <c r="C84" s="96" t="str">
        <f>IF(OR(E84&gt;0,D84&gt;0),فبراير!F38,"")</f>
        <v/>
      </c>
      <c r="D84" s="164">
        <f>فبراير!Z38</f>
        <v>0</v>
      </c>
      <c r="E84" s="164">
        <f>فبراير!Y38</f>
        <v>0</v>
      </c>
      <c r="F84" s="147">
        <f t="shared" si="1"/>
        <v>0</v>
      </c>
    </row>
    <row r="85" spans="1:6">
      <c r="A85" s="147" t="str">
        <f>IF(OR(E85&gt;0,D85&gt;0),فبراير!D39,"     ")</f>
        <v>     </v>
      </c>
      <c r="B85" s="147" t="str">
        <f>IF(OR(E85&gt;0,D85&gt;0),فبراير!E39,"     ")</f>
        <v>     </v>
      </c>
      <c r="C85" s="96" t="str">
        <f>IF(OR(E85&gt;0,D85&gt;0),فبراير!F39,"")</f>
        <v/>
      </c>
      <c r="D85" s="164">
        <f>فبراير!Z39</f>
        <v>0</v>
      </c>
      <c r="E85" s="164">
        <f>فبراير!Y39</f>
        <v>0</v>
      </c>
      <c r="F85" s="147">
        <f t="shared" si="1"/>
        <v>0</v>
      </c>
    </row>
    <row r="86" spans="1:6">
      <c r="A86" s="147" t="str">
        <f>IF(OR(E86&gt;0,D86&gt;0),فبراير!D40,"     ")</f>
        <v>     </v>
      </c>
      <c r="B86" s="147" t="str">
        <f>IF(OR(E86&gt;0,D86&gt;0),فبراير!E40,"     ")</f>
        <v>     </v>
      </c>
      <c r="C86" s="96" t="str">
        <f>IF(OR(E86&gt;0,D86&gt;0),فبراير!F40,"")</f>
        <v/>
      </c>
      <c r="D86" s="164">
        <f>فبراير!Z40</f>
        <v>0</v>
      </c>
      <c r="E86" s="164">
        <f>فبراير!Y40</f>
        <v>0</v>
      </c>
      <c r="F86" s="147">
        <f t="shared" si="1"/>
        <v>0</v>
      </c>
    </row>
    <row r="87" spans="1:6">
      <c r="A87" s="147" t="str">
        <f>IF(OR(E87&gt;0,D87&gt;0),فبراير!D41,"     ")</f>
        <v>     </v>
      </c>
      <c r="B87" s="147" t="str">
        <f>IF(OR(E87&gt;0,D87&gt;0),فبراير!E41,"     ")</f>
        <v>     </v>
      </c>
      <c r="C87" s="96" t="str">
        <f>IF(OR(E87&gt;0,D87&gt;0),فبراير!F41,"")</f>
        <v/>
      </c>
      <c r="D87" s="164">
        <f>فبراير!Z41</f>
        <v>0</v>
      </c>
      <c r="E87" s="164">
        <f>فبراير!Y41</f>
        <v>0</v>
      </c>
      <c r="F87" s="147">
        <f t="shared" si="1"/>
        <v>0</v>
      </c>
    </row>
    <row r="88" spans="1:6">
      <c r="A88" s="147" t="str">
        <f>IF(OR(E88&gt;0,D88&gt;0),فبراير!D42,"     ")</f>
        <v>     </v>
      </c>
      <c r="B88" s="147" t="str">
        <f>IF(OR(E88&gt;0,D88&gt;0),فبراير!E42,"     ")</f>
        <v>     </v>
      </c>
      <c r="C88" s="96" t="str">
        <f>IF(OR(E88&gt;0,D88&gt;0),فبراير!F42,"")</f>
        <v/>
      </c>
      <c r="D88" s="164">
        <f>فبراير!Z42</f>
        <v>0</v>
      </c>
      <c r="E88" s="164">
        <f>فبراير!Y42</f>
        <v>0</v>
      </c>
      <c r="F88" s="147">
        <f t="shared" si="1"/>
        <v>0</v>
      </c>
    </row>
    <row r="89" spans="1:6">
      <c r="A89" s="147" t="str">
        <f>IF(OR(E89&gt;0,D89&gt;0),فبراير!D43,"     ")</f>
        <v>     </v>
      </c>
      <c r="B89" s="147" t="str">
        <f>IF(OR(E89&gt;0,D89&gt;0),فبراير!E43,"     ")</f>
        <v>     </v>
      </c>
      <c r="C89" s="96" t="str">
        <f>IF(OR(E89&gt;0,D89&gt;0),فبراير!F43,"")</f>
        <v/>
      </c>
      <c r="D89" s="164">
        <f>فبراير!Z43</f>
        <v>0</v>
      </c>
      <c r="E89" s="164">
        <f>فبراير!Y43</f>
        <v>0</v>
      </c>
      <c r="F89" s="147">
        <f t="shared" si="1"/>
        <v>0</v>
      </c>
    </row>
    <row r="99" spans="3:3">
      <c r="C99" s="162" t="s">
        <v>491</v>
      </c>
    </row>
    <row r="100" spans="3:3">
      <c r="C100" s="162"/>
    </row>
    <row r="101" spans="3:3">
      <c r="C101" s="162"/>
    </row>
    <row r="102" ht="15.75" spans="1:6">
      <c r="A102" s="163" t="s">
        <v>10</v>
      </c>
      <c r="B102" s="163" t="s">
        <v>486</v>
      </c>
      <c r="C102" s="163" t="s">
        <v>487</v>
      </c>
      <c r="D102" s="163" t="s">
        <v>56</v>
      </c>
      <c r="E102" s="163" t="s">
        <v>55</v>
      </c>
      <c r="F102" s="163" t="s">
        <v>488</v>
      </c>
    </row>
    <row r="103" spans="1:6">
      <c r="A103" s="147" t="str">
        <f>IF(OR(E103&gt;0,D103&gt;0),مارس!D12,"     ")</f>
        <v>Marc-01</v>
      </c>
      <c r="B103" s="147">
        <f>IF(OR(E103&gt;0,D103&gt;0),مارس!E12,"     ")</f>
        <v>1</v>
      </c>
      <c r="C103" s="96">
        <f>IF(OR(E103&gt;0,D103&gt;0),مارس!F12,"....")</f>
        <v>0</v>
      </c>
      <c r="D103" s="164">
        <f>مارس!Z12</f>
        <v>9160</v>
      </c>
      <c r="E103" s="164">
        <f>مارس!Y12</f>
        <v>0</v>
      </c>
      <c r="F103" s="147">
        <f>D103-E103</f>
        <v>9160</v>
      </c>
    </row>
    <row r="104" spans="1:6">
      <c r="A104" s="147" t="str">
        <f>IF(OR(E104&gt;0,D104&gt;0),مارس!D13,"     ")</f>
        <v>     </v>
      </c>
      <c r="B104" s="147" t="str">
        <f>IF(OR(E104&gt;0,D104&gt;0),مارس!E13,"     ")</f>
        <v>     </v>
      </c>
      <c r="C104" s="96" t="str">
        <f>IF(OR(E104&gt;0,D104&gt;0),مارس!F13,"....")</f>
        <v>....</v>
      </c>
      <c r="D104" s="164">
        <f>مارس!Z13</f>
        <v>0</v>
      </c>
      <c r="E104" s="164">
        <f>مارس!Y13</f>
        <v>0</v>
      </c>
      <c r="F104" s="147">
        <f t="shared" ref="F104:F134" si="2">D104-E104</f>
        <v>0</v>
      </c>
    </row>
    <row r="105" spans="1:6">
      <c r="A105" s="147" t="str">
        <f>IF(OR(E105&gt;0,D105&gt;0),مارس!D14,"     ")</f>
        <v>Marc-03</v>
      </c>
      <c r="B105" s="147">
        <f>IF(OR(E105&gt;0,D105&gt;0),مارس!E14,"     ")</f>
        <v>3</v>
      </c>
      <c r="C105" s="96" t="str">
        <f>IF(OR(E105&gt;0,D105&gt;0),مارس!F14,"....")</f>
        <v>شراء بضاعة من مورد ودفع نصفها نقدا  4000 + 600 ضريبة </v>
      </c>
      <c r="D105" s="164">
        <f>مارس!Z14</f>
        <v>0</v>
      </c>
      <c r="E105" s="164">
        <f>مارس!Y14</f>
        <v>2300</v>
      </c>
      <c r="F105" s="147">
        <f t="shared" si="2"/>
        <v>-2300</v>
      </c>
    </row>
    <row r="106" spans="1:6">
      <c r="A106" s="147" t="str">
        <f>IF(OR(E106&gt;0,D106&gt;0),مارس!D15,"     ")</f>
        <v>     </v>
      </c>
      <c r="B106" s="147" t="str">
        <f>IF(OR(E106&gt;0,D106&gt;0),مارس!E15,"     ")</f>
        <v>     </v>
      </c>
      <c r="C106" s="96" t="str">
        <f>IF(OR(E106&gt;0,D106&gt;0),مارس!F15,"....")</f>
        <v>....</v>
      </c>
      <c r="D106" s="164">
        <f>مارس!Z15</f>
        <v>0</v>
      </c>
      <c r="E106" s="164">
        <f>مارس!Y15</f>
        <v>0</v>
      </c>
      <c r="F106" s="147">
        <f t="shared" si="2"/>
        <v>0</v>
      </c>
    </row>
    <row r="107" spans="1:6">
      <c r="A107" s="147" t="str">
        <f>IF(OR(E107&gt;0,D107&gt;0),مارس!D16,"     ")</f>
        <v>     </v>
      </c>
      <c r="B107" s="147" t="str">
        <f>IF(OR(E107&gt;0,D107&gt;0),مارس!E16,"     ")</f>
        <v>     </v>
      </c>
      <c r="C107" s="96" t="str">
        <f>IF(OR(E107&gt;0,D107&gt;0),مارس!F16,"....")</f>
        <v>....</v>
      </c>
      <c r="D107" s="164">
        <f>مارس!Z16</f>
        <v>0</v>
      </c>
      <c r="E107" s="164">
        <f>مارس!Y16</f>
        <v>0</v>
      </c>
      <c r="F107" s="147">
        <f t="shared" si="2"/>
        <v>0</v>
      </c>
    </row>
    <row r="108" spans="1:6">
      <c r="A108" s="147" t="str">
        <f>IF(OR(E108&gt;0,D108&gt;0),مارس!D17,"     ")</f>
        <v>     </v>
      </c>
      <c r="B108" s="147" t="str">
        <f>IF(OR(E108&gt;0,D108&gt;0),مارس!E17,"     ")</f>
        <v>     </v>
      </c>
      <c r="C108" s="96" t="str">
        <f>IF(OR(E108&gt;0,D108&gt;0),مارس!F17,"....")</f>
        <v>....</v>
      </c>
      <c r="D108" s="164">
        <f>مارس!Z17</f>
        <v>0</v>
      </c>
      <c r="E108" s="164">
        <f>مارس!Y17</f>
        <v>0</v>
      </c>
      <c r="F108" s="147">
        <f t="shared" si="2"/>
        <v>0</v>
      </c>
    </row>
    <row r="109" spans="1:6">
      <c r="A109" s="147" t="str">
        <f>IF(OR(E109&gt;0,D109&gt;0),مارس!D18,"     ")</f>
        <v>     </v>
      </c>
      <c r="B109" s="147" t="str">
        <f>IF(OR(E109&gt;0,D109&gt;0),مارس!E18,"     ")</f>
        <v>     </v>
      </c>
      <c r="C109" s="96" t="str">
        <f>IF(OR(E109&gt;0,D109&gt;0),مارس!F18,"....")</f>
        <v>....</v>
      </c>
      <c r="D109" s="164">
        <f>مارس!Z18</f>
        <v>0</v>
      </c>
      <c r="E109" s="164">
        <f>مارس!Y18</f>
        <v>0</v>
      </c>
      <c r="F109" s="147">
        <f t="shared" si="2"/>
        <v>0</v>
      </c>
    </row>
    <row r="110" spans="1:6">
      <c r="A110" s="147" t="str">
        <f>IF(OR(E110&gt;0,D110&gt;0),مارس!D19,"     ")</f>
        <v>     </v>
      </c>
      <c r="B110" s="147" t="str">
        <f>IF(OR(E110&gt;0,D110&gt;0),مارس!E19,"     ")</f>
        <v>     </v>
      </c>
      <c r="C110" s="96" t="str">
        <f>IF(OR(E110&gt;0,D110&gt;0),مارس!F19,"....")</f>
        <v>....</v>
      </c>
      <c r="D110" s="164">
        <f>مارس!Z19</f>
        <v>0</v>
      </c>
      <c r="E110" s="164">
        <f>مارس!Y19</f>
        <v>0</v>
      </c>
      <c r="F110" s="147">
        <f t="shared" si="2"/>
        <v>0</v>
      </c>
    </row>
    <row r="111" spans="1:6">
      <c r="A111" s="147" t="str">
        <f>IF(OR(E111&gt;0,D111&gt;0),مارس!D20,"     ")</f>
        <v>Marc-09</v>
      </c>
      <c r="B111" s="147">
        <f>IF(OR(E111&gt;0,D111&gt;0),مارس!E20,"     ")</f>
        <v>9</v>
      </c>
      <c r="C111" s="96" t="str">
        <f>IF(OR(E111&gt;0,D111&gt;0),مارس!F20,"....")</f>
        <v>بيع نقدي بمبلغ 5000+ 750 ضريبة ط</v>
      </c>
      <c r="D111" s="164">
        <f>مارس!Z20</f>
        <v>5750</v>
      </c>
      <c r="E111" s="164">
        <f>مارس!Y20</f>
        <v>0</v>
      </c>
      <c r="F111" s="147">
        <f t="shared" si="2"/>
        <v>5750</v>
      </c>
    </row>
    <row r="112" spans="1:6">
      <c r="A112" s="147" t="str">
        <f>IF(OR(E112&gt;0,D112&gt;0),مارس!D21,"     ")</f>
        <v>     </v>
      </c>
      <c r="B112" s="147" t="str">
        <f>IF(OR(E112&gt;0,D112&gt;0),مارس!E21,"     ")</f>
        <v>     </v>
      </c>
      <c r="C112" s="96" t="str">
        <f>IF(OR(E112&gt;0,D112&gt;0),مارس!F21,"....")</f>
        <v>....</v>
      </c>
      <c r="D112" s="164">
        <f>مارس!Z21</f>
        <v>0</v>
      </c>
      <c r="E112" s="164">
        <f>مارس!Y21</f>
        <v>0</v>
      </c>
      <c r="F112" s="147">
        <f t="shared" si="2"/>
        <v>0</v>
      </c>
    </row>
    <row r="113" spans="1:6">
      <c r="A113" s="147" t="str">
        <f>IF(OR(E113&gt;0,D113&gt;0),مارس!D22,"     ")</f>
        <v>     </v>
      </c>
      <c r="B113" s="147" t="str">
        <f>IF(OR(E113&gt;0,D113&gt;0),مارس!E22,"     ")</f>
        <v>     </v>
      </c>
      <c r="C113" s="96" t="str">
        <f>IF(OR(E113&gt;0,D113&gt;0),مارس!F22,"....")</f>
        <v>....</v>
      </c>
      <c r="D113" s="164">
        <f>مارس!Z22</f>
        <v>0</v>
      </c>
      <c r="E113" s="164">
        <f>مارس!Y22</f>
        <v>0</v>
      </c>
      <c r="F113" s="147">
        <f t="shared" si="2"/>
        <v>0</v>
      </c>
    </row>
    <row r="114" spans="1:6">
      <c r="A114" s="147" t="str">
        <f>IF(OR(E114&gt;0,D114&gt;0),مارس!D23,"     ")</f>
        <v>     </v>
      </c>
      <c r="B114" s="147" t="str">
        <f>IF(OR(E114&gt;0,D114&gt;0),مارس!E23,"     ")</f>
        <v>     </v>
      </c>
      <c r="C114" s="96" t="str">
        <f>IF(OR(E114&gt;0,D114&gt;0),مارس!F23,"....")</f>
        <v>....</v>
      </c>
      <c r="D114" s="164">
        <f>مارس!Z23</f>
        <v>0</v>
      </c>
      <c r="E114" s="164">
        <f>مارس!Y23</f>
        <v>0</v>
      </c>
      <c r="F114" s="147">
        <f t="shared" si="2"/>
        <v>0</v>
      </c>
    </row>
    <row r="115" spans="1:6">
      <c r="A115" s="147" t="str">
        <f>IF(OR(E115&gt;0,D115&gt;0),مارس!D24,"     ")</f>
        <v>     </v>
      </c>
      <c r="B115" s="147" t="str">
        <f>IF(OR(E115&gt;0,D115&gt;0),مارس!E24,"     ")</f>
        <v>     </v>
      </c>
      <c r="C115" s="96" t="str">
        <f>IF(OR(E115&gt;0,D115&gt;0),مارس!F24,"....")</f>
        <v>....</v>
      </c>
      <c r="D115" s="164">
        <f>مارس!Z24</f>
        <v>0</v>
      </c>
      <c r="E115" s="164">
        <f>مارس!Y24</f>
        <v>0</v>
      </c>
      <c r="F115" s="147">
        <f t="shared" si="2"/>
        <v>0</v>
      </c>
    </row>
    <row r="116" spans="1:6">
      <c r="A116" s="147" t="str">
        <f>IF(OR(E116&gt;0,D116&gt;0),مارس!D25,"     ")</f>
        <v>     </v>
      </c>
      <c r="B116" s="147" t="str">
        <f>IF(OR(E116&gt;0,D116&gt;0),مارس!E25,"     ")</f>
        <v>     </v>
      </c>
      <c r="C116" s="96" t="str">
        <f>IF(OR(E116&gt;0,D116&gt;0),مارس!F25,"....")</f>
        <v>....</v>
      </c>
      <c r="D116" s="164">
        <f>مارس!Z25</f>
        <v>0</v>
      </c>
      <c r="E116" s="164">
        <f>مارس!Y25</f>
        <v>0</v>
      </c>
      <c r="F116" s="147">
        <f t="shared" si="2"/>
        <v>0</v>
      </c>
    </row>
    <row r="117" spans="1:6">
      <c r="A117" s="147" t="str">
        <f>IF(OR(E117&gt;0,D117&gt;0),مارس!D26,"     ")</f>
        <v>     </v>
      </c>
      <c r="B117" s="147" t="str">
        <f>IF(OR(E117&gt;0,D117&gt;0),مارس!E26,"     ")</f>
        <v>     </v>
      </c>
      <c r="C117" s="96" t="str">
        <f>IF(OR(E117&gt;0,D117&gt;0),مارس!F26,"....")</f>
        <v>....</v>
      </c>
      <c r="D117" s="164">
        <f>مارس!Z26</f>
        <v>0</v>
      </c>
      <c r="E117" s="164">
        <f>مارس!Y26</f>
        <v>0</v>
      </c>
      <c r="F117" s="147">
        <f t="shared" si="2"/>
        <v>0</v>
      </c>
    </row>
    <row r="118" spans="1:6">
      <c r="A118" s="147" t="str">
        <f>IF(OR(E118&gt;0,D118&gt;0),مارس!D27,"     ")</f>
        <v>     </v>
      </c>
      <c r="B118" s="147" t="str">
        <f>IF(OR(E118&gt;0,D118&gt;0),مارس!E27,"     ")</f>
        <v>     </v>
      </c>
      <c r="C118" s="96" t="str">
        <f>IF(OR(E118&gt;0,D118&gt;0),مارس!F27,"....")</f>
        <v>....</v>
      </c>
      <c r="D118" s="164">
        <f>مارس!Z27</f>
        <v>0</v>
      </c>
      <c r="E118" s="164">
        <f>مارس!Y27</f>
        <v>0</v>
      </c>
      <c r="F118" s="147">
        <f t="shared" si="2"/>
        <v>0</v>
      </c>
    </row>
    <row r="119" spans="1:6">
      <c r="A119" s="147" t="str">
        <f>IF(OR(E119&gt;0,D119&gt;0),مارس!D28,"     ")</f>
        <v>Marc-17</v>
      </c>
      <c r="B119" s="147">
        <f>IF(OR(E119&gt;0,D119&gt;0),مارس!E28,"     ")</f>
        <v>17</v>
      </c>
      <c r="C119" s="96" t="str">
        <f>IF(OR(E119&gt;0,D119&gt;0),مارس!F28,"....")</f>
        <v>    دفع رواتب العاملين بقيمة 3000 نقدا </v>
      </c>
      <c r="D119" s="164">
        <f>مارس!Z28</f>
        <v>0</v>
      </c>
      <c r="E119" s="164">
        <f>مارس!Y28</f>
        <v>3000</v>
      </c>
      <c r="F119" s="147">
        <f t="shared" si="2"/>
        <v>-3000</v>
      </c>
    </row>
    <row r="120" spans="1:6">
      <c r="A120" s="147" t="str">
        <f>IF(OR(E120&gt;0,D120&gt;0),مارس!D29,"     ")</f>
        <v>     </v>
      </c>
      <c r="B120" s="147" t="str">
        <f>IF(OR(E120&gt;0,D120&gt;0),مارس!E29,"     ")</f>
        <v>     </v>
      </c>
      <c r="C120" s="96" t="str">
        <f>IF(OR(E120&gt;0,D120&gt;0),مارس!F29,"....")</f>
        <v>....</v>
      </c>
      <c r="D120" s="164">
        <f>مارس!Z29</f>
        <v>0</v>
      </c>
      <c r="E120" s="164">
        <f>مارس!Y29</f>
        <v>0</v>
      </c>
      <c r="F120" s="147">
        <f t="shared" si="2"/>
        <v>0</v>
      </c>
    </row>
    <row r="121" spans="1:6">
      <c r="A121" s="147" t="str">
        <f>IF(OR(E121&gt;0,D121&gt;0),مارس!D30,"     ")</f>
        <v>     </v>
      </c>
      <c r="B121" s="147" t="str">
        <f>IF(OR(E121&gt;0,D121&gt;0),مارس!E30,"     ")</f>
        <v>     </v>
      </c>
      <c r="C121" s="96" t="str">
        <f>IF(OR(E121&gt;0,D121&gt;0),مارس!F30,"....")</f>
        <v>....</v>
      </c>
      <c r="D121" s="164">
        <f>مارس!Z30</f>
        <v>0</v>
      </c>
      <c r="E121" s="164">
        <f>مارس!Y30</f>
        <v>0</v>
      </c>
      <c r="F121" s="147">
        <f t="shared" si="2"/>
        <v>0</v>
      </c>
    </row>
    <row r="122" spans="1:6">
      <c r="A122" s="147" t="str">
        <f>IF(OR(E122&gt;0,D122&gt;0),مارس!D31,"     ")</f>
        <v>     </v>
      </c>
      <c r="B122" s="147" t="str">
        <f>IF(OR(E122&gt;0,D122&gt;0),مارس!E31,"     ")</f>
        <v>     </v>
      </c>
      <c r="C122" s="96" t="str">
        <f>IF(OR(E122&gt;0,D122&gt;0),مارس!F31,"....")</f>
        <v>....</v>
      </c>
      <c r="D122" s="164">
        <f>مارس!Z31</f>
        <v>0</v>
      </c>
      <c r="E122" s="164">
        <f>مارس!Y31</f>
        <v>0</v>
      </c>
      <c r="F122" s="147">
        <f t="shared" si="2"/>
        <v>0</v>
      </c>
    </row>
    <row r="123" spans="1:6">
      <c r="A123" s="147" t="str">
        <f>IF(OR(E123&gt;0,D123&gt;0),مارس!D32,"     ")</f>
        <v>     </v>
      </c>
      <c r="B123" s="147" t="str">
        <f>IF(OR(E123&gt;0,D123&gt;0),مارس!E32,"     ")</f>
        <v>     </v>
      </c>
      <c r="C123" s="96" t="str">
        <f>IF(OR(E123&gt;0,D123&gt;0),مارس!F32,"....")</f>
        <v>....</v>
      </c>
      <c r="D123" s="164">
        <f>مارس!Z32</f>
        <v>0</v>
      </c>
      <c r="E123" s="164">
        <f>مارس!Y32</f>
        <v>0</v>
      </c>
      <c r="F123" s="147">
        <f t="shared" si="2"/>
        <v>0</v>
      </c>
    </row>
    <row r="124" spans="1:6">
      <c r="A124" s="147" t="str">
        <f>IF(OR(E124&gt;0,D124&gt;0),مارس!D33,"     ")</f>
        <v>     </v>
      </c>
      <c r="B124" s="147" t="str">
        <f>IF(OR(E124&gt;0,D124&gt;0),مارس!E33,"     ")</f>
        <v>     </v>
      </c>
      <c r="C124" s="96" t="str">
        <f>IF(OR(E124&gt;0,D124&gt;0),مارس!F33,"....")</f>
        <v>....</v>
      </c>
      <c r="D124" s="164">
        <f>مارس!Z33</f>
        <v>0</v>
      </c>
      <c r="E124" s="164">
        <f>مارس!Y33</f>
        <v>0</v>
      </c>
      <c r="F124" s="147">
        <f t="shared" si="2"/>
        <v>0</v>
      </c>
    </row>
    <row r="125" spans="1:6">
      <c r="A125" s="147" t="str">
        <f>IF(OR(E125&gt;0,D125&gt;0),مارس!D34,"     ")</f>
        <v>     </v>
      </c>
      <c r="B125" s="147" t="str">
        <f>IF(OR(E125&gt;0,D125&gt;0),مارس!E34,"     ")</f>
        <v>     </v>
      </c>
      <c r="C125" s="96" t="str">
        <f>IF(OR(E125&gt;0,D125&gt;0),مارس!F34,"....")</f>
        <v>....</v>
      </c>
      <c r="D125" s="164">
        <f>مارس!Z34</f>
        <v>0</v>
      </c>
      <c r="E125" s="164">
        <f>مارس!Y34</f>
        <v>0</v>
      </c>
      <c r="F125" s="147">
        <f t="shared" si="2"/>
        <v>0</v>
      </c>
    </row>
    <row r="126" spans="1:6">
      <c r="A126" s="147" t="str">
        <f>IF(OR(E126&gt;0,D126&gt;0),مارس!D35,"     ")</f>
        <v>     </v>
      </c>
      <c r="B126" s="147" t="str">
        <f>IF(OR(E126&gt;0,D126&gt;0),مارس!E35,"     ")</f>
        <v>     </v>
      </c>
      <c r="C126" s="96" t="str">
        <f>IF(OR(E126&gt;0,D126&gt;0),مارس!F35,"....")</f>
        <v>....</v>
      </c>
      <c r="D126" s="164">
        <f>مارس!Z35</f>
        <v>0</v>
      </c>
      <c r="E126" s="164">
        <f>مارس!Y35</f>
        <v>0</v>
      </c>
      <c r="F126" s="147">
        <f t="shared" si="2"/>
        <v>0</v>
      </c>
    </row>
    <row r="127" spans="1:6">
      <c r="A127" s="147" t="str">
        <f>IF(OR(E127&gt;0,D127&gt;0),مارس!D36,"     ")</f>
        <v>     </v>
      </c>
      <c r="B127" s="147" t="str">
        <f>IF(OR(E127&gt;0,D127&gt;0),مارس!E36,"     ")</f>
        <v>     </v>
      </c>
      <c r="C127" s="96" t="str">
        <f>IF(OR(E127&gt;0,D127&gt;0),مارس!F36,"....")</f>
        <v>....</v>
      </c>
      <c r="D127" s="164">
        <f>مارس!Z36</f>
        <v>0</v>
      </c>
      <c r="E127" s="164">
        <f>مارس!Y36</f>
        <v>0</v>
      </c>
      <c r="F127" s="147">
        <f t="shared" si="2"/>
        <v>0</v>
      </c>
    </row>
    <row r="128" spans="1:6">
      <c r="A128" s="147" t="str">
        <f>IF(OR(E128&gt;0,D128&gt;0),مارس!D37,"     ")</f>
        <v>     </v>
      </c>
      <c r="B128" s="147" t="str">
        <f>IF(OR(E128&gt;0,D128&gt;0),مارس!E37,"     ")</f>
        <v>     </v>
      </c>
      <c r="C128" s="96" t="str">
        <f>IF(OR(E128&gt;0,D128&gt;0),مارس!F37,"....")</f>
        <v>....</v>
      </c>
      <c r="D128" s="164">
        <f>مارس!Z37</f>
        <v>0</v>
      </c>
      <c r="E128" s="164">
        <f>مارس!Y37</f>
        <v>0</v>
      </c>
      <c r="F128" s="147">
        <f t="shared" si="2"/>
        <v>0</v>
      </c>
    </row>
    <row r="129" spans="1:6">
      <c r="A129" s="147" t="str">
        <f>IF(OR(E129&gt;0,D129&gt;0),مارس!D38,"     ")</f>
        <v>     </v>
      </c>
      <c r="B129" s="147" t="str">
        <f>IF(OR(E129&gt;0,D129&gt;0),مارس!E38,"     ")</f>
        <v>     </v>
      </c>
      <c r="C129" s="96" t="str">
        <f>IF(OR(E129&gt;0,D129&gt;0),مارس!F38,"....")</f>
        <v>....</v>
      </c>
      <c r="D129" s="164">
        <f>مارس!Z38</f>
        <v>0</v>
      </c>
      <c r="E129" s="164">
        <f>مارس!Y38</f>
        <v>0</v>
      </c>
      <c r="F129" s="147">
        <f t="shared" si="2"/>
        <v>0</v>
      </c>
    </row>
    <row r="130" spans="1:6">
      <c r="A130" s="147" t="str">
        <f>IF(OR(E130&gt;0,D130&gt;0),مارس!D39,"     ")</f>
        <v>     </v>
      </c>
      <c r="B130" s="147" t="str">
        <f>IF(OR(E130&gt;0,D130&gt;0),مارس!E39,"     ")</f>
        <v>     </v>
      </c>
      <c r="C130" s="96" t="str">
        <f>IF(OR(E130&gt;0,D130&gt;0),مارس!F39,"....")</f>
        <v>....</v>
      </c>
      <c r="D130" s="164">
        <f>مارس!Z39</f>
        <v>0</v>
      </c>
      <c r="E130" s="164">
        <f>مارس!Y39</f>
        <v>0</v>
      </c>
      <c r="F130" s="147">
        <f t="shared" si="2"/>
        <v>0</v>
      </c>
    </row>
    <row r="131" spans="1:6">
      <c r="A131" s="147" t="str">
        <f>IF(OR(E131&gt;0,D131&gt;0),مارس!D40,"     ")</f>
        <v>     </v>
      </c>
      <c r="B131" s="147" t="str">
        <f>IF(OR(E131&gt;0,D131&gt;0),مارس!E40,"     ")</f>
        <v>     </v>
      </c>
      <c r="C131" s="96" t="str">
        <f>IF(OR(E131&gt;0,D131&gt;0),مارس!F40,"....")</f>
        <v>....</v>
      </c>
      <c r="D131" s="164">
        <f>مارس!Z40</f>
        <v>0</v>
      </c>
      <c r="E131" s="164">
        <f>مارس!Y40</f>
        <v>0</v>
      </c>
      <c r="F131" s="147">
        <f t="shared" si="2"/>
        <v>0</v>
      </c>
    </row>
    <row r="132" spans="1:6">
      <c r="A132" s="147" t="str">
        <f>IF(OR(E132&gt;0,D132&gt;0),مارس!D41,"     ")</f>
        <v>     </v>
      </c>
      <c r="B132" s="147" t="str">
        <f>IF(OR(E132&gt;0,D132&gt;0),مارس!E41,"     ")</f>
        <v>     </v>
      </c>
      <c r="C132" s="96" t="str">
        <f>IF(OR(E132&gt;0,D132&gt;0),مارس!F41,"....")</f>
        <v>....</v>
      </c>
      <c r="D132" s="164">
        <f>مارس!Z41</f>
        <v>0</v>
      </c>
      <c r="E132" s="164">
        <f>مارس!Y41</f>
        <v>0</v>
      </c>
      <c r="F132" s="147">
        <f t="shared" si="2"/>
        <v>0</v>
      </c>
    </row>
    <row r="133" spans="1:6">
      <c r="A133" s="147" t="str">
        <f>IF(OR(E133&gt;0,D133&gt;0),مارس!D42,"     ")</f>
        <v>     </v>
      </c>
      <c r="B133" s="147" t="str">
        <f>IF(OR(E133&gt;0,D133&gt;0),مارس!E42,"     ")</f>
        <v>     </v>
      </c>
      <c r="C133" s="96" t="str">
        <f>IF(OR(E133&gt;0,D133&gt;0),مارس!F42,"....")</f>
        <v>....</v>
      </c>
      <c r="D133" s="164">
        <f>مارس!Z42</f>
        <v>0</v>
      </c>
      <c r="E133" s="164">
        <f>مارس!Y42</f>
        <v>0</v>
      </c>
      <c r="F133" s="147">
        <f t="shared" si="2"/>
        <v>0</v>
      </c>
    </row>
    <row r="134" spans="1:6">
      <c r="A134" s="147" t="str">
        <f>IF(OR(E134&gt;0,D134&gt;0),مارس!D43,"     ")</f>
        <v>     </v>
      </c>
      <c r="B134" s="147" t="str">
        <f>IF(OR(E134&gt;0,D134&gt;0),مارس!E43,"     ")</f>
        <v>     </v>
      </c>
      <c r="C134" s="96" t="str">
        <f>IF(OR(E134&gt;0,D134&gt;0),مارس!F43,"....")</f>
        <v>....</v>
      </c>
      <c r="D134" s="164">
        <f>مارس!Z43</f>
        <v>0</v>
      </c>
      <c r="E134" s="164">
        <f>مارس!Y43</f>
        <v>0</v>
      </c>
      <c r="F134" s="147">
        <f t="shared" si="2"/>
        <v>0</v>
      </c>
    </row>
    <row r="135" spans="3:3">
      <c r="C135" s="162" t="s">
        <v>492</v>
      </c>
    </row>
    <row r="136" spans="3:3">
      <c r="C136" s="162"/>
    </row>
    <row r="137" spans="3:3">
      <c r="C137" s="162"/>
    </row>
    <row r="138" ht="15.75" spans="1:6">
      <c r="A138" s="163" t="s">
        <v>10</v>
      </c>
      <c r="B138" s="163" t="s">
        <v>486</v>
      </c>
      <c r="C138" s="163" t="s">
        <v>487</v>
      </c>
      <c r="D138" s="163" t="s">
        <v>56</v>
      </c>
      <c r="E138" s="163" t="s">
        <v>55</v>
      </c>
      <c r="F138" s="163" t="s">
        <v>488</v>
      </c>
    </row>
    <row r="139" spans="1:6">
      <c r="A139" s="147" t="str">
        <f>IF(OR(E139&gt;0,D139&gt;0),ابريل!D12,"     ")</f>
        <v>Aprl-01</v>
      </c>
      <c r="B139" s="147">
        <f>IF(OR(E139&gt;0,D139&gt;0),ابريل!E12,"     ")</f>
        <v>1</v>
      </c>
      <c r="C139" s="96" t="str">
        <f>IF(OR(E139&gt;0,D139&gt;0),ابريل!F12,"....")</f>
        <v>تسديد كامل مديونية احد الموردين  بقيمة 2300 نقدا </v>
      </c>
      <c r="D139" s="164">
        <f>ابريل!Z12</f>
        <v>9610</v>
      </c>
      <c r="E139" s="164">
        <f>ابريل!Y12</f>
        <v>0</v>
      </c>
      <c r="F139" s="147">
        <f>D139-E139</f>
        <v>9610</v>
      </c>
    </row>
    <row r="140" spans="1:6">
      <c r="A140" s="147" t="str">
        <f>IF(OR(E140&gt;0,D140&gt;0),ابريل!D13,"     ")</f>
        <v>     </v>
      </c>
      <c r="B140" s="147" t="str">
        <f>IF(OR(E140&gt;0,D140&gt;0),ابريل!E13,"     ")</f>
        <v>     </v>
      </c>
      <c r="C140" s="96" t="str">
        <f>IF(OR(E140&gt;0,D140&gt;0),ابريل!F13,"....")</f>
        <v>....</v>
      </c>
      <c r="D140" s="164">
        <f>ابريل!Z13</f>
        <v>0</v>
      </c>
      <c r="E140" s="164">
        <f>ابريل!Y13</f>
        <v>0</v>
      </c>
      <c r="F140" s="147">
        <f t="shared" ref="F140:F170" si="3">D140-E140</f>
        <v>0</v>
      </c>
    </row>
    <row r="141" spans="1:6">
      <c r="A141" s="147" t="str">
        <f>IF(OR(E141&gt;0,D141&gt;0),ابريل!D14,"     ")</f>
        <v>     </v>
      </c>
      <c r="B141" s="147" t="str">
        <f>IF(OR(E141&gt;0,D141&gt;0),ابريل!E14,"     ")</f>
        <v>     </v>
      </c>
      <c r="C141" s="96" t="str">
        <f>IF(OR(E141&gt;0,D141&gt;0),ابريل!F14,"....")</f>
        <v>....</v>
      </c>
      <c r="D141" s="164">
        <f>ابريل!Z14</f>
        <v>0</v>
      </c>
      <c r="E141" s="164">
        <f>ابريل!Y14</f>
        <v>0</v>
      </c>
      <c r="F141" s="147">
        <f t="shared" si="3"/>
        <v>0</v>
      </c>
    </row>
    <row r="142" spans="1:6">
      <c r="A142" s="147" t="str">
        <f>IF(OR(E142&gt;0,D142&gt;0),ابريل!D15,"     ")</f>
        <v>     </v>
      </c>
      <c r="B142" s="147" t="str">
        <f>IF(OR(E142&gt;0,D142&gt;0),ابريل!E15,"     ")</f>
        <v>     </v>
      </c>
      <c r="C142" s="96" t="str">
        <f>IF(OR(E142&gt;0,D142&gt;0),ابريل!F15,"....")</f>
        <v>....</v>
      </c>
      <c r="D142" s="164">
        <f>ابريل!Z15</f>
        <v>0</v>
      </c>
      <c r="E142" s="164">
        <f>ابريل!Y15</f>
        <v>0</v>
      </c>
      <c r="F142" s="147">
        <f t="shared" si="3"/>
        <v>0</v>
      </c>
    </row>
    <row r="143" spans="1:6">
      <c r="A143" s="147" t="str">
        <f>IF(OR(E143&gt;0,D143&gt;0),ابريل!D16,"     ")</f>
        <v>     </v>
      </c>
      <c r="B143" s="147" t="str">
        <f>IF(OR(E143&gt;0,D143&gt;0),ابريل!E16,"     ")</f>
        <v>     </v>
      </c>
      <c r="C143" s="96" t="str">
        <f>IF(OR(E143&gt;0,D143&gt;0),ابريل!F16,"....")</f>
        <v>....</v>
      </c>
      <c r="D143" s="164">
        <f>ابريل!Z16</f>
        <v>0</v>
      </c>
      <c r="E143" s="164">
        <f>ابريل!Y16</f>
        <v>0</v>
      </c>
      <c r="F143" s="147">
        <f t="shared" si="3"/>
        <v>0</v>
      </c>
    </row>
    <row r="144" spans="1:6">
      <c r="A144" s="147" t="str">
        <f>IF(OR(E144&gt;0,D144&gt;0),ابريل!D17,"     ")</f>
        <v>     </v>
      </c>
      <c r="B144" s="147" t="str">
        <f>IF(OR(E144&gt;0,D144&gt;0),ابريل!E17,"     ")</f>
        <v>     </v>
      </c>
      <c r="C144" s="96" t="str">
        <f>IF(OR(E144&gt;0,D144&gt;0),ابريل!F17,"....")</f>
        <v>....</v>
      </c>
      <c r="D144" s="164">
        <f>ابريل!Z17</f>
        <v>0</v>
      </c>
      <c r="E144" s="164">
        <f>ابريل!Y17</f>
        <v>0</v>
      </c>
      <c r="F144" s="147">
        <f t="shared" si="3"/>
        <v>0</v>
      </c>
    </row>
    <row r="145" spans="1:6">
      <c r="A145" s="147" t="str">
        <f>IF(OR(E145&gt;0,D145&gt;0),ابريل!D18,"     ")</f>
        <v>     </v>
      </c>
      <c r="B145" s="147" t="str">
        <f>IF(OR(E145&gt;0,D145&gt;0),ابريل!E18,"     ")</f>
        <v>     </v>
      </c>
      <c r="C145" s="96" t="str">
        <f>IF(OR(E145&gt;0,D145&gt;0),ابريل!F18,"....")</f>
        <v>....</v>
      </c>
      <c r="D145" s="164">
        <f>ابريل!Z18</f>
        <v>0</v>
      </c>
      <c r="E145" s="164">
        <f>ابريل!Y18</f>
        <v>0</v>
      </c>
      <c r="F145" s="147">
        <f t="shared" si="3"/>
        <v>0</v>
      </c>
    </row>
    <row r="146" spans="1:6">
      <c r="A146" s="147" t="str">
        <f>IF(OR(E146&gt;0,D146&gt;0),ابريل!D19,"     ")</f>
        <v>     </v>
      </c>
      <c r="B146" s="147" t="str">
        <f>IF(OR(E146&gt;0,D146&gt;0),ابريل!E19,"     ")</f>
        <v>     </v>
      </c>
      <c r="C146" s="96" t="str">
        <f>IF(OR(E146&gt;0,D146&gt;0),ابريل!F19,"....")</f>
        <v>....</v>
      </c>
      <c r="D146" s="164">
        <f>ابريل!Z19</f>
        <v>0</v>
      </c>
      <c r="E146" s="164">
        <f>ابريل!Y19</f>
        <v>0</v>
      </c>
      <c r="F146" s="147">
        <f t="shared" si="3"/>
        <v>0</v>
      </c>
    </row>
    <row r="147" spans="1:6">
      <c r="A147" s="147" t="str">
        <f>IF(OR(E147&gt;0,D147&gt;0),ابريل!D20,"     ")</f>
        <v>     </v>
      </c>
      <c r="B147" s="147" t="str">
        <f>IF(OR(E147&gt;0,D147&gt;0),ابريل!E20,"     ")</f>
        <v>     </v>
      </c>
      <c r="C147" s="96" t="str">
        <f>IF(OR(E147&gt;0,D147&gt;0),ابريل!F20,"....")</f>
        <v>....</v>
      </c>
      <c r="D147" s="164">
        <f>ابريل!Z20</f>
        <v>0</v>
      </c>
      <c r="E147" s="164">
        <f>ابريل!Y20</f>
        <v>0</v>
      </c>
      <c r="F147" s="147">
        <f t="shared" si="3"/>
        <v>0</v>
      </c>
    </row>
    <row r="148" spans="1:6">
      <c r="A148" s="147" t="str">
        <f>IF(OR(E148&gt;0,D148&gt;0),ابريل!D21,"     ")</f>
        <v>     </v>
      </c>
      <c r="B148" s="147" t="str">
        <f>IF(OR(E148&gt;0,D148&gt;0),ابريل!E21,"     ")</f>
        <v>     </v>
      </c>
      <c r="C148" s="96" t="str">
        <f>IF(OR(E148&gt;0,D148&gt;0),ابريل!F21,"....")</f>
        <v>....</v>
      </c>
      <c r="D148" s="164">
        <f>ابريل!Z21</f>
        <v>0</v>
      </c>
      <c r="E148" s="164">
        <f>ابريل!Y21</f>
        <v>0</v>
      </c>
      <c r="F148" s="147">
        <f t="shared" si="3"/>
        <v>0</v>
      </c>
    </row>
    <row r="149" spans="1:6">
      <c r="A149" s="147" t="str">
        <f>IF(OR(E149&gt;0,D149&gt;0),ابريل!D22,"     ")</f>
        <v>     </v>
      </c>
      <c r="B149" s="147" t="str">
        <f>IF(OR(E149&gt;0,D149&gt;0),ابريل!E22,"     ")</f>
        <v>     </v>
      </c>
      <c r="C149" s="96" t="str">
        <f>IF(OR(E149&gt;0,D149&gt;0),ابريل!F22,"....")</f>
        <v>....</v>
      </c>
      <c r="D149" s="164">
        <f>ابريل!Z22</f>
        <v>0</v>
      </c>
      <c r="E149" s="164">
        <f>ابريل!Y22</f>
        <v>0</v>
      </c>
      <c r="F149" s="147">
        <f t="shared" si="3"/>
        <v>0</v>
      </c>
    </row>
    <row r="150" spans="1:6">
      <c r="A150" s="147" t="str">
        <f>IF(OR(E150&gt;0,D150&gt;0),ابريل!D23,"     ")</f>
        <v>     </v>
      </c>
      <c r="B150" s="147" t="str">
        <f>IF(OR(E150&gt;0,D150&gt;0),ابريل!E23,"     ")</f>
        <v>     </v>
      </c>
      <c r="C150" s="96" t="str">
        <f>IF(OR(E150&gt;0,D150&gt;0),ابريل!F23,"....")</f>
        <v>....</v>
      </c>
      <c r="D150" s="164">
        <f>ابريل!Z23</f>
        <v>0</v>
      </c>
      <c r="E150" s="164">
        <f>ابريل!Y23</f>
        <v>0</v>
      </c>
      <c r="F150" s="147">
        <f t="shared" si="3"/>
        <v>0</v>
      </c>
    </row>
    <row r="151" spans="1:6">
      <c r="A151" s="147" t="str">
        <f>IF(OR(E151&gt;0,D151&gt;0),ابريل!D24,"     ")</f>
        <v>     </v>
      </c>
      <c r="B151" s="147" t="str">
        <f>IF(OR(E151&gt;0,D151&gt;0),ابريل!E24,"     ")</f>
        <v>     </v>
      </c>
      <c r="C151" s="96" t="str">
        <f>IF(OR(E151&gt;0,D151&gt;0),ابريل!F24,"....")</f>
        <v>....</v>
      </c>
      <c r="D151" s="164">
        <f>ابريل!Z24</f>
        <v>0</v>
      </c>
      <c r="E151" s="164">
        <f>ابريل!Y24</f>
        <v>0</v>
      </c>
      <c r="F151" s="147">
        <f t="shared" si="3"/>
        <v>0</v>
      </c>
    </row>
    <row r="152" spans="1:6">
      <c r="A152" s="147" t="str">
        <f>IF(OR(E152&gt;0,D152&gt;0),ابريل!D25,"     ")</f>
        <v>     </v>
      </c>
      <c r="B152" s="147" t="str">
        <f>IF(OR(E152&gt;0,D152&gt;0),ابريل!E25,"     ")</f>
        <v>     </v>
      </c>
      <c r="C152" s="96" t="str">
        <f>IF(OR(E152&gt;0,D152&gt;0),ابريل!F25,"....")</f>
        <v>....</v>
      </c>
      <c r="D152" s="164">
        <f>ابريل!Z25</f>
        <v>0</v>
      </c>
      <c r="E152" s="164">
        <f>ابريل!Y25</f>
        <v>0</v>
      </c>
      <c r="F152" s="147">
        <f t="shared" si="3"/>
        <v>0</v>
      </c>
    </row>
    <row r="153" spans="1:6">
      <c r="A153" s="147" t="str">
        <f>IF(OR(E153&gt;0,D153&gt;0),ابريل!D26,"     ")</f>
        <v>     </v>
      </c>
      <c r="B153" s="147" t="str">
        <f>IF(OR(E153&gt;0,D153&gt;0),ابريل!E26,"     ")</f>
        <v>     </v>
      </c>
      <c r="C153" s="96" t="str">
        <f>IF(OR(E153&gt;0,D153&gt;0),ابريل!F26,"....")</f>
        <v>....</v>
      </c>
      <c r="D153" s="164">
        <f>ابريل!Z26</f>
        <v>0</v>
      </c>
      <c r="E153" s="164">
        <f>ابريل!Y26</f>
        <v>0</v>
      </c>
      <c r="F153" s="147">
        <f t="shared" si="3"/>
        <v>0</v>
      </c>
    </row>
    <row r="154" spans="1:6">
      <c r="A154" s="147" t="str">
        <f>IF(OR(E154&gt;0,D154&gt;0),ابريل!D27,"     ")</f>
        <v>     </v>
      </c>
      <c r="B154" s="147" t="str">
        <f>IF(OR(E154&gt;0,D154&gt;0),ابريل!E27,"     ")</f>
        <v>     </v>
      </c>
      <c r="C154" s="96" t="str">
        <f>IF(OR(E154&gt;0,D154&gt;0),ابريل!F27,"....")</f>
        <v>....</v>
      </c>
      <c r="D154" s="164">
        <f>ابريل!Z27</f>
        <v>0</v>
      </c>
      <c r="E154" s="164">
        <f>ابريل!Y27</f>
        <v>0</v>
      </c>
      <c r="F154" s="147">
        <f t="shared" si="3"/>
        <v>0</v>
      </c>
    </row>
    <row r="155" spans="1:6">
      <c r="A155" s="147" t="str">
        <f>IF(OR(E155&gt;0,D155&gt;0),ابريل!D28,"     ")</f>
        <v>     </v>
      </c>
      <c r="B155" s="147" t="str">
        <f>IF(OR(E155&gt;0,D155&gt;0),ابريل!E28,"     ")</f>
        <v>     </v>
      </c>
      <c r="C155" s="96" t="str">
        <f>IF(OR(E155&gt;0,D155&gt;0),ابريل!F28,"....")</f>
        <v>....</v>
      </c>
      <c r="D155" s="164">
        <f>ابريل!Z28</f>
        <v>0</v>
      </c>
      <c r="E155" s="164">
        <f>ابريل!Y28</f>
        <v>0</v>
      </c>
      <c r="F155" s="147">
        <f t="shared" si="3"/>
        <v>0</v>
      </c>
    </row>
    <row r="156" spans="1:6">
      <c r="A156" s="147" t="str">
        <f>IF(OR(E156&gt;0,D156&gt;0),ابريل!D29,"     ")</f>
        <v>     </v>
      </c>
      <c r="B156" s="147" t="str">
        <f>IF(OR(E156&gt;0,D156&gt;0),ابريل!E29,"     ")</f>
        <v>     </v>
      </c>
      <c r="C156" s="96" t="str">
        <f>IF(OR(E156&gt;0,D156&gt;0),ابريل!F29,"....")</f>
        <v>....</v>
      </c>
      <c r="D156" s="164">
        <f>ابريل!Z29</f>
        <v>0</v>
      </c>
      <c r="E156" s="164">
        <f>ابريل!Y29</f>
        <v>0</v>
      </c>
      <c r="F156" s="147">
        <f t="shared" si="3"/>
        <v>0</v>
      </c>
    </row>
    <row r="157" spans="1:6">
      <c r="A157" s="147" t="str">
        <f>IF(OR(E157&gt;0,D157&gt;0),ابريل!D30,"     ")</f>
        <v>     </v>
      </c>
      <c r="B157" s="147" t="str">
        <f>IF(OR(E157&gt;0,D157&gt;0),ابريل!E30,"     ")</f>
        <v>     </v>
      </c>
      <c r="C157" s="96" t="str">
        <f>IF(OR(E157&gt;0,D157&gt;0),ابريل!F30,"....")</f>
        <v>....</v>
      </c>
      <c r="D157" s="164">
        <f>ابريل!Z30</f>
        <v>0</v>
      </c>
      <c r="E157" s="164">
        <f>ابريل!Y30</f>
        <v>0</v>
      </c>
      <c r="F157" s="147">
        <f t="shared" si="3"/>
        <v>0</v>
      </c>
    </row>
    <row r="158" spans="1:6">
      <c r="A158" s="147" t="str">
        <f>IF(OR(E158&gt;0,D158&gt;0),ابريل!D31,"     ")</f>
        <v>     </v>
      </c>
      <c r="B158" s="147" t="str">
        <f>IF(OR(E158&gt;0,D158&gt;0),ابريل!E31,"     ")</f>
        <v>     </v>
      </c>
      <c r="C158" s="96" t="str">
        <f>IF(OR(E158&gt;0,D158&gt;0),ابريل!F31,"....")</f>
        <v>....</v>
      </c>
      <c r="D158" s="164">
        <f>ابريل!Z31</f>
        <v>0</v>
      </c>
      <c r="E158" s="164">
        <f>ابريل!Y31</f>
        <v>0</v>
      </c>
      <c r="F158" s="147">
        <f t="shared" si="3"/>
        <v>0</v>
      </c>
    </row>
    <row r="159" spans="1:6">
      <c r="A159" s="147" t="str">
        <f>IF(OR(E159&gt;0,D159&gt;0),ابريل!D32,"     ")</f>
        <v>     </v>
      </c>
      <c r="B159" s="147" t="str">
        <f>IF(OR(E159&gt;0,D159&gt;0),ابريل!E32,"     ")</f>
        <v>     </v>
      </c>
      <c r="C159" s="96" t="str">
        <f>IF(OR(E159&gt;0,D159&gt;0),ابريل!F32,"....")</f>
        <v>....</v>
      </c>
      <c r="D159" s="164">
        <f>ابريل!Z32</f>
        <v>0</v>
      </c>
      <c r="E159" s="164">
        <f>ابريل!Y32</f>
        <v>0</v>
      </c>
      <c r="F159" s="147">
        <f t="shared" si="3"/>
        <v>0</v>
      </c>
    </row>
    <row r="160" spans="1:6">
      <c r="A160" s="147" t="str">
        <f>IF(OR(E160&gt;0,D160&gt;0),ابريل!D33,"     ")</f>
        <v>     </v>
      </c>
      <c r="B160" s="147" t="str">
        <f>IF(OR(E160&gt;0,D160&gt;0),ابريل!E33,"     ")</f>
        <v>     </v>
      </c>
      <c r="C160" s="96" t="str">
        <f>IF(OR(E160&gt;0,D160&gt;0),ابريل!F33,"....")</f>
        <v>....</v>
      </c>
      <c r="D160" s="164">
        <f>ابريل!Z33</f>
        <v>0</v>
      </c>
      <c r="E160" s="164">
        <f>ابريل!Y33</f>
        <v>0</v>
      </c>
      <c r="F160" s="147">
        <f t="shared" si="3"/>
        <v>0</v>
      </c>
    </row>
    <row r="161" spans="1:6">
      <c r="A161" s="147" t="str">
        <f>IF(OR(E161&gt;0,D161&gt;0),ابريل!D34,"     ")</f>
        <v>     </v>
      </c>
      <c r="B161" s="147" t="str">
        <f>IF(OR(E161&gt;0,D161&gt;0),ابريل!E34,"     ")</f>
        <v>     </v>
      </c>
      <c r="C161" s="96" t="str">
        <f>IF(OR(E161&gt;0,D161&gt;0),ابريل!F34,"....")</f>
        <v>....</v>
      </c>
      <c r="D161" s="164">
        <f>ابريل!Z34</f>
        <v>0</v>
      </c>
      <c r="E161" s="164">
        <f>ابريل!Y34</f>
        <v>0</v>
      </c>
      <c r="F161" s="147">
        <f t="shared" si="3"/>
        <v>0</v>
      </c>
    </row>
    <row r="162" spans="1:6">
      <c r="A162" s="147" t="str">
        <f>IF(OR(E162&gt;0,D162&gt;0),ابريل!D35,"     ")</f>
        <v>     </v>
      </c>
      <c r="B162" s="147" t="str">
        <f>IF(OR(E162&gt;0,D162&gt;0),ابريل!E35,"     ")</f>
        <v>     </v>
      </c>
      <c r="C162" s="96" t="str">
        <f>IF(OR(E162&gt;0,D162&gt;0),ابريل!F35,"....")</f>
        <v>....</v>
      </c>
      <c r="D162" s="164">
        <f>ابريل!Z35</f>
        <v>0</v>
      </c>
      <c r="E162" s="164">
        <f>ابريل!Y35</f>
        <v>0</v>
      </c>
      <c r="F162" s="147">
        <f t="shared" si="3"/>
        <v>0</v>
      </c>
    </row>
    <row r="163" spans="1:6">
      <c r="A163" s="147" t="str">
        <f>IF(OR(E163&gt;0,D163&gt;0),ابريل!D36,"     ")</f>
        <v>     </v>
      </c>
      <c r="B163" s="147" t="str">
        <f>IF(OR(E163&gt;0,D163&gt;0),ابريل!E36,"     ")</f>
        <v>     </v>
      </c>
      <c r="C163" s="96" t="str">
        <f>IF(OR(E163&gt;0,D163&gt;0),ابريل!F36,"....")</f>
        <v>....</v>
      </c>
      <c r="D163" s="164">
        <f>ابريل!Z36</f>
        <v>0</v>
      </c>
      <c r="E163" s="164">
        <f>ابريل!Y36</f>
        <v>0</v>
      </c>
      <c r="F163" s="147">
        <f t="shared" si="3"/>
        <v>0</v>
      </c>
    </row>
    <row r="164" spans="1:6">
      <c r="A164" s="147" t="str">
        <f>IF(OR(E164&gt;0,D164&gt;0),ابريل!D37,"     ")</f>
        <v>     </v>
      </c>
      <c r="B164" s="147" t="str">
        <f>IF(OR(E164&gt;0,D164&gt;0),ابريل!E37,"     ")</f>
        <v>     </v>
      </c>
      <c r="C164" s="96" t="str">
        <f>IF(OR(E164&gt;0,D164&gt;0),ابريل!F37,"....")</f>
        <v>....</v>
      </c>
      <c r="D164" s="164">
        <f>ابريل!Z37</f>
        <v>0</v>
      </c>
      <c r="E164" s="164">
        <f>ابريل!Y37</f>
        <v>0</v>
      </c>
      <c r="F164" s="147">
        <f t="shared" si="3"/>
        <v>0</v>
      </c>
    </row>
    <row r="165" spans="1:6">
      <c r="A165" s="147" t="str">
        <f>IF(OR(E165&gt;0,D165&gt;0),ابريل!D38,"     ")</f>
        <v>Aprl-27</v>
      </c>
      <c r="B165" s="147">
        <f>IF(OR(E165&gt;0,D165&gt;0),ابريل!E38,"     ")</f>
        <v>27</v>
      </c>
      <c r="C165" s="96" t="str">
        <f>IF(OR(E165&gt;0,D165&gt;0),ابريل!F38,"....")</f>
        <v>دفع فاتورة انترنت بقيمة 300 + 45ضريبة </v>
      </c>
      <c r="D165" s="164">
        <f>ابريل!Z38</f>
        <v>0</v>
      </c>
      <c r="E165" s="164">
        <f>ابريل!Y38</f>
        <v>345</v>
      </c>
      <c r="F165" s="147">
        <f t="shared" si="3"/>
        <v>-345</v>
      </c>
    </row>
    <row r="166" spans="1:6">
      <c r="A166" s="147" t="str">
        <f>IF(OR(E166&gt;0,D166&gt;0),ابريل!D39,"     ")</f>
        <v>     </v>
      </c>
      <c r="B166" s="147" t="str">
        <f>IF(OR(E166&gt;0,D166&gt;0),ابريل!E39,"     ")</f>
        <v>     </v>
      </c>
      <c r="C166" s="96" t="str">
        <f>IF(OR(E166&gt;0,D166&gt;0),ابريل!F39,"....")</f>
        <v>....</v>
      </c>
      <c r="D166" s="164">
        <f>ابريل!Z39</f>
        <v>0</v>
      </c>
      <c r="E166" s="164">
        <f>ابريل!Y39</f>
        <v>0</v>
      </c>
      <c r="F166" s="147">
        <f t="shared" si="3"/>
        <v>0</v>
      </c>
    </row>
    <row r="167" spans="1:6">
      <c r="A167" s="147" t="str">
        <f>IF(OR(E167&gt;0,D167&gt;0),ابريل!D40,"     ")</f>
        <v>     </v>
      </c>
      <c r="B167" s="147" t="str">
        <f>IF(OR(E167&gt;0,D167&gt;0),ابريل!E40,"     ")</f>
        <v>     </v>
      </c>
      <c r="C167" s="96" t="str">
        <f>IF(OR(E167&gt;0,D167&gt;0),ابريل!F40,"....")</f>
        <v>....</v>
      </c>
      <c r="D167" s="164">
        <f>ابريل!Z40</f>
        <v>0</v>
      </c>
      <c r="E167" s="164">
        <f>ابريل!Y40</f>
        <v>0</v>
      </c>
      <c r="F167" s="147">
        <f t="shared" si="3"/>
        <v>0</v>
      </c>
    </row>
    <row r="168" spans="1:6">
      <c r="A168" s="147" t="str">
        <f>IF(OR(E168&gt;0,D168&gt;0),ابريل!D41,"     ")</f>
        <v>     </v>
      </c>
      <c r="B168" s="147" t="str">
        <f>IF(OR(E168&gt;0,D168&gt;0),ابريل!E41,"     ")</f>
        <v>     </v>
      </c>
      <c r="C168" s="96" t="str">
        <f>IF(OR(E168&gt;0,D168&gt;0),ابريل!F41,"....")</f>
        <v>....</v>
      </c>
      <c r="D168" s="164">
        <f>ابريل!Z41</f>
        <v>0</v>
      </c>
      <c r="E168" s="164">
        <f>ابريل!Y41</f>
        <v>0</v>
      </c>
      <c r="F168" s="147">
        <f t="shared" si="3"/>
        <v>0</v>
      </c>
    </row>
    <row r="169" spans="1:6">
      <c r="A169" s="147" t="str">
        <f>IF(OR(E169&gt;0,D169&gt;0),ابريل!D42,"     ")</f>
        <v>     </v>
      </c>
      <c r="B169" s="147" t="str">
        <f>IF(OR(E169&gt;0,D169&gt;0),ابريل!E42,"     ")</f>
        <v>     </v>
      </c>
      <c r="C169" s="96" t="str">
        <f>IF(OR(E169&gt;0,D169&gt;0),ابريل!F42,"....")</f>
        <v>....</v>
      </c>
      <c r="D169" s="164">
        <f>ابريل!Z42</f>
        <v>0</v>
      </c>
      <c r="E169" s="164">
        <f>ابريل!Y42</f>
        <v>0</v>
      </c>
      <c r="F169" s="147">
        <f t="shared" si="3"/>
        <v>0</v>
      </c>
    </row>
    <row r="170" spans="1:6">
      <c r="A170" s="147" t="str">
        <f>IF(OR(E170&gt;0,D170&gt;0),ابريل!D43,"     ")</f>
        <v>     </v>
      </c>
      <c r="B170" s="147" t="str">
        <f>IF(OR(E170&gt;0,D170&gt;0),ابريل!E43,"     ")</f>
        <v>     </v>
      </c>
      <c r="C170" s="96" t="str">
        <f>IF(OR(E170&gt;0,D170&gt;0),ابريل!F43,"....")</f>
        <v>....</v>
      </c>
      <c r="D170" s="164">
        <f>ابريل!Z43</f>
        <v>0</v>
      </c>
      <c r="E170" s="164">
        <f>ابريل!Y43</f>
        <v>0</v>
      </c>
      <c r="F170" s="147">
        <f t="shared" si="3"/>
        <v>0</v>
      </c>
    </row>
    <row r="171" spans="3:3">
      <c r="C171" s="162" t="s">
        <v>493</v>
      </c>
    </row>
    <row r="172" spans="3:3">
      <c r="C172" s="162"/>
    </row>
    <row r="173" spans="3:3">
      <c r="C173" s="162"/>
    </row>
    <row r="174" ht="15.75" spans="1:6">
      <c r="A174" s="163" t="s">
        <v>10</v>
      </c>
      <c r="B174" s="163" t="s">
        <v>486</v>
      </c>
      <c r="C174" s="163" t="s">
        <v>487</v>
      </c>
      <c r="D174" s="163" t="s">
        <v>56</v>
      </c>
      <c r="E174" s="163" t="s">
        <v>55</v>
      </c>
      <c r="F174" s="163" t="s">
        <v>488</v>
      </c>
    </row>
    <row r="175" spans="1:6">
      <c r="A175" s="147" t="str">
        <f>IF(OR(E175&gt;0,D175&gt;0),مايو!D12,"     ")</f>
        <v>Mayo-01</v>
      </c>
      <c r="B175" s="147">
        <f>IF(OR(E175&gt;0,D175&gt;0),مايو!E12,"     ")</f>
        <v>1</v>
      </c>
      <c r="C175" s="96">
        <f>IF(OR(E175&gt;0,D175&gt;0),مايو!F12,"....")</f>
        <v>0</v>
      </c>
      <c r="D175" s="164">
        <f>مايو!Z12</f>
        <v>9265</v>
      </c>
      <c r="E175" s="164">
        <f>مايو!Y12</f>
        <v>0</v>
      </c>
      <c r="F175" s="147">
        <f>D175-E175</f>
        <v>9265</v>
      </c>
    </row>
    <row r="176" spans="1:6">
      <c r="A176" s="147" t="str">
        <f>IF(OR(E176&gt;0,D176&gt;0),مايو!D13,"     ")</f>
        <v>     </v>
      </c>
      <c r="B176" s="147" t="str">
        <f>IF(OR(E176&gt;0,D176&gt;0),مايو!E13,"     ")</f>
        <v>     </v>
      </c>
      <c r="C176" s="96" t="str">
        <f>IF(OR(E176&gt;0,D176&gt;0),مايو!F13,"....")</f>
        <v>....</v>
      </c>
      <c r="D176" s="164">
        <f>مايو!Z13</f>
        <v>0</v>
      </c>
      <c r="E176" s="164">
        <f>مايو!Y13</f>
        <v>0</v>
      </c>
      <c r="F176" s="147">
        <f t="shared" ref="F176:F206" si="4">D176-E176</f>
        <v>0</v>
      </c>
    </row>
    <row r="177" spans="1:6">
      <c r="A177" s="147" t="str">
        <f>IF(OR(E177&gt;0,D177&gt;0),مايو!D14,"     ")</f>
        <v>     </v>
      </c>
      <c r="B177" s="147" t="str">
        <f>IF(OR(E177&gt;0,D177&gt;0),مايو!E14,"     ")</f>
        <v>     </v>
      </c>
      <c r="C177" s="96" t="str">
        <f>IF(OR(E177&gt;0,D177&gt;0),مايو!F14,"....")</f>
        <v>....</v>
      </c>
      <c r="D177" s="164">
        <f>مايو!Z14</f>
        <v>0</v>
      </c>
      <c r="E177" s="164">
        <f>مايو!Y14</f>
        <v>0</v>
      </c>
      <c r="F177" s="147">
        <f t="shared" si="4"/>
        <v>0</v>
      </c>
    </row>
    <row r="178" spans="1:6">
      <c r="A178" s="147" t="str">
        <f>IF(OR(E178&gt;0,D178&gt;0),مايو!D15,"     ")</f>
        <v>     </v>
      </c>
      <c r="B178" s="147" t="str">
        <f>IF(OR(E178&gt;0,D178&gt;0),مايو!E15,"     ")</f>
        <v>     </v>
      </c>
      <c r="C178" s="96" t="str">
        <f>IF(OR(E178&gt;0,D178&gt;0),مايو!F15,"....")</f>
        <v>....</v>
      </c>
      <c r="D178" s="164">
        <f>مايو!Z15</f>
        <v>0</v>
      </c>
      <c r="E178" s="164">
        <f>مايو!Y15</f>
        <v>0</v>
      </c>
      <c r="F178" s="147">
        <f t="shared" si="4"/>
        <v>0</v>
      </c>
    </row>
    <row r="179" spans="1:6">
      <c r="A179" s="147" t="str">
        <f>IF(OR(E179&gt;0,D179&gt;0),مايو!D16,"     ")</f>
        <v>     </v>
      </c>
      <c r="B179" s="147" t="str">
        <f>IF(OR(E179&gt;0,D179&gt;0),مايو!E16,"     ")</f>
        <v>     </v>
      </c>
      <c r="C179" s="96" t="str">
        <f>IF(OR(E179&gt;0,D179&gt;0),مايو!F16,"....")</f>
        <v>....</v>
      </c>
      <c r="D179" s="164">
        <f>مايو!Z16</f>
        <v>0</v>
      </c>
      <c r="E179" s="164">
        <f>مايو!Y16</f>
        <v>0</v>
      </c>
      <c r="F179" s="147">
        <f t="shared" si="4"/>
        <v>0</v>
      </c>
    </row>
    <row r="180" spans="1:6">
      <c r="A180" s="147" t="str">
        <f>IF(OR(E180&gt;0,D180&gt;0),مايو!D17,"     ")</f>
        <v>     </v>
      </c>
      <c r="B180" s="147" t="str">
        <f>IF(OR(E180&gt;0,D180&gt;0),مايو!E17,"     ")</f>
        <v>     </v>
      </c>
      <c r="C180" s="96" t="str">
        <f>IF(OR(E180&gt;0,D180&gt;0),مايو!F17,"....")</f>
        <v>....</v>
      </c>
      <c r="D180" s="164">
        <f>مايو!Z17</f>
        <v>0</v>
      </c>
      <c r="E180" s="164">
        <f>مايو!Y17</f>
        <v>0</v>
      </c>
      <c r="F180" s="147">
        <f t="shared" si="4"/>
        <v>0</v>
      </c>
    </row>
    <row r="181" spans="1:6">
      <c r="A181" s="147" t="str">
        <f>IF(OR(E181&gt;0,D181&gt;0),مايو!D18,"     ")</f>
        <v>     </v>
      </c>
      <c r="B181" s="147" t="str">
        <f>IF(OR(E181&gt;0,D181&gt;0),مايو!E18,"     ")</f>
        <v>     </v>
      </c>
      <c r="C181" s="96" t="str">
        <f>IF(OR(E181&gt;0,D181&gt;0),مايو!F18,"....")</f>
        <v>....</v>
      </c>
      <c r="D181" s="164">
        <f>مايو!Z18</f>
        <v>0</v>
      </c>
      <c r="E181" s="164">
        <f>مايو!Y18</f>
        <v>0</v>
      </c>
      <c r="F181" s="147">
        <f t="shared" si="4"/>
        <v>0</v>
      </c>
    </row>
    <row r="182" spans="1:6">
      <c r="A182" s="147" t="str">
        <f>IF(OR(E182&gt;0,D182&gt;0),مايو!D19,"     ")</f>
        <v>     </v>
      </c>
      <c r="B182" s="147" t="str">
        <f>IF(OR(E182&gt;0,D182&gt;0),مايو!E19,"     ")</f>
        <v>     </v>
      </c>
      <c r="C182" s="96" t="str">
        <f>IF(OR(E182&gt;0,D182&gt;0),مايو!F19,"....")</f>
        <v>....</v>
      </c>
      <c r="D182" s="164">
        <f>مايو!Z19</f>
        <v>0</v>
      </c>
      <c r="E182" s="164">
        <f>مايو!Y19</f>
        <v>0</v>
      </c>
      <c r="F182" s="147">
        <f t="shared" si="4"/>
        <v>0</v>
      </c>
    </row>
    <row r="183" spans="1:6">
      <c r="A183" s="147" t="str">
        <f>IF(OR(E183&gt;0,D183&gt;0),مايو!D20,"     ")</f>
        <v>     </v>
      </c>
      <c r="B183" s="147" t="str">
        <f>IF(OR(E183&gt;0,D183&gt;0),مايو!E20,"     ")</f>
        <v>     </v>
      </c>
      <c r="C183" s="96" t="str">
        <f>IF(OR(E183&gt;0,D183&gt;0),مايو!F20,"....")</f>
        <v>....</v>
      </c>
      <c r="D183" s="164">
        <f>مايو!Z20</f>
        <v>0</v>
      </c>
      <c r="E183" s="164">
        <f>مايو!Y20</f>
        <v>0</v>
      </c>
      <c r="F183" s="147">
        <f t="shared" si="4"/>
        <v>0</v>
      </c>
    </row>
    <row r="184" spans="1:6">
      <c r="A184" s="147" t="str">
        <f>IF(OR(E184&gt;0,D184&gt;0),مايو!D21,"     ")</f>
        <v>     </v>
      </c>
      <c r="B184" s="147" t="str">
        <f>IF(OR(E184&gt;0,D184&gt;0),مايو!E21,"     ")</f>
        <v>     </v>
      </c>
      <c r="C184" s="96" t="str">
        <f>IF(OR(E184&gt;0,D184&gt;0),مايو!F21,"....")</f>
        <v>....</v>
      </c>
      <c r="D184" s="164">
        <f>مايو!Z21</f>
        <v>0</v>
      </c>
      <c r="E184" s="164">
        <f>مايو!Y21</f>
        <v>0</v>
      </c>
      <c r="F184" s="147">
        <f t="shared" si="4"/>
        <v>0</v>
      </c>
    </row>
    <row r="185" spans="1:6">
      <c r="A185" s="147" t="str">
        <f>IF(OR(E185&gt;0,D185&gt;0),مايو!D22,"     ")</f>
        <v>     </v>
      </c>
      <c r="B185" s="147" t="str">
        <f>IF(OR(E185&gt;0,D185&gt;0),مايو!E22,"     ")</f>
        <v>     </v>
      </c>
      <c r="C185" s="96" t="str">
        <f>IF(OR(E185&gt;0,D185&gt;0),مايو!F22,"....")</f>
        <v>....</v>
      </c>
      <c r="D185" s="164">
        <f>مايو!Z22</f>
        <v>0</v>
      </c>
      <c r="E185" s="164">
        <f>مايو!Y22</f>
        <v>0</v>
      </c>
      <c r="F185" s="147">
        <f t="shared" si="4"/>
        <v>0</v>
      </c>
    </row>
    <row r="186" spans="1:6">
      <c r="A186" s="147" t="str">
        <f>IF(OR(E186&gt;0,D186&gt;0),مايو!D23,"     ")</f>
        <v>     </v>
      </c>
      <c r="B186" s="147" t="str">
        <f>IF(OR(E186&gt;0,D186&gt;0),مايو!E23,"     ")</f>
        <v>     </v>
      </c>
      <c r="C186" s="96" t="str">
        <f>IF(OR(E186&gt;0,D186&gt;0),مايو!F23,"....")</f>
        <v>....</v>
      </c>
      <c r="D186" s="164">
        <f>مايو!Z23</f>
        <v>0</v>
      </c>
      <c r="E186" s="164">
        <f>مايو!Y23</f>
        <v>0</v>
      </c>
      <c r="F186" s="147">
        <f t="shared" si="4"/>
        <v>0</v>
      </c>
    </row>
    <row r="187" spans="1:6">
      <c r="A187" s="147" t="str">
        <f>IF(OR(E187&gt;0,D187&gt;0),مايو!D24,"     ")</f>
        <v>     </v>
      </c>
      <c r="B187" s="147" t="str">
        <f>IF(OR(E187&gt;0,D187&gt;0),مايو!E24,"     ")</f>
        <v>     </v>
      </c>
      <c r="C187" s="96" t="str">
        <f>IF(OR(E187&gt;0,D187&gt;0),مايو!F24,"....")</f>
        <v>....</v>
      </c>
      <c r="D187" s="164">
        <f>مايو!Z24</f>
        <v>0</v>
      </c>
      <c r="E187" s="164">
        <f>مايو!Y24</f>
        <v>0</v>
      </c>
      <c r="F187" s="147">
        <f t="shared" si="4"/>
        <v>0</v>
      </c>
    </row>
    <row r="188" spans="1:6">
      <c r="A188" s="147" t="str">
        <f>IF(OR(E188&gt;0,D188&gt;0),مايو!D25,"     ")</f>
        <v>     </v>
      </c>
      <c r="B188" s="147" t="str">
        <f>IF(OR(E188&gt;0,D188&gt;0),مايو!E25,"     ")</f>
        <v>     </v>
      </c>
      <c r="C188" s="96" t="str">
        <f>IF(OR(E188&gt;0,D188&gt;0),مايو!F25,"....")</f>
        <v>....</v>
      </c>
      <c r="D188" s="164">
        <f>مايو!Z25</f>
        <v>0</v>
      </c>
      <c r="E188" s="164">
        <f>مايو!Y25</f>
        <v>0</v>
      </c>
      <c r="F188" s="147">
        <f t="shared" si="4"/>
        <v>0</v>
      </c>
    </row>
    <row r="189" spans="1:6">
      <c r="A189" s="147" t="str">
        <f>IF(OR(E189&gt;0,D189&gt;0),مايو!D26,"     ")</f>
        <v>     </v>
      </c>
      <c r="B189" s="147" t="str">
        <f>IF(OR(E189&gt;0,D189&gt;0),مايو!E26,"     ")</f>
        <v>     </v>
      </c>
      <c r="C189" s="96" t="str">
        <f>IF(OR(E189&gt;0,D189&gt;0),مايو!F26,"....")</f>
        <v>....</v>
      </c>
      <c r="D189" s="164">
        <f>مايو!Z26</f>
        <v>0</v>
      </c>
      <c r="E189" s="164">
        <f>مايو!Y26</f>
        <v>0</v>
      </c>
      <c r="F189" s="147">
        <f t="shared" si="4"/>
        <v>0</v>
      </c>
    </row>
    <row r="190" spans="1:6">
      <c r="A190" s="147" t="str">
        <f>IF(OR(E190&gt;0,D190&gt;0),مايو!D27,"     ")</f>
        <v>     </v>
      </c>
      <c r="B190" s="147" t="str">
        <f>IF(OR(E190&gt;0,D190&gt;0),مايو!E27,"     ")</f>
        <v>     </v>
      </c>
      <c r="C190" s="96" t="str">
        <f>IF(OR(E190&gt;0,D190&gt;0),مايو!F27,"....")</f>
        <v>....</v>
      </c>
      <c r="D190" s="164">
        <f>مايو!Z27</f>
        <v>0</v>
      </c>
      <c r="E190" s="164">
        <f>مايو!Y27</f>
        <v>0</v>
      </c>
      <c r="F190" s="147">
        <f t="shared" si="4"/>
        <v>0</v>
      </c>
    </row>
    <row r="191" spans="1:6">
      <c r="A191" s="147" t="str">
        <f>IF(OR(E191&gt;0,D191&gt;0),مايو!D28,"     ")</f>
        <v>     </v>
      </c>
      <c r="B191" s="147" t="str">
        <f>IF(OR(E191&gt;0,D191&gt;0),مايو!E28,"     ")</f>
        <v>     </v>
      </c>
      <c r="C191" s="96" t="str">
        <f>IF(OR(E191&gt;0,D191&gt;0),مايو!F28,"....")</f>
        <v>....</v>
      </c>
      <c r="D191" s="164">
        <f>مايو!Z28</f>
        <v>0</v>
      </c>
      <c r="E191" s="164">
        <f>مايو!Y28</f>
        <v>0</v>
      </c>
      <c r="F191" s="147">
        <f t="shared" si="4"/>
        <v>0</v>
      </c>
    </row>
    <row r="192" spans="1:6">
      <c r="A192" s="147" t="str">
        <f>IF(OR(E192&gt;0,D192&gt;0),مايو!D29,"     ")</f>
        <v>     </v>
      </c>
      <c r="B192" s="147" t="str">
        <f>IF(OR(E192&gt;0,D192&gt;0),مايو!E29,"     ")</f>
        <v>     </v>
      </c>
      <c r="C192" s="96" t="str">
        <f>IF(OR(E192&gt;0,D192&gt;0),مايو!F29,"....")</f>
        <v>....</v>
      </c>
      <c r="D192" s="164">
        <f>مايو!Z29</f>
        <v>0</v>
      </c>
      <c r="E192" s="164">
        <f>مايو!Y29</f>
        <v>0</v>
      </c>
      <c r="F192" s="147">
        <f t="shared" si="4"/>
        <v>0</v>
      </c>
    </row>
    <row r="193" spans="1:6">
      <c r="A193" s="147" t="str">
        <f>IF(OR(E193&gt;0,D193&gt;0),مايو!D30,"     ")</f>
        <v>     </v>
      </c>
      <c r="B193" s="147" t="str">
        <f>IF(OR(E193&gt;0,D193&gt;0),مايو!E30,"     ")</f>
        <v>     </v>
      </c>
      <c r="C193" s="96" t="str">
        <f>IF(OR(E193&gt;0,D193&gt;0),مايو!F30,"....")</f>
        <v>....</v>
      </c>
      <c r="D193" s="164">
        <f>مايو!Z30</f>
        <v>0</v>
      </c>
      <c r="E193" s="164">
        <f>مايو!Y30</f>
        <v>0</v>
      </c>
      <c r="F193" s="147">
        <f t="shared" si="4"/>
        <v>0</v>
      </c>
    </row>
    <row r="194" spans="1:6">
      <c r="A194" s="147" t="str">
        <f>IF(OR(E194&gt;0,D194&gt;0),مايو!D31,"     ")</f>
        <v>     </v>
      </c>
      <c r="B194" s="147" t="str">
        <f>IF(OR(E194&gt;0,D194&gt;0),مايو!E31,"     ")</f>
        <v>     </v>
      </c>
      <c r="C194" s="96" t="str">
        <f>IF(OR(E194&gt;0,D194&gt;0),مايو!F31,"....")</f>
        <v>....</v>
      </c>
      <c r="D194" s="164">
        <f>مايو!Z31</f>
        <v>0</v>
      </c>
      <c r="E194" s="164">
        <f>مايو!Y31</f>
        <v>0</v>
      </c>
      <c r="F194" s="147">
        <f t="shared" si="4"/>
        <v>0</v>
      </c>
    </row>
    <row r="195" spans="1:6">
      <c r="A195" s="147" t="str">
        <f>IF(OR(E195&gt;0,D195&gt;0),مايو!D32,"     ")</f>
        <v>     </v>
      </c>
      <c r="B195" s="147" t="str">
        <f>IF(OR(E195&gt;0,D195&gt;0),مايو!E32,"     ")</f>
        <v>     </v>
      </c>
      <c r="C195" s="96" t="str">
        <f>IF(OR(E195&gt;0,D195&gt;0),مايو!F32,"....")</f>
        <v>....</v>
      </c>
      <c r="D195" s="164">
        <f>مايو!Z32</f>
        <v>0</v>
      </c>
      <c r="E195" s="164">
        <f>مايو!Y32</f>
        <v>0</v>
      </c>
      <c r="F195" s="147">
        <f t="shared" si="4"/>
        <v>0</v>
      </c>
    </row>
    <row r="196" spans="1:6">
      <c r="A196" s="147" t="str">
        <f>IF(OR(E196&gt;0,D196&gt;0),مايو!D33,"     ")</f>
        <v>     </v>
      </c>
      <c r="B196" s="147" t="str">
        <f>IF(OR(E196&gt;0,D196&gt;0),مايو!E33,"     ")</f>
        <v>     </v>
      </c>
      <c r="C196" s="96" t="str">
        <f>IF(OR(E196&gt;0,D196&gt;0),مايو!F33,"....")</f>
        <v>....</v>
      </c>
      <c r="D196" s="164">
        <f>مايو!Z33</f>
        <v>0</v>
      </c>
      <c r="E196" s="164">
        <f>مايو!Y33</f>
        <v>0</v>
      </c>
      <c r="F196" s="147">
        <f t="shared" si="4"/>
        <v>0</v>
      </c>
    </row>
    <row r="197" spans="1:6">
      <c r="A197" s="147" t="str">
        <f>IF(OR(E197&gt;0,D197&gt;0),مايو!D34,"     ")</f>
        <v>     </v>
      </c>
      <c r="B197" s="147" t="str">
        <f>IF(OR(E197&gt;0,D197&gt;0),مايو!E34,"     ")</f>
        <v>     </v>
      </c>
      <c r="C197" s="96" t="str">
        <f>IF(OR(E197&gt;0,D197&gt;0),مايو!F34,"....")</f>
        <v>....</v>
      </c>
      <c r="D197" s="164">
        <f>مايو!Z34</f>
        <v>0</v>
      </c>
      <c r="E197" s="164">
        <f>مايو!Y34</f>
        <v>0</v>
      </c>
      <c r="F197" s="147">
        <f t="shared" si="4"/>
        <v>0</v>
      </c>
    </row>
    <row r="198" spans="1:6">
      <c r="A198" s="147" t="str">
        <f>IF(OR(E198&gt;0,D198&gt;0),مايو!D35,"     ")</f>
        <v>     </v>
      </c>
      <c r="B198" s="147" t="str">
        <f>IF(OR(E198&gt;0,D198&gt;0),مايو!E35,"     ")</f>
        <v>     </v>
      </c>
      <c r="C198" s="96" t="str">
        <f>IF(OR(E198&gt;0,D198&gt;0),مايو!F35,"....")</f>
        <v>....</v>
      </c>
      <c r="D198" s="164">
        <f>مايو!Z35</f>
        <v>0</v>
      </c>
      <c r="E198" s="164">
        <f>مايو!Y35</f>
        <v>0</v>
      </c>
      <c r="F198" s="147">
        <f t="shared" si="4"/>
        <v>0</v>
      </c>
    </row>
    <row r="199" spans="1:6">
      <c r="A199" s="147" t="str">
        <f>IF(OR(E199&gt;0,D199&gt;0),مايو!D36,"     ")</f>
        <v>     </v>
      </c>
      <c r="B199" s="147" t="str">
        <f>IF(OR(E199&gt;0,D199&gt;0),مايو!E36,"     ")</f>
        <v>     </v>
      </c>
      <c r="C199" s="96" t="str">
        <f>IF(OR(E199&gt;0,D199&gt;0),مايو!F36,"....")</f>
        <v>....</v>
      </c>
      <c r="D199" s="164">
        <f>مايو!Z36</f>
        <v>0</v>
      </c>
      <c r="E199" s="164">
        <f>مايو!Y36</f>
        <v>0</v>
      </c>
      <c r="F199" s="147">
        <f t="shared" si="4"/>
        <v>0</v>
      </c>
    </row>
    <row r="200" spans="1:6">
      <c r="A200" s="147" t="str">
        <f>IF(OR(E200&gt;0,D200&gt;0),مايو!D37,"     ")</f>
        <v>     </v>
      </c>
      <c r="B200" s="147" t="str">
        <f>IF(OR(E200&gt;0,D200&gt;0),مايو!E37,"     ")</f>
        <v>     </v>
      </c>
      <c r="C200" s="96" t="str">
        <f>IF(OR(E200&gt;0,D200&gt;0),مايو!F37,"....")</f>
        <v>....</v>
      </c>
      <c r="D200" s="164">
        <f>مايو!Z37</f>
        <v>0</v>
      </c>
      <c r="E200" s="164">
        <f>مايو!Y37</f>
        <v>0</v>
      </c>
      <c r="F200" s="147">
        <f t="shared" si="4"/>
        <v>0</v>
      </c>
    </row>
    <row r="201" spans="1:6">
      <c r="A201" s="147" t="str">
        <f>IF(OR(E201&gt;0,D201&gt;0),مايو!D38,"     ")</f>
        <v>     </v>
      </c>
      <c r="B201" s="147" t="str">
        <f>IF(OR(E201&gt;0,D201&gt;0),مايو!E38,"     ")</f>
        <v>     </v>
      </c>
      <c r="C201" s="96" t="str">
        <f>IF(OR(E201&gt;0,D201&gt;0),مايو!F38,"....")</f>
        <v>....</v>
      </c>
      <c r="D201" s="164">
        <f>مايو!Z38</f>
        <v>0</v>
      </c>
      <c r="E201" s="164">
        <f>مايو!Y38</f>
        <v>0</v>
      </c>
      <c r="F201" s="147">
        <f t="shared" si="4"/>
        <v>0</v>
      </c>
    </row>
    <row r="202" spans="1:6">
      <c r="A202" s="147" t="str">
        <f>IF(OR(E202&gt;0,D202&gt;0),مايو!D39,"     ")</f>
        <v>     </v>
      </c>
      <c r="B202" s="147" t="str">
        <f>IF(OR(E202&gt;0,D202&gt;0),مايو!E39,"     ")</f>
        <v>     </v>
      </c>
      <c r="C202" s="96" t="str">
        <f>IF(OR(E202&gt;0,D202&gt;0),مايو!F39,"....")</f>
        <v>....</v>
      </c>
      <c r="D202" s="164">
        <f>مايو!Z39</f>
        <v>0</v>
      </c>
      <c r="E202" s="164">
        <f>مايو!Y39</f>
        <v>0</v>
      </c>
      <c r="F202" s="147">
        <f t="shared" si="4"/>
        <v>0</v>
      </c>
    </row>
    <row r="203" spans="1:6">
      <c r="A203" s="147" t="str">
        <f>IF(OR(E203&gt;0,D203&gt;0),مايو!D40,"     ")</f>
        <v>     </v>
      </c>
      <c r="B203" s="147" t="str">
        <f>IF(OR(E203&gt;0,D203&gt;0),مايو!E40,"     ")</f>
        <v>     </v>
      </c>
      <c r="C203" s="96" t="str">
        <f>IF(OR(E203&gt;0,D203&gt;0),مايو!F40,"....")</f>
        <v>....</v>
      </c>
      <c r="D203" s="164">
        <f>مايو!Z40</f>
        <v>0</v>
      </c>
      <c r="E203" s="164">
        <f>مايو!Y40</f>
        <v>0</v>
      </c>
      <c r="F203" s="147">
        <f t="shared" si="4"/>
        <v>0</v>
      </c>
    </row>
    <row r="204" spans="1:6">
      <c r="A204" s="147" t="str">
        <f>IF(OR(E204&gt;0,D204&gt;0),مايو!D41,"     ")</f>
        <v>     </v>
      </c>
      <c r="B204" s="147" t="str">
        <f>IF(OR(E204&gt;0,D204&gt;0),مايو!E41,"     ")</f>
        <v>     </v>
      </c>
      <c r="C204" s="96" t="str">
        <f>IF(OR(E204&gt;0,D204&gt;0),مايو!F41,"....")</f>
        <v>....</v>
      </c>
      <c r="D204" s="164">
        <f>مايو!Z41</f>
        <v>0</v>
      </c>
      <c r="E204" s="164">
        <f>مايو!Y41</f>
        <v>0</v>
      </c>
      <c r="F204" s="147">
        <f t="shared" si="4"/>
        <v>0</v>
      </c>
    </row>
    <row r="205" spans="1:6">
      <c r="A205" s="147" t="str">
        <f>IF(OR(E205&gt;0,D205&gt;0),مايو!D42,"     ")</f>
        <v>     </v>
      </c>
      <c r="B205" s="147" t="str">
        <f>IF(OR(E205&gt;0,D205&gt;0),مايو!E42,"     ")</f>
        <v>     </v>
      </c>
      <c r="C205" s="96" t="str">
        <f>IF(OR(E205&gt;0,D205&gt;0),مايو!F42,"....")</f>
        <v>....</v>
      </c>
      <c r="D205" s="164">
        <f>مايو!Z42</f>
        <v>0</v>
      </c>
      <c r="E205" s="164">
        <f>مايو!Y42</f>
        <v>0</v>
      </c>
      <c r="F205" s="147">
        <f t="shared" si="4"/>
        <v>0</v>
      </c>
    </row>
    <row r="206" spans="1:6">
      <c r="A206" s="147" t="str">
        <f>IF(OR(E206&gt;0,D206&gt;0),مايو!D43,"     ")</f>
        <v>     </v>
      </c>
      <c r="B206" s="147" t="str">
        <f>IF(OR(E206&gt;0,D206&gt;0),مايو!E43,"     ")</f>
        <v>     </v>
      </c>
      <c r="C206" s="96" t="str">
        <f>IF(OR(E206&gt;0,D206&gt;0),مايو!F43,"....")</f>
        <v>....</v>
      </c>
      <c r="D206" s="164">
        <f>مايو!Z43</f>
        <v>0</v>
      </c>
      <c r="E206" s="164">
        <f>مايو!Y43</f>
        <v>0</v>
      </c>
      <c r="F206" s="147">
        <f t="shared" si="4"/>
        <v>0</v>
      </c>
    </row>
    <row r="219" spans="3:3">
      <c r="C219" s="162" t="s">
        <v>494</v>
      </c>
    </row>
    <row r="220" spans="3:3">
      <c r="C220" s="162"/>
    </row>
    <row r="221" spans="3:3">
      <c r="C221" s="162"/>
    </row>
    <row r="222" ht="15.75" spans="1:6">
      <c r="A222" s="163" t="s">
        <v>10</v>
      </c>
      <c r="B222" s="163" t="s">
        <v>486</v>
      </c>
      <c r="C222" s="163" t="s">
        <v>487</v>
      </c>
      <c r="D222" s="163" t="s">
        <v>56</v>
      </c>
      <c r="E222" s="163" t="s">
        <v>55</v>
      </c>
      <c r="F222" s="163" t="s">
        <v>488</v>
      </c>
    </row>
    <row r="223" spans="1:6">
      <c r="A223" s="147" t="str">
        <f>IF(OR(E223&gt;0,D223&gt;0),يونيو!D12,"     ")</f>
        <v>Juno-01</v>
      </c>
      <c r="B223" s="147">
        <f>IF(OR(E223&gt;0,D223&gt;0),يونيو!E12,"     ")</f>
        <v>1</v>
      </c>
      <c r="C223" s="96">
        <f>IF(OR(E223&gt;0,D223&gt;0),يونيو!F12,"....")</f>
        <v>0</v>
      </c>
      <c r="D223" s="164">
        <f>يونيو!Z12</f>
        <v>9265</v>
      </c>
      <c r="E223" s="164">
        <f>يونيو!Y12</f>
        <v>0</v>
      </c>
      <c r="F223" s="147">
        <f>D223-E223</f>
        <v>9265</v>
      </c>
    </row>
    <row r="224" spans="1:6">
      <c r="A224" s="147" t="str">
        <f>IF(OR(E224&gt;0,D224&gt;0),يونيو!D13,"     ")</f>
        <v>     </v>
      </c>
      <c r="B224" s="147" t="str">
        <f>IF(OR(E224&gt;0,D224&gt;0),يونيو!E13,"     ")</f>
        <v>     </v>
      </c>
      <c r="C224" s="96" t="str">
        <f>IF(OR(E224&gt;0,D224&gt;0),يونيو!F13,"....")</f>
        <v>....</v>
      </c>
      <c r="D224" s="164">
        <f>يونيو!Z13</f>
        <v>0</v>
      </c>
      <c r="E224" s="164">
        <f>يونيو!Y13</f>
        <v>0</v>
      </c>
      <c r="F224" s="147">
        <f t="shared" ref="F224:F254" si="5">D224-E224</f>
        <v>0</v>
      </c>
    </row>
    <row r="225" spans="1:6">
      <c r="A225" s="147" t="str">
        <f>IF(OR(E225&gt;0,D225&gt;0),يونيو!D14,"     ")</f>
        <v>     </v>
      </c>
      <c r="B225" s="147" t="str">
        <f>IF(OR(E225&gt;0,D225&gt;0),يونيو!E14,"     ")</f>
        <v>     </v>
      </c>
      <c r="C225" s="96" t="str">
        <f>IF(OR(E225&gt;0,D225&gt;0),يونيو!F14,"....")</f>
        <v>....</v>
      </c>
      <c r="D225" s="164">
        <f>يونيو!Z14</f>
        <v>0</v>
      </c>
      <c r="E225" s="164">
        <f>يونيو!Y14</f>
        <v>0</v>
      </c>
      <c r="F225" s="147">
        <f t="shared" si="5"/>
        <v>0</v>
      </c>
    </row>
    <row r="226" spans="1:6">
      <c r="A226" s="147" t="str">
        <f>IF(OR(E226&gt;0,D226&gt;0),يونيو!D15,"     ")</f>
        <v>     </v>
      </c>
      <c r="B226" s="147" t="str">
        <f>IF(OR(E226&gt;0,D226&gt;0),يونيو!E15,"     ")</f>
        <v>     </v>
      </c>
      <c r="C226" s="96" t="str">
        <f>IF(OR(E226&gt;0,D226&gt;0),يونيو!F15,"....")</f>
        <v>....</v>
      </c>
      <c r="D226" s="164">
        <f>يونيو!Z15</f>
        <v>0</v>
      </c>
      <c r="E226" s="164">
        <f>يونيو!Y15</f>
        <v>0</v>
      </c>
      <c r="F226" s="147">
        <f t="shared" si="5"/>
        <v>0</v>
      </c>
    </row>
    <row r="227" spans="1:6">
      <c r="A227" s="147" t="str">
        <f>IF(OR(E227&gt;0,D227&gt;0),يونيو!D16,"     ")</f>
        <v>     </v>
      </c>
      <c r="B227" s="147" t="str">
        <f>IF(OR(E227&gt;0,D227&gt;0),يونيو!E16,"     ")</f>
        <v>     </v>
      </c>
      <c r="C227" s="96" t="str">
        <f>IF(OR(E227&gt;0,D227&gt;0),يونيو!F16,"....")</f>
        <v>....</v>
      </c>
      <c r="D227" s="164">
        <f>يونيو!Z16</f>
        <v>0</v>
      </c>
      <c r="E227" s="164">
        <f>يونيو!Y16</f>
        <v>0</v>
      </c>
      <c r="F227" s="147">
        <f t="shared" si="5"/>
        <v>0</v>
      </c>
    </row>
    <row r="228" spans="1:6">
      <c r="A228" s="147" t="str">
        <f>IF(OR(E228&gt;0,D228&gt;0),يونيو!D17,"     ")</f>
        <v>     </v>
      </c>
      <c r="B228" s="147" t="str">
        <f>IF(OR(E228&gt;0,D228&gt;0),يونيو!E17,"     ")</f>
        <v>     </v>
      </c>
      <c r="C228" s="96" t="str">
        <f>IF(OR(E228&gt;0,D228&gt;0),يونيو!F17,"....")</f>
        <v>....</v>
      </c>
      <c r="D228" s="164">
        <f>يونيو!Z17</f>
        <v>0</v>
      </c>
      <c r="E228" s="164">
        <f>يونيو!Y17</f>
        <v>0</v>
      </c>
      <c r="F228" s="147">
        <f t="shared" si="5"/>
        <v>0</v>
      </c>
    </row>
    <row r="229" spans="1:6">
      <c r="A229" s="147" t="str">
        <f>IF(OR(E229&gt;0,D229&gt;0),يونيو!D18,"     ")</f>
        <v>     </v>
      </c>
      <c r="B229" s="147" t="str">
        <f>IF(OR(E229&gt;0,D229&gt;0),يونيو!E18,"     ")</f>
        <v>     </v>
      </c>
      <c r="C229" s="96" t="str">
        <f>IF(OR(E229&gt;0,D229&gt;0),يونيو!F18,"....")</f>
        <v>....</v>
      </c>
      <c r="D229" s="164">
        <f>يونيو!Z18</f>
        <v>0</v>
      </c>
      <c r="E229" s="164">
        <f>يونيو!Y18</f>
        <v>0</v>
      </c>
      <c r="F229" s="147">
        <f t="shared" si="5"/>
        <v>0</v>
      </c>
    </row>
    <row r="230" spans="1:6">
      <c r="A230" s="147" t="str">
        <f>IF(OR(E230&gt;0,D230&gt;0),يونيو!D19,"     ")</f>
        <v>     </v>
      </c>
      <c r="B230" s="147" t="str">
        <f>IF(OR(E230&gt;0,D230&gt;0),يونيو!E19,"     ")</f>
        <v>     </v>
      </c>
      <c r="C230" s="96" t="str">
        <f>IF(OR(E230&gt;0,D230&gt;0),يونيو!F19,"....")</f>
        <v>....</v>
      </c>
      <c r="D230" s="164">
        <f>يونيو!Z19</f>
        <v>0</v>
      </c>
      <c r="E230" s="164">
        <f>يونيو!Y19</f>
        <v>0</v>
      </c>
      <c r="F230" s="147">
        <f t="shared" si="5"/>
        <v>0</v>
      </c>
    </row>
    <row r="231" spans="1:6">
      <c r="A231" s="147" t="str">
        <f>IF(OR(E231&gt;0,D231&gt;0),يونيو!D20,"     ")</f>
        <v>     </v>
      </c>
      <c r="B231" s="147" t="str">
        <f>IF(OR(E231&gt;0,D231&gt;0),يونيو!E20,"     ")</f>
        <v>     </v>
      </c>
      <c r="C231" s="96" t="str">
        <f>IF(OR(E231&gt;0,D231&gt;0),يونيو!F20,"....")</f>
        <v>....</v>
      </c>
      <c r="D231" s="164">
        <f>يونيو!Z20</f>
        <v>0</v>
      </c>
      <c r="E231" s="164">
        <f>يونيو!Y20</f>
        <v>0</v>
      </c>
      <c r="F231" s="147">
        <f t="shared" si="5"/>
        <v>0</v>
      </c>
    </row>
    <row r="232" spans="1:6">
      <c r="A232" s="147" t="str">
        <f>IF(OR(E232&gt;0,D232&gt;0),يونيو!D21,"     ")</f>
        <v>     </v>
      </c>
      <c r="B232" s="147" t="str">
        <f>IF(OR(E232&gt;0,D232&gt;0),يونيو!E21,"     ")</f>
        <v>     </v>
      </c>
      <c r="C232" s="96" t="str">
        <f>IF(OR(E232&gt;0,D232&gt;0),يونيو!F21,"....")</f>
        <v>....</v>
      </c>
      <c r="D232" s="164">
        <f>يونيو!Z21</f>
        <v>0</v>
      </c>
      <c r="E232" s="164">
        <f>يونيو!Y21</f>
        <v>0</v>
      </c>
      <c r="F232" s="147">
        <f t="shared" si="5"/>
        <v>0</v>
      </c>
    </row>
    <row r="233" spans="1:6">
      <c r="A233" s="147" t="str">
        <f>IF(OR(E233&gt;0,D233&gt;0),يونيو!D22,"     ")</f>
        <v>     </v>
      </c>
      <c r="B233" s="147" t="str">
        <f>IF(OR(E233&gt;0,D233&gt;0),يونيو!E22,"     ")</f>
        <v>     </v>
      </c>
      <c r="C233" s="96" t="str">
        <f>IF(OR(E233&gt;0,D233&gt;0),يونيو!F22,"....")</f>
        <v>....</v>
      </c>
      <c r="D233" s="164">
        <f>يونيو!Z22</f>
        <v>0</v>
      </c>
      <c r="E233" s="164">
        <f>يونيو!Y22</f>
        <v>0</v>
      </c>
      <c r="F233" s="147">
        <f t="shared" si="5"/>
        <v>0</v>
      </c>
    </row>
    <row r="234" spans="1:6">
      <c r="A234" s="147" t="str">
        <f>IF(OR(E234&gt;0,D234&gt;0),يونيو!D23,"     ")</f>
        <v>     </v>
      </c>
      <c r="B234" s="147" t="str">
        <f>IF(OR(E234&gt;0,D234&gt;0),يونيو!E23,"     ")</f>
        <v>     </v>
      </c>
      <c r="C234" s="96" t="str">
        <f>IF(OR(E234&gt;0,D234&gt;0),يونيو!F23,"....")</f>
        <v>....</v>
      </c>
      <c r="D234" s="164">
        <f>يونيو!Z23</f>
        <v>0</v>
      </c>
      <c r="E234" s="164">
        <f>يونيو!Y23</f>
        <v>0</v>
      </c>
      <c r="F234" s="147">
        <f t="shared" si="5"/>
        <v>0</v>
      </c>
    </row>
    <row r="235" spans="1:6">
      <c r="A235" s="147" t="str">
        <f>IF(OR(E235&gt;0,D235&gt;0),يونيو!D24,"     ")</f>
        <v>     </v>
      </c>
      <c r="B235" s="147" t="str">
        <f>IF(OR(E235&gt;0,D235&gt;0),يونيو!E24,"     ")</f>
        <v>     </v>
      </c>
      <c r="C235" s="96" t="str">
        <f>IF(OR(E235&gt;0,D235&gt;0),يونيو!F24,"....")</f>
        <v>....</v>
      </c>
      <c r="D235" s="164">
        <f>يونيو!Z24</f>
        <v>0</v>
      </c>
      <c r="E235" s="164">
        <f>يونيو!Y24</f>
        <v>0</v>
      </c>
      <c r="F235" s="147">
        <f t="shared" si="5"/>
        <v>0</v>
      </c>
    </row>
    <row r="236" spans="1:6">
      <c r="A236" s="147" t="str">
        <f>IF(OR(E236&gt;0,D236&gt;0),يونيو!D25,"     ")</f>
        <v>     </v>
      </c>
      <c r="B236" s="147" t="str">
        <f>IF(OR(E236&gt;0,D236&gt;0),يونيو!E25,"     ")</f>
        <v>     </v>
      </c>
      <c r="C236" s="96" t="str">
        <f>IF(OR(E236&gt;0,D236&gt;0),يونيو!F25,"....")</f>
        <v>....</v>
      </c>
      <c r="D236" s="164">
        <f>يونيو!Z25</f>
        <v>0</v>
      </c>
      <c r="E236" s="164">
        <f>يونيو!Y25</f>
        <v>0</v>
      </c>
      <c r="F236" s="147">
        <f t="shared" si="5"/>
        <v>0</v>
      </c>
    </row>
    <row r="237" spans="1:6">
      <c r="A237" s="147" t="str">
        <f>IF(OR(E237&gt;0,D237&gt;0),يونيو!D26,"     ")</f>
        <v>     </v>
      </c>
      <c r="B237" s="147" t="str">
        <f>IF(OR(E237&gt;0,D237&gt;0),يونيو!E26,"     ")</f>
        <v>     </v>
      </c>
      <c r="C237" s="96" t="str">
        <f>IF(OR(E237&gt;0,D237&gt;0),يونيو!F26,"....")</f>
        <v>....</v>
      </c>
      <c r="D237" s="164">
        <f>يونيو!Z26</f>
        <v>0</v>
      </c>
      <c r="E237" s="164">
        <f>يونيو!Y26</f>
        <v>0</v>
      </c>
      <c r="F237" s="147">
        <f t="shared" si="5"/>
        <v>0</v>
      </c>
    </row>
    <row r="238" spans="1:6">
      <c r="A238" s="147" t="str">
        <f>IF(OR(E238&gt;0,D238&gt;0),يونيو!D27,"     ")</f>
        <v>     </v>
      </c>
      <c r="B238" s="147" t="str">
        <f>IF(OR(E238&gt;0,D238&gt;0),يونيو!E27,"     ")</f>
        <v>     </v>
      </c>
      <c r="C238" s="96" t="str">
        <f>IF(OR(E238&gt;0,D238&gt;0),يونيو!F27,"....")</f>
        <v>....</v>
      </c>
      <c r="D238" s="164">
        <f>يونيو!Z27</f>
        <v>0</v>
      </c>
      <c r="E238" s="164">
        <f>يونيو!Y27</f>
        <v>0</v>
      </c>
      <c r="F238" s="147">
        <f t="shared" si="5"/>
        <v>0</v>
      </c>
    </row>
    <row r="239" spans="1:6">
      <c r="A239" s="147" t="str">
        <f>IF(OR(E239&gt;0,D239&gt;0),يونيو!D28,"     ")</f>
        <v>     </v>
      </c>
      <c r="B239" s="147" t="str">
        <f>IF(OR(E239&gt;0,D239&gt;0),يونيو!E28,"     ")</f>
        <v>     </v>
      </c>
      <c r="C239" s="96" t="str">
        <f>IF(OR(E239&gt;0,D239&gt;0),يونيو!F28,"....")</f>
        <v>....</v>
      </c>
      <c r="D239" s="164">
        <f>يونيو!Z28</f>
        <v>0</v>
      </c>
      <c r="E239" s="164">
        <f>يونيو!Y28</f>
        <v>0</v>
      </c>
      <c r="F239" s="147">
        <f t="shared" si="5"/>
        <v>0</v>
      </c>
    </row>
    <row r="240" spans="1:6">
      <c r="A240" s="147" t="str">
        <f>IF(OR(E240&gt;0,D240&gt;0),يونيو!D29,"     ")</f>
        <v>     </v>
      </c>
      <c r="B240" s="147" t="str">
        <f>IF(OR(E240&gt;0,D240&gt;0),يونيو!E29,"     ")</f>
        <v>     </v>
      </c>
      <c r="C240" s="96" t="str">
        <f>IF(OR(E240&gt;0,D240&gt;0),يونيو!F29,"....")</f>
        <v>....</v>
      </c>
      <c r="D240" s="164">
        <f>يونيو!Z29</f>
        <v>0</v>
      </c>
      <c r="E240" s="164">
        <f>يونيو!Y29</f>
        <v>0</v>
      </c>
      <c r="F240" s="147">
        <f t="shared" si="5"/>
        <v>0</v>
      </c>
    </row>
    <row r="241" spans="1:6">
      <c r="A241" s="147" t="str">
        <f>IF(OR(E241&gt;0,D241&gt;0),يونيو!D30,"     ")</f>
        <v>     </v>
      </c>
      <c r="B241" s="147" t="str">
        <f>IF(OR(E241&gt;0,D241&gt;0),يونيو!E30,"     ")</f>
        <v>     </v>
      </c>
      <c r="C241" s="96" t="str">
        <f>IF(OR(E241&gt;0,D241&gt;0),يونيو!F30,"....")</f>
        <v>....</v>
      </c>
      <c r="D241" s="164">
        <f>يونيو!Z30</f>
        <v>0</v>
      </c>
      <c r="E241" s="164">
        <f>يونيو!Y30</f>
        <v>0</v>
      </c>
      <c r="F241" s="147">
        <f t="shared" si="5"/>
        <v>0</v>
      </c>
    </row>
    <row r="242" spans="1:6">
      <c r="A242" s="147" t="str">
        <f>IF(OR(E242&gt;0,D242&gt;0),يونيو!D31,"     ")</f>
        <v>     </v>
      </c>
      <c r="B242" s="147" t="str">
        <f>IF(OR(E242&gt;0,D242&gt;0),يونيو!E31,"     ")</f>
        <v>     </v>
      </c>
      <c r="C242" s="96" t="str">
        <f>IF(OR(E242&gt;0,D242&gt;0),يونيو!F31,"....")</f>
        <v>....</v>
      </c>
      <c r="D242" s="164">
        <f>يونيو!Z31</f>
        <v>0</v>
      </c>
      <c r="E242" s="164">
        <f>يونيو!Y31</f>
        <v>0</v>
      </c>
      <c r="F242" s="147">
        <f t="shared" si="5"/>
        <v>0</v>
      </c>
    </row>
    <row r="243" spans="1:6">
      <c r="A243" s="147" t="str">
        <f>IF(OR(E243&gt;0,D243&gt;0),يونيو!D32,"     ")</f>
        <v>     </v>
      </c>
      <c r="B243" s="147" t="str">
        <f>IF(OR(E243&gt;0,D243&gt;0),يونيو!E32,"     ")</f>
        <v>     </v>
      </c>
      <c r="C243" s="96" t="str">
        <f>IF(OR(E243&gt;0,D243&gt;0),يونيو!F32,"....")</f>
        <v>....</v>
      </c>
      <c r="D243" s="164">
        <f>يونيو!Z32</f>
        <v>0</v>
      </c>
      <c r="E243" s="164">
        <f>يونيو!Y32</f>
        <v>0</v>
      </c>
      <c r="F243" s="147">
        <f t="shared" si="5"/>
        <v>0</v>
      </c>
    </row>
    <row r="244" spans="1:6">
      <c r="A244" s="147" t="str">
        <f>IF(OR(E244&gt;0,D244&gt;0),يونيو!D33,"     ")</f>
        <v>     </v>
      </c>
      <c r="B244" s="147" t="str">
        <f>IF(OR(E244&gt;0,D244&gt;0),يونيو!E33,"     ")</f>
        <v>     </v>
      </c>
      <c r="C244" s="96" t="str">
        <f>IF(OR(E244&gt;0,D244&gt;0),يونيو!F33,"....")</f>
        <v>....</v>
      </c>
      <c r="D244" s="164">
        <f>يونيو!Z33</f>
        <v>0</v>
      </c>
      <c r="E244" s="164">
        <f>يونيو!Y33</f>
        <v>0</v>
      </c>
      <c r="F244" s="147">
        <f t="shared" si="5"/>
        <v>0</v>
      </c>
    </row>
    <row r="245" spans="1:6">
      <c r="A245" s="147" t="str">
        <f>IF(OR(E245&gt;0,D245&gt;0),يونيو!D34,"     ")</f>
        <v>     </v>
      </c>
      <c r="B245" s="147" t="str">
        <f>IF(OR(E245&gt;0,D245&gt;0),يونيو!E34,"     ")</f>
        <v>     </v>
      </c>
      <c r="C245" s="96" t="str">
        <f>IF(OR(E245&gt;0,D245&gt;0),يونيو!F34,"....")</f>
        <v>....</v>
      </c>
      <c r="D245" s="164">
        <f>يونيو!Z34</f>
        <v>0</v>
      </c>
      <c r="E245" s="164">
        <f>يونيو!Y34</f>
        <v>0</v>
      </c>
      <c r="F245" s="147">
        <f t="shared" si="5"/>
        <v>0</v>
      </c>
    </row>
    <row r="246" spans="1:6">
      <c r="A246" s="147" t="str">
        <f>IF(OR(E246&gt;0,D246&gt;0),يونيو!D35,"     ")</f>
        <v>     </v>
      </c>
      <c r="B246" s="147" t="str">
        <f>IF(OR(E246&gt;0,D246&gt;0),يونيو!E35,"     ")</f>
        <v>     </v>
      </c>
      <c r="C246" s="96" t="str">
        <f>IF(OR(E246&gt;0,D246&gt;0),يونيو!F35,"....")</f>
        <v>....</v>
      </c>
      <c r="D246" s="164">
        <f>يونيو!Z35</f>
        <v>0</v>
      </c>
      <c r="E246" s="164">
        <f>يونيو!Y35</f>
        <v>0</v>
      </c>
      <c r="F246" s="147">
        <f t="shared" si="5"/>
        <v>0</v>
      </c>
    </row>
    <row r="247" spans="1:6">
      <c r="A247" s="147" t="str">
        <f>IF(OR(E247&gt;0,D247&gt;0),يونيو!D36,"     ")</f>
        <v>     </v>
      </c>
      <c r="B247" s="147" t="str">
        <f>IF(OR(E247&gt;0,D247&gt;0),يونيو!E36,"     ")</f>
        <v>     </v>
      </c>
      <c r="C247" s="96" t="str">
        <f>IF(OR(E247&gt;0,D247&gt;0),يونيو!F36,"....")</f>
        <v>....</v>
      </c>
      <c r="D247" s="164">
        <f>يونيو!Z36</f>
        <v>0</v>
      </c>
      <c r="E247" s="164">
        <f>يونيو!Y36</f>
        <v>0</v>
      </c>
      <c r="F247" s="147">
        <f t="shared" si="5"/>
        <v>0</v>
      </c>
    </row>
    <row r="248" spans="1:6">
      <c r="A248" s="147" t="str">
        <f>IF(OR(E248&gt;0,D248&gt;0),يونيو!D37,"     ")</f>
        <v>     </v>
      </c>
      <c r="B248" s="147" t="str">
        <f>IF(OR(E248&gt;0,D248&gt;0),يونيو!E37,"     ")</f>
        <v>     </v>
      </c>
      <c r="C248" s="96" t="str">
        <f>IF(OR(E248&gt;0,D248&gt;0),يونيو!F37,"....")</f>
        <v>....</v>
      </c>
      <c r="D248" s="164">
        <f>يونيو!Z37</f>
        <v>0</v>
      </c>
      <c r="E248" s="164">
        <f>يونيو!Y37</f>
        <v>0</v>
      </c>
      <c r="F248" s="147">
        <f t="shared" si="5"/>
        <v>0</v>
      </c>
    </row>
    <row r="249" spans="1:6">
      <c r="A249" s="147" t="str">
        <f>IF(OR(E249&gt;0,D249&gt;0),يونيو!D38,"     ")</f>
        <v>     </v>
      </c>
      <c r="B249" s="147" t="str">
        <f>IF(OR(E249&gt;0,D249&gt;0),يونيو!E38,"     ")</f>
        <v>     </v>
      </c>
      <c r="C249" s="96" t="str">
        <f>IF(OR(E249&gt;0,D249&gt;0),يونيو!F38,"....")</f>
        <v>....</v>
      </c>
      <c r="D249" s="164">
        <f>يونيو!Z38</f>
        <v>0</v>
      </c>
      <c r="E249" s="164">
        <f>يونيو!Y38</f>
        <v>0</v>
      </c>
      <c r="F249" s="147">
        <f t="shared" si="5"/>
        <v>0</v>
      </c>
    </row>
    <row r="250" spans="1:6">
      <c r="A250" s="147" t="str">
        <f>IF(OR(E250&gt;0,D250&gt;0),يونيو!D39,"     ")</f>
        <v>     </v>
      </c>
      <c r="B250" s="147" t="str">
        <f>IF(OR(E250&gt;0,D250&gt;0),يونيو!E39,"     ")</f>
        <v>     </v>
      </c>
      <c r="C250" s="96" t="str">
        <f>IF(OR(E250&gt;0,D250&gt;0),يونيو!F39,"....")</f>
        <v>....</v>
      </c>
      <c r="D250" s="164">
        <f>يونيو!Z39</f>
        <v>0</v>
      </c>
      <c r="E250" s="164">
        <f>يونيو!Y39</f>
        <v>0</v>
      </c>
      <c r="F250" s="147">
        <f t="shared" si="5"/>
        <v>0</v>
      </c>
    </row>
    <row r="251" spans="1:6">
      <c r="A251" s="147" t="str">
        <f>IF(OR(E251&gt;0,D251&gt;0),يونيو!D40,"     ")</f>
        <v>     </v>
      </c>
      <c r="B251" s="147" t="str">
        <f>IF(OR(E251&gt;0,D251&gt;0),يونيو!E40,"     ")</f>
        <v>     </v>
      </c>
      <c r="C251" s="96" t="str">
        <f>IF(OR(E251&gt;0,D251&gt;0),يونيو!F40,"....")</f>
        <v>....</v>
      </c>
      <c r="D251" s="164">
        <f>يونيو!Z40</f>
        <v>0</v>
      </c>
      <c r="E251" s="164">
        <f>يونيو!Y40</f>
        <v>0</v>
      </c>
      <c r="F251" s="147">
        <f t="shared" si="5"/>
        <v>0</v>
      </c>
    </row>
    <row r="252" spans="1:6">
      <c r="A252" s="147" t="str">
        <f>IF(OR(E252&gt;0,D252&gt;0),يونيو!D41,"     ")</f>
        <v>     </v>
      </c>
      <c r="B252" s="147" t="str">
        <f>IF(OR(E252&gt;0,D252&gt;0),يونيو!E41,"     ")</f>
        <v>     </v>
      </c>
      <c r="C252" s="96" t="str">
        <f>IF(OR(E252&gt;0,D252&gt;0),يونيو!F41,"....")</f>
        <v>....</v>
      </c>
      <c r="D252" s="164">
        <f>يونيو!Z41</f>
        <v>0</v>
      </c>
      <c r="E252" s="164">
        <f>يونيو!Y41</f>
        <v>0</v>
      </c>
      <c r="F252" s="147">
        <f t="shared" si="5"/>
        <v>0</v>
      </c>
    </row>
    <row r="253" spans="1:6">
      <c r="A253" s="147" t="str">
        <f>IF(OR(E253&gt;0,D253&gt;0),يونيو!D42,"     ")</f>
        <v>     </v>
      </c>
      <c r="B253" s="147" t="str">
        <f>IF(OR(E253&gt;0,D253&gt;0),يونيو!E42,"     ")</f>
        <v>     </v>
      </c>
      <c r="C253" s="96" t="str">
        <f>IF(OR(E253&gt;0,D253&gt;0),يونيو!F42,"....")</f>
        <v>....</v>
      </c>
      <c r="D253" s="164">
        <f>يونيو!Z42</f>
        <v>0</v>
      </c>
      <c r="E253" s="164">
        <f>يونيو!Y42</f>
        <v>0</v>
      </c>
      <c r="F253" s="147">
        <f t="shared" si="5"/>
        <v>0</v>
      </c>
    </row>
    <row r="254" spans="1:6">
      <c r="A254" s="147" t="str">
        <f>IF(OR(E254&gt;0,D254&gt;0),يونيو!D43,"     ")</f>
        <v>     </v>
      </c>
      <c r="B254" s="147" t="str">
        <f>IF(OR(E254&gt;0,D254&gt;0),يونيو!E43,"     ")</f>
        <v>     </v>
      </c>
      <c r="C254" s="96" t="str">
        <f>IF(OR(E254&gt;0,D254&gt;0),يونيو!F43,"....")</f>
        <v>....</v>
      </c>
      <c r="D254" s="164">
        <f>يونيو!Z43</f>
        <v>0</v>
      </c>
      <c r="E254" s="164">
        <f>يونيو!Y43</f>
        <v>0</v>
      </c>
      <c r="F254" s="147">
        <f t="shared" si="5"/>
        <v>0</v>
      </c>
    </row>
    <row r="267" spans="3:3">
      <c r="C267" s="162" t="s">
        <v>495</v>
      </c>
    </row>
    <row r="268" spans="3:3">
      <c r="C268" s="162"/>
    </row>
    <row r="269" spans="3:3">
      <c r="C269" s="162"/>
    </row>
    <row r="270" ht="15.75" spans="1:6">
      <c r="A270" s="163" t="s">
        <v>10</v>
      </c>
      <c r="B270" s="163" t="s">
        <v>486</v>
      </c>
      <c r="C270" s="163" t="s">
        <v>487</v>
      </c>
      <c r="D270" s="163" t="s">
        <v>56</v>
      </c>
      <c r="E270" s="163" t="s">
        <v>55</v>
      </c>
      <c r="F270" s="163" t="s">
        <v>488</v>
      </c>
    </row>
    <row r="271" spans="1:6">
      <c r="A271" s="147" t="str">
        <f>IF(OR(E271&gt;0,D271&gt;0),يوليو!D12,"     ")</f>
        <v>Jly-01</v>
      </c>
      <c r="B271" s="147">
        <f>IF(OR(E271&gt;0,D271&gt;0),يوليو!E12,"     ")</f>
        <v>1</v>
      </c>
      <c r="C271" s="96">
        <f>IF(OR(E271&gt;0,D271&gt;0),يوليو!F12,"....")</f>
        <v>0</v>
      </c>
      <c r="D271" s="164">
        <f>يوليو!Z12</f>
        <v>9265</v>
      </c>
      <c r="E271" s="164">
        <f>يوليو!Y12</f>
        <v>0</v>
      </c>
      <c r="F271" s="147">
        <f>D271-E271</f>
        <v>9265</v>
      </c>
    </row>
    <row r="272" spans="1:6">
      <c r="A272" s="147" t="str">
        <f>IF(OR(E272&gt;0,D272&gt;0),يوليو!D13,"     ")</f>
        <v>     </v>
      </c>
      <c r="B272" s="147" t="str">
        <f>IF(OR(E272&gt;0,D272&gt;0),يوليو!E13,"     ")</f>
        <v>     </v>
      </c>
      <c r="C272" s="96" t="str">
        <f>IF(OR(E272&gt;0,D272&gt;0),يوليو!F13,"....")</f>
        <v>....</v>
      </c>
      <c r="D272" s="164">
        <f>يوليو!Z13</f>
        <v>0</v>
      </c>
      <c r="E272" s="164">
        <f>يوليو!Y13</f>
        <v>0</v>
      </c>
      <c r="F272" s="147">
        <f t="shared" ref="F272:F302" si="6">D272-E272</f>
        <v>0</v>
      </c>
    </row>
    <row r="273" spans="1:6">
      <c r="A273" s="147" t="str">
        <f>IF(OR(E273&gt;0,D273&gt;0),يوليو!D14,"     ")</f>
        <v>     </v>
      </c>
      <c r="B273" s="147" t="str">
        <f>IF(OR(E273&gt;0,D273&gt;0),يوليو!E14,"     ")</f>
        <v>     </v>
      </c>
      <c r="C273" s="96" t="str">
        <f>IF(OR(E273&gt;0,D273&gt;0),يوليو!F14,"....")</f>
        <v>....</v>
      </c>
      <c r="D273" s="164">
        <f>يوليو!Z14</f>
        <v>0</v>
      </c>
      <c r="E273" s="164">
        <f>يوليو!Y14</f>
        <v>0</v>
      </c>
      <c r="F273" s="147">
        <f t="shared" si="6"/>
        <v>0</v>
      </c>
    </row>
    <row r="274" spans="1:6">
      <c r="A274" s="147" t="str">
        <f>IF(OR(E274&gt;0,D274&gt;0),يوليو!D15,"     ")</f>
        <v>     </v>
      </c>
      <c r="B274" s="147" t="str">
        <f>IF(OR(E274&gt;0,D274&gt;0),يوليو!E15,"     ")</f>
        <v>     </v>
      </c>
      <c r="C274" s="96" t="str">
        <f>IF(OR(E274&gt;0,D274&gt;0),يوليو!F15,"....")</f>
        <v>....</v>
      </c>
      <c r="D274" s="164">
        <f>يوليو!Z15</f>
        <v>0</v>
      </c>
      <c r="E274" s="164">
        <f>يوليو!Y15</f>
        <v>0</v>
      </c>
      <c r="F274" s="147">
        <f t="shared" si="6"/>
        <v>0</v>
      </c>
    </row>
    <row r="275" spans="1:6">
      <c r="A275" s="147" t="str">
        <f>IF(OR(E275&gt;0,D275&gt;0),يوليو!D16,"     ")</f>
        <v>     </v>
      </c>
      <c r="B275" s="147" t="str">
        <f>IF(OR(E275&gt;0,D275&gt;0),يوليو!E16,"     ")</f>
        <v>     </v>
      </c>
      <c r="C275" s="96" t="str">
        <f>IF(OR(E275&gt;0,D275&gt;0),يوليو!F16,"....")</f>
        <v>....</v>
      </c>
      <c r="D275" s="164">
        <f>يوليو!Z16</f>
        <v>0</v>
      </c>
      <c r="E275" s="164">
        <f>يوليو!Y16</f>
        <v>0</v>
      </c>
      <c r="F275" s="147">
        <f t="shared" si="6"/>
        <v>0</v>
      </c>
    </row>
    <row r="276" spans="1:6">
      <c r="A276" s="147" t="str">
        <f>IF(OR(E276&gt;0,D276&gt;0),يوليو!D17,"     ")</f>
        <v>     </v>
      </c>
      <c r="B276" s="147" t="str">
        <f>IF(OR(E276&gt;0,D276&gt;0),يوليو!E17,"     ")</f>
        <v>     </v>
      </c>
      <c r="C276" s="96" t="str">
        <f>IF(OR(E276&gt;0,D276&gt;0),يوليو!F17,"....")</f>
        <v>....</v>
      </c>
      <c r="D276" s="164">
        <f>يوليو!Z17</f>
        <v>0</v>
      </c>
      <c r="E276" s="164">
        <f>يوليو!Y17</f>
        <v>0</v>
      </c>
      <c r="F276" s="147">
        <f t="shared" si="6"/>
        <v>0</v>
      </c>
    </row>
    <row r="277" spans="1:6">
      <c r="A277" s="147" t="str">
        <f>IF(OR(E277&gt;0,D277&gt;0),يوليو!D18,"     ")</f>
        <v>     </v>
      </c>
      <c r="B277" s="147" t="str">
        <f>IF(OR(E277&gt;0,D277&gt;0),يوليو!E18,"     ")</f>
        <v>     </v>
      </c>
      <c r="C277" s="96" t="str">
        <f>IF(OR(E277&gt;0,D277&gt;0),يوليو!F18,"....")</f>
        <v>....</v>
      </c>
      <c r="D277" s="164">
        <f>يوليو!Z18</f>
        <v>0</v>
      </c>
      <c r="E277" s="164">
        <f>يوليو!Y18</f>
        <v>0</v>
      </c>
      <c r="F277" s="147">
        <f t="shared" si="6"/>
        <v>0</v>
      </c>
    </row>
    <row r="278" spans="1:6">
      <c r="A278" s="147" t="str">
        <f>IF(OR(E278&gt;0,D278&gt;0),يوليو!D19,"     ")</f>
        <v>     </v>
      </c>
      <c r="B278" s="147" t="str">
        <f>IF(OR(E278&gt;0,D278&gt;0),يوليو!E19,"     ")</f>
        <v>     </v>
      </c>
      <c r="C278" s="96" t="str">
        <f>IF(OR(E278&gt;0,D278&gt;0),يوليو!F19,"....")</f>
        <v>....</v>
      </c>
      <c r="D278" s="164">
        <f>يوليو!Z19</f>
        <v>0</v>
      </c>
      <c r="E278" s="164">
        <f>يوليو!Y19</f>
        <v>0</v>
      </c>
      <c r="F278" s="147">
        <f t="shared" si="6"/>
        <v>0</v>
      </c>
    </row>
    <row r="279" spans="1:6">
      <c r="A279" s="147" t="str">
        <f>IF(OR(E279&gt;0,D279&gt;0),يوليو!D20,"     ")</f>
        <v>Jly-09</v>
      </c>
      <c r="B279" s="147">
        <f>IF(OR(E279&gt;0,D279&gt;0),يوليو!E20,"     ")</f>
        <v>9</v>
      </c>
      <c r="C279" s="96" t="str">
        <f>IF(OR(E279&gt;0,D279&gt;0),يوليو!F20,"....")</f>
        <v>بيع نقدي بـ 6,500 + 975 ضريبة:</v>
      </c>
      <c r="D279" s="164">
        <f>يوليو!Z20</f>
        <v>7475</v>
      </c>
      <c r="E279" s="164">
        <f>يوليو!Y20</f>
        <v>0</v>
      </c>
      <c r="F279" s="147">
        <f t="shared" si="6"/>
        <v>7475</v>
      </c>
    </row>
    <row r="280" spans="1:6">
      <c r="A280" s="147" t="str">
        <f>IF(OR(E280&gt;0,D280&gt;0),يوليو!D21,"     ")</f>
        <v>     </v>
      </c>
      <c r="B280" s="147" t="str">
        <f>IF(OR(E280&gt;0,D280&gt;0),يوليو!E21,"     ")</f>
        <v>     </v>
      </c>
      <c r="C280" s="96" t="str">
        <f>IF(OR(E280&gt;0,D280&gt;0),يوليو!F21,"....")</f>
        <v>....</v>
      </c>
      <c r="D280" s="164">
        <f>يوليو!Z21</f>
        <v>0</v>
      </c>
      <c r="E280" s="164">
        <f>يوليو!Y21</f>
        <v>0</v>
      </c>
      <c r="F280" s="147">
        <f t="shared" si="6"/>
        <v>0</v>
      </c>
    </row>
    <row r="281" spans="1:6">
      <c r="A281" s="147" t="str">
        <f>IF(OR(E281&gt;0,D281&gt;0),يوليو!D22,"     ")</f>
        <v>     </v>
      </c>
      <c r="B281" s="147" t="str">
        <f>IF(OR(E281&gt;0,D281&gt;0),يوليو!E22,"     ")</f>
        <v>     </v>
      </c>
      <c r="C281" s="96" t="str">
        <f>IF(OR(E281&gt;0,D281&gt;0),يوليو!F22,"....")</f>
        <v>....</v>
      </c>
      <c r="D281" s="164">
        <f>يوليو!Z22</f>
        <v>0</v>
      </c>
      <c r="E281" s="164">
        <f>يوليو!Y22</f>
        <v>0</v>
      </c>
      <c r="F281" s="147">
        <f t="shared" si="6"/>
        <v>0</v>
      </c>
    </row>
    <row r="282" spans="1:6">
      <c r="A282" s="147" t="str">
        <f>IF(OR(E282&gt;0,D282&gt;0),يوليو!D23,"     ")</f>
        <v>     </v>
      </c>
      <c r="B282" s="147" t="str">
        <f>IF(OR(E282&gt;0,D282&gt;0),يوليو!E23,"     ")</f>
        <v>     </v>
      </c>
      <c r="C282" s="96" t="str">
        <f>IF(OR(E282&gt;0,D282&gt;0),يوليو!F23,"....")</f>
        <v>....</v>
      </c>
      <c r="D282" s="164">
        <f>يوليو!Z23</f>
        <v>0</v>
      </c>
      <c r="E282" s="164">
        <f>يوليو!Y23</f>
        <v>0</v>
      </c>
      <c r="F282" s="147">
        <f t="shared" si="6"/>
        <v>0</v>
      </c>
    </row>
    <row r="283" spans="1:6">
      <c r="A283" s="147" t="str">
        <f>IF(OR(E283&gt;0,D283&gt;0),يوليو!D24,"     ")</f>
        <v>     </v>
      </c>
      <c r="B283" s="147" t="str">
        <f>IF(OR(E283&gt;0,D283&gt;0),يوليو!E24,"     ")</f>
        <v>     </v>
      </c>
      <c r="C283" s="96" t="str">
        <f>IF(OR(E283&gt;0,D283&gt;0),يوليو!F24,"....")</f>
        <v>....</v>
      </c>
      <c r="D283" s="164">
        <f>يوليو!Z24</f>
        <v>0</v>
      </c>
      <c r="E283" s="164">
        <f>يوليو!Y24</f>
        <v>0</v>
      </c>
      <c r="F283" s="147">
        <f t="shared" si="6"/>
        <v>0</v>
      </c>
    </row>
    <row r="284" spans="1:6">
      <c r="A284" s="147" t="str">
        <f>IF(OR(E284&gt;0,D284&gt;0),يوليو!D25,"     ")</f>
        <v>     </v>
      </c>
      <c r="B284" s="147" t="str">
        <f>IF(OR(E284&gt;0,D284&gt;0),يوليو!E25,"     ")</f>
        <v>     </v>
      </c>
      <c r="C284" s="96" t="str">
        <f>IF(OR(E284&gt;0,D284&gt;0),يوليو!F25,"....")</f>
        <v>....</v>
      </c>
      <c r="D284" s="164">
        <f>يوليو!Z25</f>
        <v>0</v>
      </c>
      <c r="E284" s="164">
        <f>يوليو!Y25</f>
        <v>0</v>
      </c>
      <c r="F284" s="147">
        <f t="shared" si="6"/>
        <v>0</v>
      </c>
    </row>
    <row r="285" spans="1:6">
      <c r="A285" s="147" t="str">
        <f>IF(OR(E285&gt;0,D285&gt;0),يوليو!D26,"     ")</f>
        <v>     </v>
      </c>
      <c r="B285" s="147" t="str">
        <f>IF(OR(E285&gt;0,D285&gt;0),يوليو!E26,"     ")</f>
        <v>     </v>
      </c>
      <c r="C285" s="96" t="str">
        <f>IF(OR(E285&gt;0,D285&gt;0),يوليو!F26,"....")</f>
        <v>....</v>
      </c>
      <c r="D285" s="164">
        <f>يوليو!Z26</f>
        <v>0</v>
      </c>
      <c r="E285" s="164">
        <f>يوليو!Y26</f>
        <v>0</v>
      </c>
      <c r="F285" s="147">
        <f t="shared" si="6"/>
        <v>0</v>
      </c>
    </row>
    <row r="286" spans="1:6">
      <c r="A286" s="147" t="str">
        <f>IF(OR(E286&gt;0,D286&gt;0),يوليو!D27,"     ")</f>
        <v>     </v>
      </c>
      <c r="B286" s="147" t="str">
        <f>IF(OR(E286&gt;0,D286&gt;0),يوليو!E27,"     ")</f>
        <v>     </v>
      </c>
      <c r="C286" s="96" t="str">
        <f>IF(OR(E286&gt;0,D286&gt;0),يوليو!F27,"....")</f>
        <v>....</v>
      </c>
      <c r="D286" s="164">
        <f>يوليو!Z27</f>
        <v>0</v>
      </c>
      <c r="E286" s="164">
        <f>يوليو!Y27</f>
        <v>0</v>
      </c>
      <c r="F286" s="147">
        <f t="shared" si="6"/>
        <v>0</v>
      </c>
    </row>
    <row r="287" spans="1:6">
      <c r="A287" s="147" t="str">
        <f>IF(OR(E287&gt;0,D287&gt;0),يوليو!D28,"     ")</f>
        <v>     </v>
      </c>
      <c r="B287" s="147" t="str">
        <f>IF(OR(E287&gt;0,D287&gt;0),يوليو!E28,"     ")</f>
        <v>     </v>
      </c>
      <c r="C287" s="96" t="str">
        <f>IF(OR(E287&gt;0,D287&gt;0),يوليو!F28,"....")</f>
        <v>....</v>
      </c>
      <c r="D287" s="164">
        <f>يوليو!Z28</f>
        <v>0</v>
      </c>
      <c r="E287" s="164">
        <f>يوليو!Y28</f>
        <v>0</v>
      </c>
      <c r="F287" s="147">
        <f t="shared" si="6"/>
        <v>0</v>
      </c>
    </row>
    <row r="288" spans="1:6">
      <c r="A288" s="147" t="str">
        <f>IF(OR(E288&gt;0,D288&gt;0),يوليو!D29,"     ")</f>
        <v>     </v>
      </c>
      <c r="B288" s="147" t="str">
        <f>IF(OR(E288&gt;0,D288&gt;0),يوليو!E29,"     ")</f>
        <v>     </v>
      </c>
      <c r="C288" s="96" t="str">
        <f>IF(OR(E288&gt;0,D288&gt;0),يوليو!F29,"....")</f>
        <v>....</v>
      </c>
      <c r="D288" s="164">
        <f>يوليو!Z29</f>
        <v>0</v>
      </c>
      <c r="E288" s="164">
        <f>يوليو!Y29</f>
        <v>0</v>
      </c>
      <c r="F288" s="147">
        <f t="shared" si="6"/>
        <v>0</v>
      </c>
    </row>
    <row r="289" spans="1:6">
      <c r="A289" s="147" t="str">
        <f>IF(OR(E289&gt;0,D289&gt;0),يوليو!D30,"     ")</f>
        <v>     </v>
      </c>
      <c r="B289" s="147" t="str">
        <f>IF(OR(E289&gt;0,D289&gt;0),يوليو!E30,"     ")</f>
        <v>     </v>
      </c>
      <c r="C289" s="96" t="str">
        <f>IF(OR(E289&gt;0,D289&gt;0),يوليو!F30,"....")</f>
        <v>....</v>
      </c>
      <c r="D289" s="164">
        <f>يوليو!Z30</f>
        <v>0</v>
      </c>
      <c r="E289" s="164">
        <f>يوليو!Y30</f>
        <v>0</v>
      </c>
      <c r="F289" s="147">
        <f t="shared" si="6"/>
        <v>0</v>
      </c>
    </row>
    <row r="290" spans="1:6">
      <c r="A290" s="147" t="str">
        <f>IF(OR(E290&gt;0,D290&gt;0),يوليو!D31,"     ")</f>
        <v>     </v>
      </c>
      <c r="B290" s="147" t="str">
        <f>IF(OR(E290&gt;0,D290&gt;0),يوليو!E31,"     ")</f>
        <v>     </v>
      </c>
      <c r="C290" s="96" t="str">
        <f>IF(OR(E290&gt;0,D290&gt;0),يوليو!F31,"....")</f>
        <v>....</v>
      </c>
      <c r="D290" s="164">
        <f>يوليو!Z31</f>
        <v>0</v>
      </c>
      <c r="E290" s="164">
        <f>يوليو!Y31</f>
        <v>0</v>
      </c>
      <c r="F290" s="147">
        <f t="shared" si="6"/>
        <v>0</v>
      </c>
    </row>
    <row r="291" spans="1:6">
      <c r="A291" s="147" t="str">
        <f>IF(OR(E291&gt;0,D291&gt;0),يوليو!D32,"     ")</f>
        <v>     </v>
      </c>
      <c r="B291" s="147" t="str">
        <f>IF(OR(E291&gt;0,D291&gt;0),يوليو!E32,"     ")</f>
        <v>     </v>
      </c>
      <c r="C291" s="96" t="str">
        <f>IF(OR(E291&gt;0,D291&gt;0),يوليو!F32,"....")</f>
        <v>....</v>
      </c>
      <c r="D291" s="164">
        <f>يوليو!Z32</f>
        <v>0</v>
      </c>
      <c r="E291" s="164">
        <f>يوليو!Y32</f>
        <v>0</v>
      </c>
      <c r="F291" s="147">
        <f t="shared" si="6"/>
        <v>0</v>
      </c>
    </row>
    <row r="292" spans="1:6">
      <c r="A292" s="147" t="str">
        <f>IF(OR(E292&gt;0,D292&gt;0),يوليو!D33,"     ")</f>
        <v>     </v>
      </c>
      <c r="B292" s="147" t="str">
        <f>IF(OR(E292&gt;0,D292&gt;0),يوليو!E33,"     ")</f>
        <v>     </v>
      </c>
      <c r="C292" s="96" t="str">
        <f>IF(OR(E292&gt;0,D292&gt;0),يوليو!F33,"....")</f>
        <v>....</v>
      </c>
      <c r="D292" s="164">
        <f>يوليو!Z33</f>
        <v>0</v>
      </c>
      <c r="E292" s="164">
        <f>يوليو!Y33</f>
        <v>0</v>
      </c>
      <c r="F292" s="147">
        <f t="shared" si="6"/>
        <v>0</v>
      </c>
    </row>
    <row r="293" spans="1:6">
      <c r="A293" s="147" t="str">
        <f>IF(OR(E293&gt;0,D293&gt;0),يوليو!D34,"     ")</f>
        <v>     </v>
      </c>
      <c r="B293" s="147" t="str">
        <f>IF(OR(E293&gt;0,D293&gt;0),يوليو!E34,"     ")</f>
        <v>     </v>
      </c>
      <c r="C293" s="96" t="str">
        <f>IF(OR(E293&gt;0,D293&gt;0),يوليو!F34,"....")</f>
        <v>....</v>
      </c>
      <c r="D293" s="164">
        <f>يوليو!Z34</f>
        <v>0</v>
      </c>
      <c r="E293" s="164">
        <f>يوليو!Y34</f>
        <v>0</v>
      </c>
      <c r="F293" s="147">
        <f t="shared" si="6"/>
        <v>0</v>
      </c>
    </row>
    <row r="294" spans="1:6">
      <c r="A294" s="147" t="str">
        <f>IF(OR(E294&gt;0,D294&gt;0),يوليو!D35,"     ")</f>
        <v>     </v>
      </c>
      <c r="B294" s="147" t="str">
        <f>IF(OR(E294&gt;0,D294&gt;0),يوليو!E35,"     ")</f>
        <v>     </v>
      </c>
      <c r="C294" s="96" t="str">
        <f>IF(OR(E294&gt;0,D294&gt;0),يوليو!F35,"....")</f>
        <v>....</v>
      </c>
      <c r="D294" s="164">
        <f>يوليو!Z35</f>
        <v>0</v>
      </c>
      <c r="E294" s="164">
        <f>يوليو!Y35</f>
        <v>0</v>
      </c>
      <c r="F294" s="147">
        <f t="shared" si="6"/>
        <v>0</v>
      </c>
    </row>
    <row r="295" spans="1:6">
      <c r="A295" s="147" t="str">
        <f>IF(OR(E295&gt;0,D295&gt;0),يوليو!D36,"     ")</f>
        <v>     </v>
      </c>
      <c r="B295" s="147" t="str">
        <f>IF(OR(E295&gt;0,D295&gt;0),يوليو!E36,"     ")</f>
        <v>     </v>
      </c>
      <c r="C295" s="96" t="str">
        <f>IF(OR(E295&gt;0,D295&gt;0),يوليو!F36,"....")</f>
        <v>....</v>
      </c>
      <c r="D295" s="164">
        <f>يوليو!Z36</f>
        <v>0</v>
      </c>
      <c r="E295" s="164">
        <f>يوليو!Y36</f>
        <v>0</v>
      </c>
      <c r="F295" s="147">
        <f t="shared" si="6"/>
        <v>0</v>
      </c>
    </row>
    <row r="296" spans="1:6">
      <c r="A296" s="147" t="str">
        <f>IF(OR(E296&gt;0,D296&gt;0),يوليو!D37,"     ")</f>
        <v>     </v>
      </c>
      <c r="B296" s="147" t="str">
        <f>IF(OR(E296&gt;0,D296&gt;0),يوليو!E37,"     ")</f>
        <v>     </v>
      </c>
      <c r="C296" s="96" t="str">
        <f>IF(OR(E296&gt;0,D296&gt;0),يوليو!F37,"....")</f>
        <v>....</v>
      </c>
      <c r="D296" s="164">
        <f>يوليو!Z37</f>
        <v>0</v>
      </c>
      <c r="E296" s="164">
        <f>يوليو!Y37</f>
        <v>0</v>
      </c>
      <c r="F296" s="147">
        <f t="shared" si="6"/>
        <v>0</v>
      </c>
    </row>
    <row r="297" spans="1:6">
      <c r="A297" s="147" t="str">
        <f>IF(OR(E297&gt;0,D297&gt;0),يوليو!D38,"     ")</f>
        <v>Jly-27</v>
      </c>
      <c r="B297" s="147">
        <f>IF(OR(E297&gt;0,D297&gt;0),يوليو!E38,"     ")</f>
        <v>27</v>
      </c>
      <c r="C297" s="96" t="str">
        <f>IF(OR(E297&gt;0,D297&gt;0),يوليو!F38,"....")</f>
        <v>استلام دفعة من عميل 2,500 نقدًا</v>
      </c>
      <c r="D297" s="164">
        <f>يوليو!Z38</f>
        <v>2500</v>
      </c>
      <c r="E297" s="164">
        <f>يوليو!Y38</f>
        <v>0</v>
      </c>
      <c r="F297" s="147">
        <f t="shared" si="6"/>
        <v>2500</v>
      </c>
    </row>
    <row r="298" spans="1:6">
      <c r="A298" s="147" t="str">
        <f>IF(OR(E298&gt;0,D298&gt;0),يوليو!D39,"     ")</f>
        <v>     </v>
      </c>
      <c r="B298" s="147" t="str">
        <f>IF(OR(E298&gt;0,D298&gt;0),يوليو!E39,"     ")</f>
        <v>     </v>
      </c>
      <c r="C298" s="96" t="str">
        <f>IF(OR(E298&gt;0,D298&gt;0),يوليو!F39,"....")</f>
        <v>....</v>
      </c>
      <c r="D298" s="164">
        <f>يوليو!Z39</f>
        <v>0</v>
      </c>
      <c r="E298" s="164">
        <f>يوليو!Y39</f>
        <v>0</v>
      </c>
      <c r="F298" s="147">
        <f t="shared" si="6"/>
        <v>0</v>
      </c>
    </row>
    <row r="299" spans="1:6">
      <c r="A299" s="147" t="str">
        <f>IF(OR(E299&gt;0,D299&gt;0),يوليو!D40,"     ")</f>
        <v>     </v>
      </c>
      <c r="B299" s="147" t="str">
        <f>IF(OR(E299&gt;0,D299&gt;0),يوليو!E40,"     ")</f>
        <v>     </v>
      </c>
      <c r="C299" s="96" t="str">
        <f>IF(OR(E299&gt;0,D299&gt;0),يوليو!F40,"....")</f>
        <v>....</v>
      </c>
      <c r="D299" s="164">
        <f>يوليو!Z40</f>
        <v>0</v>
      </c>
      <c r="E299" s="164">
        <f>يوليو!Y40</f>
        <v>0</v>
      </c>
      <c r="F299" s="147">
        <f t="shared" si="6"/>
        <v>0</v>
      </c>
    </row>
    <row r="300" spans="1:6">
      <c r="A300" s="147" t="str">
        <f>IF(OR(E300&gt;0,D300&gt;0),يوليو!D41,"     ")</f>
        <v>     </v>
      </c>
      <c r="B300" s="147" t="str">
        <f>IF(OR(E300&gt;0,D300&gt;0),يوليو!E41,"     ")</f>
        <v>     </v>
      </c>
      <c r="C300" s="96" t="str">
        <f>IF(OR(E300&gt;0,D300&gt;0),يوليو!F41,"....")</f>
        <v>....</v>
      </c>
      <c r="D300" s="164">
        <f>يوليو!Z41</f>
        <v>0</v>
      </c>
      <c r="E300" s="164">
        <f>يوليو!Y41</f>
        <v>0</v>
      </c>
      <c r="F300" s="147">
        <f t="shared" si="6"/>
        <v>0</v>
      </c>
    </row>
    <row r="301" spans="1:6">
      <c r="A301" s="147" t="str">
        <f>IF(OR(E301&gt;0,D301&gt;0),يوليو!D42,"     ")</f>
        <v>     </v>
      </c>
      <c r="B301" s="147" t="str">
        <f>IF(OR(E301&gt;0,D301&gt;0),يوليو!E42,"     ")</f>
        <v>     </v>
      </c>
      <c r="C301" s="96" t="str">
        <f>IF(OR(E301&gt;0,D301&gt;0),يوليو!F42,"....")</f>
        <v>....</v>
      </c>
      <c r="D301" s="164">
        <f>يوليو!Z42</f>
        <v>0</v>
      </c>
      <c r="E301" s="164">
        <f>يوليو!Y42</f>
        <v>0</v>
      </c>
      <c r="F301" s="147">
        <f t="shared" si="6"/>
        <v>0</v>
      </c>
    </row>
    <row r="302" spans="1:6">
      <c r="A302" s="147" t="str">
        <f>IF(OR(E302&gt;0,D302&gt;0),يوليو!D43,"     ")</f>
        <v>     </v>
      </c>
      <c r="B302" s="147" t="str">
        <f>IF(OR(E302&gt;0,D302&gt;0),يوليو!E43,"     ")</f>
        <v>     </v>
      </c>
      <c r="C302" s="96" t="str">
        <f>IF(OR(E302&gt;0,D302&gt;0),يوليو!F43,"....")</f>
        <v>....</v>
      </c>
      <c r="D302" s="164">
        <f>يوليو!Z43</f>
        <v>0</v>
      </c>
      <c r="E302" s="164">
        <f>يوليو!Y43</f>
        <v>0</v>
      </c>
      <c r="F302" s="147">
        <f t="shared" si="6"/>
        <v>0</v>
      </c>
    </row>
    <row r="319" spans="3:3">
      <c r="C319" s="162" t="s">
        <v>496</v>
      </c>
    </row>
    <row r="320" spans="3:3">
      <c r="C320" s="162"/>
    </row>
    <row r="321" spans="3:3">
      <c r="C321" s="162"/>
    </row>
    <row r="322" ht="15.75" spans="1:6">
      <c r="A322" s="163" t="s">
        <v>10</v>
      </c>
      <c r="B322" s="163" t="s">
        <v>486</v>
      </c>
      <c r="C322" s="163" t="s">
        <v>487</v>
      </c>
      <c r="D322" s="163" t="s">
        <v>56</v>
      </c>
      <c r="E322" s="163" t="s">
        <v>55</v>
      </c>
      <c r="F322" s="163" t="s">
        <v>488</v>
      </c>
    </row>
    <row r="323" spans="1:6">
      <c r="A323" s="147" t="str">
        <f>IF(OR(E323&gt;0,D323&gt;0),اغسطس!D12,"     ")</f>
        <v>Agust-01</v>
      </c>
      <c r="B323" s="147">
        <f>IF(OR(E323&gt;0,D323&gt;0),اغسطس!E12,"     ")</f>
        <v>1</v>
      </c>
      <c r="C323" s="96">
        <f>IF(OR(E323&gt;0,D323&gt;0),اغسطس!F12,"....")</f>
        <v>0</v>
      </c>
      <c r="D323" s="164">
        <f>اغسطس!Z12</f>
        <v>19240</v>
      </c>
      <c r="E323" s="164">
        <f>اغسطس!Y12</f>
        <v>0</v>
      </c>
      <c r="F323" s="147">
        <f>D323-E323</f>
        <v>19240</v>
      </c>
    </row>
    <row r="324" spans="1:6">
      <c r="A324" s="147" t="str">
        <f>IF(OR(E324&gt;0,D324&gt;0),اغسطس!D13,"     ")</f>
        <v>     </v>
      </c>
      <c r="B324" s="147" t="str">
        <f>IF(OR(E324&gt;0,D324&gt;0),اغسطس!E13,"     ")</f>
        <v>     </v>
      </c>
      <c r="C324" s="96" t="str">
        <f>IF(OR(E324&gt;0,D324&gt;0),اغسطس!F13,"....")</f>
        <v>....</v>
      </c>
      <c r="D324" s="164">
        <f>اغسطس!Z13</f>
        <v>0</v>
      </c>
      <c r="E324" s="164">
        <f>اغسطس!Y13</f>
        <v>0</v>
      </c>
      <c r="F324" s="147">
        <f t="shared" ref="F324:F354" si="7">D324-E324</f>
        <v>0</v>
      </c>
    </row>
    <row r="325" spans="1:6">
      <c r="A325" s="147" t="str">
        <f>IF(OR(E325&gt;0,D325&gt;0),اغسطس!D14,"     ")</f>
        <v>     </v>
      </c>
      <c r="B325" s="147" t="str">
        <f>IF(OR(E325&gt;0,D325&gt;0),اغسطس!E14,"     ")</f>
        <v>     </v>
      </c>
      <c r="C325" s="96" t="str">
        <f>IF(OR(E325&gt;0,D325&gt;0),اغسطس!F14,"....")</f>
        <v>....</v>
      </c>
      <c r="D325" s="164">
        <f>اغسطس!Z14</f>
        <v>0</v>
      </c>
      <c r="E325" s="164">
        <f>اغسطس!Y14</f>
        <v>0</v>
      </c>
      <c r="F325" s="147">
        <f t="shared" si="7"/>
        <v>0</v>
      </c>
    </row>
    <row r="326" spans="1:6">
      <c r="A326" s="147" t="str">
        <f>IF(OR(E326&gt;0,D326&gt;0),اغسطس!D15,"     ")</f>
        <v>     </v>
      </c>
      <c r="B326" s="147" t="str">
        <f>IF(OR(E326&gt;0,D326&gt;0),اغسطس!E15,"     ")</f>
        <v>     </v>
      </c>
      <c r="C326" s="96" t="str">
        <f>IF(OR(E326&gt;0,D326&gt;0),اغسطس!F15,"....")</f>
        <v>....</v>
      </c>
      <c r="D326" s="164">
        <f>اغسطس!Z15</f>
        <v>0</v>
      </c>
      <c r="E326" s="164">
        <f>اغسطس!Y15</f>
        <v>0</v>
      </c>
      <c r="F326" s="147">
        <f t="shared" si="7"/>
        <v>0</v>
      </c>
    </row>
    <row r="327" spans="1:6">
      <c r="A327" s="147" t="str">
        <f>IF(OR(E327&gt;0,D327&gt;0),اغسطس!D16,"     ")</f>
        <v>Agust-05</v>
      </c>
      <c r="B327" s="147">
        <f>IF(OR(E327&gt;0,D327&gt;0),اغسطس!E16,"     ")</f>
        <v>5</v>
      </c>
      <c r="C327" s="96" t="str">
        <f>IF(OR(E327&gt;0,D327&gt;0),اغسطس!F16,"....")</f>
        <v>شراء بضاعة نقدًا بـ 4,200 + 630 ضريبة:</v>
      </c>
      <c r="D327" s="164">
        <f>اغسطس!Z16</f>
        <v>0</v>
      </c>
      <c r="E327" s="164">
        <f>اغسطس!Y16</f>
        <v>4830</v>
      </c>
      <c r="F327" s="147">
        <f t="shared" si="7"/>
        <v>-4830</v>
      </c>
    </row>
    <row r="328" spans="1:6">
      <c r="A328" s="147" t="str">
        <f>IF(OR(E328&gt;0,D328&gt;0),اغسطس!D17,"     ")</f>
        <v>     </v>
      </c>
      <c r="B328" s="147" t="str">
        <f>IF(OR(E328&gt;0,D328&gt;0),اغسطس!E17,"     ")</f>
        <v>     </v>
      </c>
      <c r="C328" s="96" t="str">
        <f>IF(OR(E328&gt;0,D328&gt;0),اغسطس!F17,"....")</f>
        <v>....</v>
      </c>
      <c r="D328" s="164">
        <f>اغسطس!Z17</f>
        <v>0</v>
      </c>
      <c r="E328" s="164">
        <f>اغسطس!Y17</f>
        <v>0</v>
      </c>
      <c r="F328" s="147">
        <f t="shared" si="7"/>
        <v>0</v>
      </c>
    </row>
    <row r="329" spans="1:6">
      <c r="A329" s="147" t="str">
        <f>IF(OR(E329&gt;0,D329&gt;0),اغسطس!D18,"     ")</f>
        <v>     </v>
      </c>
      <c r="B329" s="147" t="str">
        <f>IF(OR(E329&gt;0,D329&gt;0),اغسطس!E18,"     ")</f>
        <v>     </v>
      </c>
      <c r="C329" s="96" t="str">
        <f>IF(OR(E329&gt;0,D329&gt;0),اغسطس!F18,"....")</f>
        <v>....</v>
      </c>
      <c r="D329" s="164">
        <f>اغسطس!Z18</f>
        <v>0</v>
      </c>
      <c r="E329" s="164">
        <f>اغسطس!Y18</f>
        <v>0</v>
      </c>
      <c r="F329" s="147">
        <f t="shared" si="7"/>
        <v>0</v>
      </c>
    </row>
    <row r="330" spans="1:6">
      <c r="A330" s="147" t="str">
        <f>IF(OR(E330&gt;0,D330&gt;0),اغسطس!D19,"     ")</f>
        <v>     </v>
      </c>
      <c r="B330" s="147" t="str">
        <f>IF(OR(E330&gt;0,D330&gt;0),اغسطس!E19,"     ")</f>
        <v>     </v>
      </c>
      <c r="C330" s="96" t="str">
        <f>IF(OR(E330&gt;0,D330&gt;0),اغسطس!F19,"....")</f>
        <v>....</v>
      </c>
      <c r="D330" s="164">
        <f>اغسطس!Z19</f>
        <v>0</v>
      </c>
      <c r="E330" s="164">
        <f>اغسطس!Y19</f>
        <v>0</v>
      </c>
      <c r="F330" s="147">
        <f t="shared" si="7"/>
        <v>0</v>
      </c>
    </row>
    <row r="331" spans="1:6">
      <c r="A331" s="147" t="str">
        <f>IF(OR(E331&gt;0,D331&gt;0),اغسطس!D20,"     ")</f>
        <v>     </v>
      </c>
      <c r="B331" s="147" t="str">
        <f>IF(OR(E331&gt;0,D331&gt;0),اغسطس!E20,"     ")</f>
        <v>     </v>
      </c>
      <c r="C331" s="96" t="str">
        <f>IF(OR(E331&gt;0,D331&gt;0),اغسطس!F20,"....")</f>
        <v>....</v>
      </c>
      <c r="D331" s="164">
        <f>اغسطس!Z20</f>
        <v>0</v>
      </c>
      <c r="E331" s="164">
        <f>اغسطس!Y20</f>
        <v>0</v>
      </c>
      <c r="F331" s="147">
        <f t="shared" si="7"/>
        <v>0</v>
      </c>
    </row>
    <row r="332" spans="1:6">
      <c r="A332" s="147" t="str">
        <f>IF(OR(E332&gt;0,D332&gt;0),اغسطس!D21,"     ")</f>
        <v>     </v>
      </c>
      <c r="B332" s="147" t="str">
        <f>IF(OR(E332&gt;0,D332&gt;0),اغسطس!E21,"     ")</f>
        <v>     </v>
      </c>
      <c r="C332" s="96" t="str">
        <f>IF(OR(E332&gt;0,D332&gt;0),اغسطس!F21,"....")</f>
        <v>....</v>
      </c>
      <c r="D332" s="164">
        <f>اغسطس!Z21</f>
        <v>0</v>
      </c>
      <c r="E332" s="164">
        <f>اغسطس!Y21</f>
        <v>0</v>
      </c>
      <c r="F332" s="147">
        <f t="shared" si="7"/>
        <v>0</v>
      </c>
    </row>
    <row r="333" spans="1:6">
      <c r="A333" s="147" t="str">
        <f>IF(OR(E333&gt;0,D333&gt;0),اغسطس!D22,"     ")</f>
        <v>     </v>
      </c>
      <c r="B333" s="147" t="str">
        <f>IF(OR(E333&gt;0,D333&gt;0),اغسطس!E22,"     ")</f>
        <v>     </v>
      </c>
      <c r="C333" s="96" t="str">
        <f>IF(OR(E333&gt;0,D333&gt;0),اغسطس!F22,"....")</f>
        <v>....</v>
      </c>
      <c r="D333" s="164">
        <f>اغسطس!Z22</f>
        <v>0</v>
      </c>
      <c r="E333" s="164">
        <f>اغسطس!Y22</f>
        <v>0</v>
      </c>
      <c r="F333" s="147">
        <f t="shared" si="7"/>
        <v>0</v>
      </c>
    </row>
    <row r="334" spans="1:6">
      <c r="A334" s="147" t="str">
        <f>IF(OR(E334&gt;0,D334&gt;0),اغسطس!D23,"     ")</f>
        <v>     </v>
      </c>
      <c r="B334" s="147" t="str">
        <f>IF(OR(E334&gt;0,D334&gt;0),اغسطس!E23,"     ")</f>
        <v>     </v>
      </c>
      <c r="C334" s="96" t="str">
        <f>IF(OR(E334&gt;0,D334&gt;0),اغسطس!F23,"....")</f>
        <v>....</v>
      </c>
      <c r="D334" s="164">
        <f>اغسطس!Z23</f>
        <v>0</v>
      </c>
      <c r="E334" s="164">
        <f>اغسطس!Y23</f>
        <v>0</v>
      </c>
      <c r="F334" s="147">
        <f t="shared" si="7"/>
        <v>0</v>
      </c>
    </row>
    <row r="335" spans="1:6">
      <c r="A335" s="147" t="str">
        <f>IF(OR(E335&gt;0,D335&gt;0),اغسطس!D24,"     ")</f>
        <v>     </v>
      </c>
      <c r="B335" s="147" t="str">
        <f>IF(OR(E335&gt;0,D335&gt;0),اغسطس!E24,"     ")</f>
        <v>     </v>
      </c>
      <c r="C335" s="96" t="str">
        <f>IF(OR(E335&gt;0,D335&gt;0),اغسطس!F24,"....")</f>
        <v>....</v>
      </c>
      <c r="D335" s="164">
        <f>اغسطس!Z24</f>
        <v>0</v>
      </c>
      <c r="E335" s="164">
        <f>اغسطس!Y24</f>
        <v>0</v>
      </c>
      <c r="F335" s="147">
        <f t="shared" si="7"/>
        <v>0</v>
      </c>
    </row>
    <row r="336" spans="1:6">
      <c r="A336" s="147" t="str">
        <f>IF(OR(E336&gt;0,D336&gt;0),اغسطس!D25,"     ")</f>
        <v>     </v>
      </c>
      <c r="B336" s="147" t="str">
        <f>IF(OR(E336&gt;0,D336&gt;0),اغسطس!E25,"     ")</f>
        <v>     </v>
      </c>
      <c r="C336" s="96" t="str">
        <f>IF(OR(E336&gt;0,D336&gt;0),اغسطس!F25,"....")</f>
        <v>....</v>
      </c>
      <c r="D336" s="164">
        <f>اغسطس!Z25</f>
        <v>0</v>
      </c>
      <c r="E336" s="164">
        <f>اغسطس!Y25</f>
        <v>0</v>
      </c>
      <c r="F336" s="147">
        <f t="shared" si="7"/>
        <v>0</v>
      </c>
    </row>
    <row r="337" spans="1:6">
      <c r="A337" s="147" t="str">
        <f>IF(OR(E337&gt;0,D337&gt;0),اغسطس!D26,"     ")</f>
        <v>     </v>
      </c>
      <c r="B337" s="147" t="str">
        <f>IF(OR(E337&gt;0,D337&gt;0),اغسطس!E26,"     ")</f>
        <v>     </v>
      </c>
      <c r="C337" s="96" t="str">
        <f>IF(OR(E337&gt;0,D337&gt;0),اغسطس!F26,"....")</f>
        <v>....</v>
      </c>
      <c r="D337" s="164">
        <f>اغسطس!Z26</f>
        <v>0</v>
      </c>
      <c r="E337" s="164">
        <f>اغسطس!Y26</f>
        <v>0</v>
      </c>
      <c r="F337" s="147">
        <f t="shared" si="7"/>
        <v>0</v>
      </c>
    </row>
    <row r="338" spans="1:6">
      <c r="A338" s="147" t="str">
        <f>IF(OR(E338&gt;0,D338&gt;0),اغسطس!D27,"     ")</f>
        <v>     </v>
      </c>
      <c r="B338" s="147" t="str">
        <f>IF(OR(E338&gt;0,D338&gt;0),اغسطس!E27,"     ")</f>
        <v>     </v>
      </c>
      <c r="C338" s="96" t="str">
        <f>IF(OR(E338&gt;0,D338&gt;0),اغسطس!F27,"....")</f>
        <v>....</v>
      </c>
      <c r="D338" s="164">
        <f>اغسطس!Z27</f>
        <v>0</v>
      </c>
      <c r="E338" s="164">
        <f>اغسطس!Y27</f>
        <v>0</v>
      </c>
      <c r="F338" s="147">
        <f t="shared" si="7"/>
        <v>0</v>
      </c>
    </row>
    <row r="339" spans="1:6">
      <c r="A339" s="147" t="str">
        <f>IF(OR(E339&gt;0,D339&gt;0),اغسطس!D28,"     ")</f>
        <v>     </v>
      </c>
      <c r="B339" s="147" t="str">
        <f>IF(OR(E339&gt;0,D339&gt;0),اغسطس!E28,"     ")</f>
        <v>     </v>
      </c>
      <c r="C339" s="96" t="str">
        <f>IF(OR(E339&gt;0,D339&gt;0),اغسطس!F28,"....")</f>
        <v>....</v>
      </c>
      <c r="D339" s="164">
        <f>اغسطس!Z28</f>
        <v>0</v>
      </c>
      <c r="E339" s="164">
        <f>اغسطس!Y28</f>
        <v>0</v>
      </c>
      <c r="F339" s="147">
        <f t="shared" si="7"/>
        <v>0</v>
      </c>
    </row>
    <row r="340" spans="1:6">
      <c r="A340" s="147" t="str">
        <f>IF(OR(E340&gt;0,D340&gt;0),اغسطس!D29,"     ")</f>
        <v>     </v>
      </c>
      <c r="B340" s="147" t="str">
        <f>IF(OR(E340&gt;0,D340&gt;0),اغسطس!E29,"     ")</f>
        <v>     </v>
      </c>
      <c r="C340" s="96" t="str">
        <f>IF(OR(E340&gt;0,D340&gt;0),اغسطس!F29,"....")</f>
        <v>....</v>
      </c>
      <c r="D340" s="164">
        <f>اغسطس!Z29</f>
        <v>0</v>
      </c>
      <c r="E340" s="164">
        <f>اغسطس!Y29</f>
        <v>0</v>
      </c>
      <c r="F340" s="147">
        <f t="shared" si="7"/>
        <v>0</v>
      </c>
    </row>
    <row r="341" spans="1:6">
      <c r="A341" s="147" t="str">
        <f>IF(OR(E341&gt;0,D341&gt;0),اغسطس!D30,"     ")</f>
        <v>     </v>
      </c>
      <c r="B341" s="147" t="str">
        <f>IF(OR(E341&gt;0,D341&gt;0),اغسطس!E30,"     ")</f>
        <v>     </v>
      </c>
      <c r="C341" s="96" t="str">
        <f>IF(OR(E341&gt;0,D341&gt;0),اغسطس!F30,"....")</f>
        <v>....</v>
      </c>
      <c r="D341" s="164">
        <f>اغسطس!Z30</f>
        <v>0</v>
      </c>
      <c r="E341" s="164">
        <f>اغسطس!Y30</f>
        <v>0</v>
      </c>
      <c r="F341" s="147">
        <f t="shared" si="7"/>
        <v>0</v>
      </c>
    </row>
    <row r="342" spans="1:6">
      <c r="A342" s="147" t="str">
        <f>IF(OR(E342&gt;0,D342&gt;0),اغسطس!D31,"     ")</f>
        <v>     </v>
      </c>
      <c r="B342" s="147" t="str">
        <f>IF(OR(E342&gt;0,D342&gt;0),اغسطس!E31,"     ")</f>
        <v>     </v>
      </c>
      <c r="C342" s="96" t="str">
        <f>IF(OR(E342&gt;0,D342&gt;0),اغسطس!F31,"....")</f>
        <v>....</v>
      </c>
      <c r="D342" s="164">
        <f>اغسطس!Z31</f>
        <v>0</v>
      </c>
      <c r="E342" s="164">
        <f>اغسطس!Y31</f>
        <v>0</v>
      </c>
      <c r="F342" s="147">
        <f t="shared" si="7"/>
        <v>0</v>
      </c>
    </row>
    <row r="343" spans="1:6">
      <c r="A343" s="147" t="str">
        <f>IF(OR(E343&gt;0,D343&gt;0),اغسطس!D32,"     ")</f>
        <v>     </v>
      </c>
      <c r="B343" s="147" t="str">
        <f>IF(OR(E343&gt;0,D343&gt;0),اغسطس!E32,"     ")</f>
        <v>     </v>
      </c>
      <c r="C343" s="96" t="str">
        <f>IF(OR(E343&gt;0,D343&gt;0),اغسطس!F32,"....")</f>
        <v>....</v>
      </c>
      <c r="D343" s="164">
        <f>اغسطس!Z32</f>
        <v>0</v>
      </c>
      <c r="E343" s="164">
        <f>اغسطس!Y32</f>
        <v>0</v>
      </c>
      <c r="F343" s="147">
        <f t="shared" si="7"/>
        <v>0</v>
      </c>
    </row>
    <row r="344" spans="1:6">
      <c r="A344" s="147" t="str">
        <f>IF(OR(E344&gt;0,D344&gt;0),اغسطس!D33,"     ")</f>
        <v>     </v>
      </c>
      <c r="B344" s="147" t="str">
        <f>IF(OR(E344&gt;0,D344&gt;0),اغسطس!E33,"     ")</f>
        <v>     </v>
      </c>
      <c r="C344" s="96" t="str">
        <f>IF(OR(E344&gt;0,D344&gt;0),اغسطس!F33,"....")</f>
        <v>....</v>
      </c>
      <c r="D344" s="164">
        <f>اغسطس!Z33</f>
        <v>0</v>
      </c>
      <c r="E344" s="164">
        <f>اغسطس!Y33</f>
        <v>0</v>
      </c>
      <c r="F344" s="147">
        <f t="shared" si="7"/>
        <v>0</v>
      </c>
    </row>
    <row r="345" spans="1:6">
      <c r="A345" s="147" t="str">
        <f>IF(OR(E345&gt;0,D345&gt;0),اغسطس!D34,"     ")</f>
        <v>     </v>
      </c>
      <c r="B345" s="147" t="str">
        <f>IF(OR(E345&gt;0,D345&gt;0),اغسطس!E34,"     ")</f>
        <v>     </v>
      </c>
      <c r="C345" s="96" t="str">
        <f>IF(OR(E345&gt;0,D345&gt;0),اغسطس!F34,"....")</f>
        <v>....</v>
      </c>
      <c r="D345" s="164">
        <f>اغسطس!Z34</f>
        <v>0</v>
      </c>
      <c r="E345" s="164">
        <f>اغسطس!Y34</f>
        <v>0</v>
      </c>
      <c r="F345" s="147">
        <f t="shared" si="7"/>
        <v>0</v>
      </c>
    </row>
    <row r="346" spans="1:6">
      <c r="A346" s="147" t="str">
        <f>IF(OR(E346&gt;0,D346&gt;0),اغسطس!D35,"     ")</f>
        <v>     </v>
      </c>
      <c r="B346" s="147" t="str">
        <f>IF(OR(E346&gt;0,D346&gt;0),اغسطس!E35,"     ")</f>
        <v>     </v>
      </c>
      <c r="C346" s="96" t="str">
        <f>IF(OR(E346&gt;0,D346&gt;0),اغسطس!F35,"....")</f>
        <v>....</v>
      </c>
      <c r="D346" s="164">
        <f>اغسطس!Z35</f>
        <v>0</v>
      </c>
      <c r="E346" s="164">
        <f>اغسطس!Y35</f>
        <v>0</v>
      </c>
      <c r="F346" s="147">
        <f t="shared" si="7"/>
        <v>0</v>
      </c>
    </row>
    <row r="347" spans="1:6">
      <c r="A347" s="147" t="str">
        <f>IF(OR(E347&gt;0,D347&gt;0),اغسطس!D36,"     ")</f>
        <v>     </v>
      </c>
      <c r="B347" s="147" t="str">
        <f>IF(OR(E347&gt;0,D347&gt;0),اغسطس!E36,"     ")</f>
        <v>     </v>
      </c>
      <c r="C347" s="96" t="str">
        <f>IF(OR(E347&gt;0,D347&gt;0),اغسطس!F36,"....")</f>
        <v>....</v>
      </c>
      <c r="D347" s="164">
        <f>اغسطس!Z36</f>
        <v>0</v>
      </c>
      <c r="E347" s="164">
        <f>اغسطس!Y36</f>
        <v>0</v>
      </c>
      <c r="F347" s="147">
        <f t="shared" si="7"/>
        <v>0</v>
      </c>
    </row>
    <row r="348" spans="1:6">
      <c r="A348" s="147" t="str">
        <f>IF(OR(E348&gt;0,D348&gt;0),اغسطس!D37,"     ")</f>
        <v>     </v>
      </c>
      <c r="B348" s="147" t="str">
        <f>IF(OR(E348&gt;0,D348&gt;0),اغسطس!E37,"     ")</f>
        <v>     </v>
      </c>
      <c r="C348" s="96" t="str">
        <f>IF(OR(E348&gt;0,D348&gt;0),اغسطس!F37,"....")</f>
        <v>....</v>
      </c>
      <c r="D348" s="164">
        <f>اغسطس!Z37</f>
        <v>0</v>
      </c>
      <c r="E348" s="164">
        <f>اغسطس!Y37</f>
        <v>0</v>
      </c>
      <c r="F348" s="147">
        <f t="shared" si="7"/>
        <v>0</v>
      </c>
    </row>
    <row r="349" spans="1:6">
      <c r="A349" s="147" t="str">
        <f>IF(OR(E349&gt;0,D349&gt;0),اغسطس!D38,"     ")</f>
        <v>     </v>
      </c>
      <c r="B349" s="147" t="str">
        <f>IF(OR(E349&gt;0,D349&gt;0),اغسطس!E38,"     ")</f>
        <v>     </v>
      </c>
      <c r="C349" s="96" t="str">
        <f>IF(OR(E349&gt;0,D349&gt;0),اغسطس!F38,"....")</f>
        <v>....</v>
      </c>
      <c r="D349" s="164">
        <f>اغسطس!Z38</f>
        <v>0</v>
      </c>
      <c r="E349" s="164">
        <f>اغسطس!Y38</f>
        <v>0</v>
      </c>
      <c r="F349" s="147">
        <f t="shared" si="7"/>
        <v>0</v>
      </c>
    </row>
    <row r="350" spans="1:6">
      <c r="A350" s="147" t="str">
        <f>IF(OR(E350&gt;0,D350&gt;0),اغسطس!D39,"     ")</f>
        <v>Agust-28</v>
      </c>
      <c r="B350" s="147">
        <f>IF(OR(E350&gt;0,D350&gt;0),اغسطس!E39,"     ")</f>
        <v>28</v>
      </c>
      <c r="C350" s="96" t="str">
        <f>IF(OR(E350&gt;0,D350&gt;0),اغسطس!F39,"....")</f>
        <v>تسديد جزء من حساب مورد بمبلغ 3,000 نقدًا</v>
      </c>
      <c r="D350" s="164">
        <f>اغسطس!Z39</f>
        <v>0</v>
      </c>
      <c r="E350" s="164">
        <f>اغسطس!Y39</f>
        <v>3000</v>
      </c>
      <c r="F350" s="147">
        <f t="shared" si="7"/>
        <v>-3000</v>
      </c>
    </row>
    <row r="351" spans="1:6">
      <c r="A351" s="147" t="str">
        <f>IF(OR(E351&gt;0,D351&gt;0),اغسطس!D40,"     ")</f>
        <v>     </v>
      </c>
      <c r="B351" s="147" t="str">
        <f>IF(OR(E351&gt;0,D351&gt;0),اغسطس!E40,"     ")</f>
        <v>     </v>
      </c>
      <c r="C351" s="96" t="str">
        <f>IF(OR(E351&gt;0,D351&gt;0),اغسطس!F40,"....")</f>
        <v>....</v>
      </c>
      <c r="D351" s="164">
        <f>اغسطس!Z40</f>
        <v>0</v>
      </c>
      <c r="E351" s="164">
        <f>اغسطس!Y40</f>
        <v>0</v>
      </c>
      <c r="F351" s="147">
        <f t="shared" si="7"/>
        <v>0</v>
      </c>
    </row>
    <row r="352" spans="1:6">
      <c r="A352" s="147" t="str">
        <f>IF(OR(E352&gt;0,D352&gt;0),اغسطس!D41,"     ")</f>
        <v>     </v>
      </c>
      <c r="B352" s="147" t="str">
        <f>IF(OR(E352&gt;0,D352&gt;0),اغسطس!E41,"     ")</f>
        <v>     </v>
      </c>
      <c r="C352" s="96" t="str">
        <f>IF(OR(E352&gt;0,D352&gt;0),اغسطس!F41,"....")</f>
        <v>....</v>
      </c>
      <c r="D352" s="164">
        <f>اغسطس!Z41</f>
        <v>0</v>
      </c>
      <c r="E352" s="164">
        <f>اغسطس!Y41</f>
        <v>0</v>
      </c>
      <c r="F352" s="147">
        <f t="shared" si="7"/>
        <v>0</v>
      </c>
    </row>
    <row r="353" spans="1:6">
      <c r="A353" s="147" t="str">
        <f>IF(OR(E353&gt;0,D353&gt;0),اغسطس!D42,"     ")</f>
        <v>     </v>
      </c>
      <c r="B353" s="147" t="str">
        <f>IF(OR(E353&gt;0,D353&gt;0),اغسطس!E42,"     ")</f>
        <v>     </v>
      </c>
      <c r="C353" s="96" t="str">
        <f>IF(OR(E353&gt;0,D353&gt;0),اغسطس!F42,"....")</f>
        <v>....</v>
      </c>
      <c r="D353" s="164">
        <f>اغسطس!Z42</f>
        <v>0</v>
      </c>
      <c r="E353" s="164">
        <f>اغسطس!Y42</f>
        <v>0</v>
      </c>
      <c r="F353" s="147">
        <f t="shared" si="7"/>
        <v>0</v>
      </c>
    </row>
    <row r="354" spans="1:6">
      <c r="A354" s="147" t="str">
        <f>IF(OR(E354&gt;0,D354&gt;0),اغسطس!D43,"     ")</f>
        <v>     </v>
      </c>
      <c r="B354" s="147" t="str">
        <f>IF(OR(E354&gt;0,D354&gt;0),اغسطس!E43,"     ")</f>
        <v>     </v>
      </c>
      <c r="C354" s="96" t="str">
        <f>IF(OR(E354&gt;0,D354&gt;0),اغسطس!F43,"....")</f>
        <v>....</v>
      </c>
      <c r="D354" s="164">
        <f>اغسطس!Z43</f>
        <v>0</v>
      </c>
      <c r="E354" s="164">
        <f>اغسطس!Y43</f>
        <v>0</v>
      </c>
      <c r="F354" s="147">
        <f t="shared" si="7"/>
        <v>0</v>
      </c>
    </row>
    <row r="370" spans="3:3">
      <c r="C370" s="162" t="s">
        <v>497</v>
      </c>
    </row>
    <row r="371" spans="3:3">
      <c r="C371" s="162"/>
    </row>
    <row r="372" spans="3:3">
      <c r="C372" s="162"/>
    </row>
    <row r="373" ht="15.75" spans="1:6">
      <c r="A373" s="163" t="s">
        <v>10</v>
      </c>
      <c r="B373" s="163" t="s">
        <v>486</v>
      </c>
      <c r="C373" s="163" t="s">
        <v>487</v>
      </c>
      <c r="D373" s="163" t="s">
        <v>56</v>
      </c>
      <c r="E373" s="163" t="s">
        <v>55</v>
      </c>
      <c r="F373" s="163" t="s">
        <v>488</v>
      </c>
    </row>
    <row r="374" spans="1:6">
      <c r="A374" s="147" t="str">
        <f>IF(OR(E374&gt;0,D374&gt;0),سبتمبر!D12,"     ")</f>
        <v>Septmber-01</v>
      </c>
      <c r="B374" s="147">
        <f>IF(OR(E374&gt;0,D374&gt;0),سبتمبر!E12,"     ")</f>
        <v>1</v>
      </c>
      <c r="C374" s="96">
        <f>IF(OR(E374&gt;0,D374&gt;0),سبتمبر!F12,"....")</f>
        <v>0</v>
      </c>
      <c r="D374" s="164">
        <f>سبتمبر!Z12</f>
        <v>11410</v>
      </c>
      <c r="E374" s="164">
        <f>سبتمبر!Y12</f>
        <v>0</v>
      </c>
      <c r="F374" s="147">
        <f>D374-E374</f>
        <v>11410</v>
      </c>
    </row>
    <row r="375" spans="1:6">
      <c r="A375" s="147" t="str">
        <f>IF(OR(E375&gt;0,D375&gt;0),سبتمبر!D13,"     ")</f>
        <v>Septmber-02</v>
      </c>
      <c r="B375" s="147">
        <f>IF(OR(E375&gt;0,D375&gt;0),سبتمبر!E13,"     ")</f>
        <v>2</v>
      </c>
      <c r="C375" s="96" t="str">
        <f>IF(OR(E375&gt;0,D375&gt;0),سبتمبر!F13,"....")</f>
        <v> شراء قرطاسية للمكتب بـ 350 + 52.5 ضريبة نقدًا:</v>
      </c>
      <c r="D375" s="164">
        <f>سبتمبر!Z13</f>
        <v>0</v>
      </c>
      <c r="E375" s="164">
        <f>سبتمبر!Y13</f>
        <v>402.5</v>
      </c>
      <c r="F375" s="147">
        <f t="shared" ref="F375:F405" si="8">D375-E375</f>
        <v>-402.5</v>
      </c>
    </row>
    <row r="376" spans="1:6">
      <c r="A376" s="147" t="str">
        <f>IF(OR(E376&gt;0,D376&gt;0),سبتمبر!D14,"     ")</f>
        <v>     </v>
      </c>
      <c r="B376" s="147" t="str">
        <f>IF(OR(E376&gt;0,D376&gt;0),سبتمبر!E14,"     ")</f>
        <v>     </v>
      </c>
      <c r="C376" s="96" t="str">
        <f>IF(OR(E376&gt;0,D376&gt;0),سبتمبر!F14,"....")</f>
        <v>....</v>
      </c>
      <c r="D376" s="164">
        <f>سبتمبر!Z14</f>
        <v>0</v>
      </c>
      <c r="E376" s="164">
        <f>سبتمبر!Y14</f>
        <v>0</v>
      </c>
      <c r="F376" s="147">
        <f t="shared" si="8"/>
        <v>0</v>
      </c>
    </row>
    <row r="377" spans="1:6">
      <c r="A377" s="147" t="str">
        <f>IF(OR(E377&gt;0,D377&gt;0),سبتمبر!D15,"     ")</f>
        <v>     </v>
      </c>
      <c r="B377" s="147" t="str">
        <f>IF(OR(E377&gt;0,D377&gt;0),سبتمبر!E15,"     ")</f>
        <v>     </v>
      </c>
      <c r="C377" s="96" t="str">
        <f>IF(OR(E377&gt;0,D377&gt;0),سبتمبر!F15,"....")</f>
        <v>....</v>
      </c>
      <c r="D377" s="164">
        <f>سبتمبر!Z15</f>
        <v>0</v>
      </c>
      <c r="E377" s="164">
        <f>سبتمبر!Y15</f>
        <v>0</v>
      </c>
      <c r="F377" s="147">
        <f t="shared" si="8"/>
        <v>0</v>
      </c>
    </row>
    <row r="378" spans="1:6">
      <c r="A378" s="147" t="str">
        <f>IF(OR(E378&gt;0,D378&gt;0),سبتمبر!D16,"     ")</f>
        <v>     </v>
      </c>
      <c r="B378" s="147" t="str">
        <f>IF(OR(E378&gt;0,D378&gt;0),سبتمبر!E16,"     ")</f>
        <v>     </v>
      </c>
      <c r="C378" s="96" t="str">
        <f>IF(OR(E378&gt;0,D378&gt;0),سبتمبر!F16,"....")</f>
        <v>....</v>
      </c>
      <c r="D378" s="164">
        <f>سبتمبر!Z16</f>
        <v>0</v>
      </c>
      <c r="E378" s="164">
        <f>سبتمبر!Y16</f>
        <v>0</v>
      </c>
      <c r="F378" s="147">
        <f t="shared" si="8"/>
        <v>0</v>
      </c>
    </row>
    <row r="379" spans="1:6">
      <c r="A379" s="147" t="str">
        <f>IF(OR(E379&gt;0,D379&gt;0),سبتمبر!D17,"     ")</f>
        <v>     </v>
      </c>
      <c r="B379" s="147" t="str">
        <f>IF(OR(E379&gt;0,D379&gt;0),سبتمبر!E17,"     ")</f>
        <v>     </v>
      </c>
      <c r="C379" s="96" t="str">
        <f>IF(OR(E379&gt;0,D379&gt;0),سبتمبر!F17,"....")</f>
        <v>....</v>
      </c>
      <c r="D379" s="164">
        <f>سبتمبر!Z17</f>
        <v>0</v>
      </c>
      <c r="E379" s="164">
        <f>سبتمبر!Y17</f>
        <v>0</v>
      </c>
      <c r="F379" s="147">
        <f t="shared" si="8"/>
        <v>0</v>
      </c>
    </row>
    <row r="380" spans="1:6">
      <c r="A380" s="147" t="str">
        <f>IF(OR(E380&gt;0,D380&gt;0),سبتمبر!D18,"     ")</f>
        <v>     </v>
      </c>
      <c r="B380" s="147" t="str">
        <f>IF(OR(E380&gt;0,D380&gt;0),سبتمبر!E18,"     ")</f>
        <v>     </v>
      </c>
      <c r="C380" s="96" t="str">
        <f>IF(OR(E380&gt;0,D380&gt;0),سبتمبر!F18,"....")</f>
        <v>....</v>
      </c>
      <c r="D380" s="164">
        <f>سبتمبر!Z18</f>
        <v>0</v>
      </c>
      <c r="E380" s="164">
        <f>سبتمبر!Y18</f>
        <v>0</v>
      </c>
      <c r="F380" s="147">
        <f t="shared" si="8"/>
        <v>0</v>
      </c>
    </row>
    <row r="381" spans="1:6">
      <c r="A381" s="147" t="str">
        <f>IF(OR(E381&gt;0,D381&gt;0),سبتمبر!D19,"     ")</f>
        <v>     </v>
      </c>
      <c r="B381" s="147" t="str">
        <f>IF(OR(E381&gt;0,D381&gt;0),سبتمبر!E19,"     ")</f>
        <v>     </v>
      </c>
      <c r="C381" s="96" t="str">
        <f>IF(OR(E381&gt;0,D381&gt;0),سبتمبر!F19,"....")</f>
        <v>....</v>
      </c>
      <c r="D381" s="164">
        <f>سبتمبر!Z19</f>
        <v>0</v>
      </c>
      <c r="E381" s="164">
        <f>سبتمبر!Y19</f>
        <v>0</v>
      </c>
      <c r="F381" s="147">
        <f t="shared" si="8"/>
        <v>0</v>
      </c>
    </row>
    <row r="382" spans="1:6">
      <c r="A382" s="147" t="str">
        <f>IF(OR(E382&gt;0,D382&gt;0),سبتمبر!D20,"     ")</f>
        <v>     </v>
      </c>
      <c r="B382" s="147" t="str">
        <f>IF(OR(E382&gt;0,D382&gt;0),سبتمبر!E20,"     ")</f>
        <v>     </v>
      </c>
      <c r="C382" s="96" t="str">
        <f>IF(OR(E382&gt;0,D382&gt;0),سبتمبر!F20,"....")</f>
        <v>....</v>
      </c>
      <c r="D382" s="164">
        <f>سبتمبر!Z20</f>
        <v>0</v>
      </c>
      <c r="E382" s="164">
        <f>سبتمبر!Y20</f>
        <v>0</v>
      </c>
      <c r="F382" s="147">
        <f t="shared" si="8"/>
        <v>0</v>
      </c>
    </row>
    <row r="383" spans="1:6">
      <c r="A383" s="147" t="str">
        <f>IF(OR(E383&gt;0,D383&gt;0),سبتمبر!D21,"     ")</f>
        <v>Septmber-10</v>
      </c>
      <c r="B383" s="147">
        <f>IF(OR(E383&gt;0,D383&gt;0),سبتمبر!E21,"     ")</f>
        <v>10</v>
      </c>
      <c r="C383" s="96" t="str">
        <f>IF(OR(E383&gt;0,D383&gt;0),سبتمبر!F21,"....")</f>
        <v>بيع نقدي بـ 8,000 + 1,200 ضريبة:</v>
      </c>
      <c r="D383" s="164">
        <f>سبتمبر!Z21</f>
        <v>9200</v>
      </c>
      <c r="E383" s="164">
        <f>سبتمبر!Y21</f>
        <v>0</v>
      </c>
      <c r="F383" s="147">
        <f t="shared" si="8"/>
        <v>9200</v>
      </c>
    </row>
    <row r="384" spans="1:6">
      <c r="A384" s="147" t="str">
        <f>IF(OR(E384&gt;0,D384&gt;0),سبتمبر!D22,"     ")</f>
        <v>     </v>
      </c>
      <c r="B384" s="147" t="str">
        <f>IF(OR(E384&gt;0,D384&gt;0),سبتمبر!E22,"     ")</f>
        <v>     </v>
      </c>
      <c r="C384" s="96" t="str">
        <f>IF(OR(E384&gt;0,D384&gt;0),سبتمبر!F22,"....")</f>
        <v>....</v>
      </c>
      <c r="D384" s="164">
        <f>سبتمبر!Z22</f>
        <v>0</v>
      </c>
      <c r="E384" s="164">
        <f>سبتمبر!Y22</f>
        <v>0</v>
      </c>
      <c r="F384" s="147">
        <f t="shared" si="8"/>
        <v>0</v>
      </c>
    </row>
    <row r="385" spans="1:6">
      <c r="A385" s="147" t="str">
        <f>IF(OR(E385&gt;0,D385&gt;0),سبتمبر!D23,"     ")</f>
        <v>     </v>
      </c>
      <c r="B385" s="147" t="str">
        <f>IF(OR(E385&gt;0,D385&gt;0),سبتمبر!E23,"     ")</f>
        <v>     </v>
      </c>
      <c r="C385" s="96" t="str">
        <f>IF(OR(E385&gt;0,D385&gt;0),سبتمبر!F23,"....")</f>
        <v>....</v>
      </c>
      <c r="D385" s="164">
        <f>سبتمبر!Z23</f>
        <v>0</v>
      </c>
      <c r="E385" s="164">
        <f>سبتمبر!Y23</f>
        <v>0</v>
      </c>
      <c r="F385" s="147">
        <f t="shared" si="8"/>
        <v>0</v>
      </c>
    </row>
    <row r="386" spans="1:6">
      <c r="A386" s="147" t="str">
        <f>IF(OR(E386&gt;0,D386&gt;0),سبتمبر!D24,"     ")</f>
        <v>     </v>
      </c>
      <c r="B386" s="147" t="str">
        <f>IF(OR(E386&gt;0,D386&gt;0),سبتمبر!E24,"     ")</f>
        <v>     </v>
      </c>
      <c r="C386" s="96" t="str">
        <f>IF(OR(E386&gt;0,D386&gt;0),سبتمبر!F24,"....")</f>
        <v>....</v>
      </c>
      <c r="D386" s="164">
        <f>سبتمبر!Z24</f>
        <v>0</v>
      </c>
      <c r="E386" s="164">
        <f>سبتمبر!Y24</f>
        <v>0</v>
      </c>
      <c r="F386" s="147">
        <f t="shared" si="8"/>
        <v>0</v>
      </c>
    </row>
    <row r="387" spans="1:6">
      <c r="A387" s="147" t="str">
        <f>IF(OR(E387&gt;0,D387&gt;0),سبتمبر!D25,"     ")</f>
        <v>     </v>
      </c>
      <c r="B387" s="147" t="str">
        <f>IF(OR(E387&gt;0,D387&gt;0),سبتمبر!E25,"     ")</f>
        <v>     </v>
      </c>
      <c r="C387" s="96" t="str">
        <f>IF(OR(E387&gt;0,D387&gt;0),سبتمبر!F25,"....")</f>
        <v>....</v>
      </c>
      <c r="D387" s="164">
        <f>سبتمبر!Z25</f>
        <v>0</v>
      </c>
      <c r="E387" s="164">
        <f>سبتمبر!Y25</f>
        <v>0</v>
      </c>
      <c r="F387" s="147">
        <f t="shared" si="8"/>
        <v>0</v>
      </c>
    </row>
    <row r="388" spans="1:6">
      <c r="A388" s="147" t="str">
        <f>IF(OR(E388&gt;0,D388&gt;0),سبتمبر!D26,"     ")</f>
        <v>     </v>
      </c>
      <c r="B388" s="147" t="str">
        <f>IF(OR(E388&gt;0,D388&gt;0),سبتمبر!E26,"     ")</f>
        <v>     </v>
      </c>
      <c r="C388" s="96" t="str">
        <f>IF(OR(E388&gt;0,D388&gt;0),سبتمبر!F26,"....")</f>
        <v>....</v>
      </c>
      <c r="D388" s="164">
        <f>سبتمبر!Z26</f>
        <v>0</v>
      </c>
      <c r="E388" s="164">
        <f>سبتمبر!Y26</f>
        <v>0</v>
      </c>
      <c r="F388" s="147">
        <f t="shared" si="8"/>
        <v>0</v>
      </c>
    </row>
    <row r="389" spans="1:6">
      <c r="A389" s="147" t="str">
        <f>IF(OR(E389&gt;0,D389&gt;0),سبتمبر!D27,"     ")</f>
        <v>     </v>
      </c>
      <c r="B389" s="147" t="str">
        <f>IF(OR(E389&gt;0,D389&gt;0),سبتمبر!E27,"     ")</f>
        <v>     </v>
      </c>
      <c r="C389" s="96" t="str">
        <f>IF(OR(E389&gt;0,D389&gt;0),سبتمبر!F27,"....")</f>
        <v>....</v>
      </c>
      <c r="D389" s="164">
        <f>سبتمبر!Z27</f>
        <v>0</v>
      </c>
      <c r="E389" s="164">
        <f>سبتمبر!Y27</f>
        <v>0</v>
      </c>
      <c r="F389" s="147">
        <f t="shared" si="8"/>
        <v>0</v>
      </c>
    </row>
    <row r="390" spans="1:6">
      <c r="A390" s="147" t="str">
        <f>IF(OR(E390&gt;0,D390&gt;0),سبتمبر!D28,"     ")</f>
        <v>     </v>
      </c>
      <c r="B390" s="147" t="str">
        <f>IF(OR(E390&gt;0,D390&gt;0),سبتمبر!E28,"     ")</f>
        <v>     </v>
      </c>
      <c r="C390" s="96" t="str">
        <f>IF(OR(E390&gt;0,D390&gt;0),سبتمبر!F28,"....")</f>
        <v>....</v>
      </c>
      <c r="D390" s="164">
        <f>سبتمبر!Z28</f>
        <v>0</v>
      </c>
      <c r="E390" s="164">
        <f>سبتمبر!Y28</f>
        <v>0</v>
      </c>
      <c r="F390" s="147">
        <f t="shared" si="8"/>
        <v>0</v>
      </c>
    </row>
    <row r="391" spans="1:6">
      <c r="A391" s="147" t="str">
        <f>IF(OR(E391&gt;0,D391&gt;0),سبتمبر!D29,"     ")</f>
        <v>     </v>
      </c>
      <c r="B391" s="147" t="str">
        <f>IF(OR(E391&gt;0,D391&gt;0),سبتمبر!E29,"     ")</f>
        <v>     </v>
      </c>
      <c r="C391" s="96" t="str">
        <f>IF(OR(E391&gt;0,D391&gt;0),سبتمبر!F29,"....")</f>
        <v>....</v>
      </c>
      <c r="D391" s="164">
        <f>سبتمبر!Z29</f>
        <v>0</v>
      </c>
      <c r="E391" s="164">
        <f>سبتمبر!Y29</f>
        <v>0</v>
      </c>
      <c r="F391" s="147">
        <f t="shared" si="8"/>
        <v>0</v>
      </c>
    </row>
    <row r="392" spans="1:6">
      <c r="A392" s="147" t="str">
        <f>IF(OR(E392&gt;0,D392&gt;0),سبتمبر!D30,"     ")</f>
        <v>     </v>
      </c>
      <c r="B392" s="147" t="str">
        <f>IF(OR(E392&gt;0,D392&gt;0),سبتمبر!E30,"     ")</f>
        <v>     </v>
      </c>
      <c r="C392" s="96" t="str">
        <f>IF(OR(E392&gt;0,D392&gt;0),سبتمبر!F30,"....")</f>
        <v>....</v>
      </c>
      <c r="D392" s="164">
        <f>سبتمبر!Z30</f>
        <v>0</v>
      </c>
      <c r="E392" s="164">
        <f>سبتمبر!Y30</f>
        <v>0</v>
      </c>
      <c r="F392" s="147">
        <f t="shared" si="8"/>
        <v>0</v>
      </c>
    </row>
    <row r="393" spans="1:6">
      <c r="A393" s="147" t="str">
        <f>IF(OR(E393&gt;0,D393&gt;0),سبتمبر!D31,"     ")</f>
        <v>     </v>
      </c>
      <c r="B393" s="147" t="str">
        <f>IF(OR(E393&gt;0,D393&gt;0),سبتمبر!E31,"     ")</f>
        <v>     </v>
      </c>
      <c r="C393" s="96" t="str">
        <f>IF(OR(E393&gt;0,D393&gt;0),سبتمبر!F31,"....")</f>
        <v>....</v>
      </c>
      <c r="D393" s="164">
        <f>سبتمبر!Z31</f>
        <v>0</v>
      </c>
      <c r="E393" s="164">
        <f>سبتمبر!Y31</f>
        <v>0</v>
      </c>
      <c r="F393" s="147">
        <f t="shared" si="8"/>
        <v>0</v>
      </c>
    </row>
    <row r="394" spans="1:6">
      <c r="A394" s="147" t="str">
        <f>IF(OR(E394&gt;0,D394&gt;0),سبتمبر!D32,"     ")</f>
        <v>     </v>
      </c>
      <c r="B394" s="147" t="str">
        <f>IF(OR(E394&gt;0,D394&gt;0),سبتمبر!E32,"     ")</f>
        <v>     </v>
      </c>
      <c r="C394" s="96" t="str">
        <f>IF(OR(E394&gt;0,D394&gt;0),سبتمبر!F32,"....")</f>
        <v>....</v>
      </c>
      <c r="D394" s="164">
        <f>سبتمبر!Z32</f>
        <v>0</v>
      </c>
      <c r="E394" s="164">
        <f>سبتمبر!Y32</f>
        <v>0</v>
      </c>
      <c r="F394" s="147">
        <f t="shared" si="8"/>
        <v>0</v>
      </c>
    </row>
    <row r="395" spans="1:6">
      <c r="A395" s="147" t="str">
        <f>IF(OR(E395&gt;0,D395&gt;0),سبتمبر!D33,"     ")</f>
        <v>     </v>
      </c>
      <c r="B395" s="147" t="str">
        <f>IF(OR(E395&gt;0,D395&gt;0),سبتمبر!E33,"     ")</f>
        <v>     </v>
      </c>
      <c r="C395" s="96" t="str">
        <f>IF(OR(E395&gt;0,D395&gt;0),سبتمبر!F33,"....")</f>
        <v>....</v>
      </c>
      <c r="D395" s="164">
        <f>سبتمبر!Z33</f>
        <v>0</v>
      </c>
      <c r="E395" s="164">
        <f>سبتمبر!Y33</f>
        <v>0</v>
      </c>
      <c r="F395" s="147">
        <f t="shared" si="8"/>
        <v>0</v>
      </c>
    </row>
    <row r="396" spans="1:6">
      <c r="A396" s="147" t="str">
        <f>IF(OR(E396&gt;0,D396&gt;0),سبتمبر!D34,"     ")</f>
        <v>     </v>
      </c>
      <c r="B396" s="147" t="str">
        <f>IF(OR(E396&gt;0,D396&gt;0),سبتمبر!E34,"     ")</f>
        <v>     </v>
      </c>
      <c r="C396" s="96" t="str">
        <f>IF(OR(E396&gt;0,D396&gt;0),سبتمبر!F34,"....")</f>
        <v>....</v>
      </c>
      <c r="D396" s="164">
        <f>سبتمبر!Z34</f>
        <v>0</v>
      </c>
      <c r="E396" s="164">
        <f>سبتمبر!Y34</f>
        <v>0</v>
      </c>
      <c r="F396" s="147">
        <f t="shared" si="8"/>
        <v>0</v>
      </c>
    </row>
    <row r="397" spans="1:6">
      <c r="A397" s="147" t="str">
        <f>IF(OR(E397&gt;0,D397&gt;0),سبتمبر!D35,"     ")</f>
        <v>Septmber-24</v>
      </c>
      <c r="B397" s="147">
        <f>IF(OR(E397&gt;0,D397&gt;0),سبتمبر!E35,"     ")</f>
        <v>24</v>
      </c>
      <c r="C397" s="96" t="str">
        <f>IF(OR(E397&gt;0,D397&gt;0),سبتمبر!F35,"....")</f>
        <v> استلام دفعة من عميل 4,000 نقدًا:</v>
      </c>
      <c r="D397" s="164">
        <f>سبتمبر!Z35</f>
        <v>4000</v>
      </c>
      <c r="E397" s="164">
        <f>سبتمبر!Y35</f>
        <v>0</v>
      </c>
      <c r="F397" s="147">
        <f t="shared" si="8"/>
        <v>4000</v>
      </c>
    </row>
    <row r="398" spans="1:6">
      <c r="A398" s="147" t="str">
        <f>IF(OR(E398&gt;0,D398&gt;0),سبتمبر!D36,"     ")</f>
        <v>     </v>
      </c>
      <c r="B398" s="147" t="str">
        <f>IF(OR(E398&gt;0,D398&gt;0),سبتمبر!E36,"     ")</f>
        <v>     </v>
      </c>
      <c r="C398" s="96" t="str">
        <f>IF(OR(E398&gt;0,D398&gt;0),سبتمبر!F36,"....")</f>
        <v>....</v>
      </c>
      <c r="D398" s="164">
        <f>سبتمبر!Z36</f>
        <v>0</v>
      </c>
      <c r="E398" s="164">
        <f>سبتمبر!Y36</f>
        <v>0</v>
      </c>
      <c r="F398" s="147">
        <f t="shared" si="8"/>
        <v>0</v>
      </c>
    </row>
    <row r="399" spans="1:6">
      <c r="A399" s="147" t="str">
        <f>IF(OR(E399&gt;0,D399&gt;0),سبتمبر!D37,"     ")</f>
        <v>     </v>
      </c>
      <c r="B399" s="147" t="str">
        <f>IF(OR(E399&gt;0,D399&gt;0),سبتمبر!E37,"     ")</f>
        <v>     </v>
      </c>
      <c r="C399" s="96" t="str">
        <f>IF(OR(E399&gt;0,D399&gt;0),سبتمبر!F37,"....")</f>
        <v>....</v>
      </c>
      <c r="D399" s="164">
        <f>سبتمبر!Z37</f>
        <v>0</v>
      </c>
      <c r="E399" s="164">
        <f>سبتمبر!Y37</f>
        <v>0</v>
      </c>
      <c r="F399" s="147">
        <f t="shared" si="8"/>
        <v>0</v>
      </c>
    </row>
    <row r="400" spans="1:6">
      <c r="A400" s="147" t="str">
        <f>IF(OR(E400&gt;0,D400&gt;0),سبتمبر!D38,"     ")</f>
        <v>     </v>
      </c>
      <c r="B400" s="147" t="str">
        <f>IF(OR(E400&gt;0,D400&gt;0),سبتمبر!E38,"     ")</f>
        <v>     </v>
      </c>
      <c r="C400" s="96" t="str">
        <f>IF(OR(E400&gt;0,D400&gt;0),سبتمبر!F38,"....")</f>
        <v>....</v>
      </c>
      <c r="D400" s="164">
        <f>سبتمبر!Z38</f>
        <v>0</v>
      </c>
      <c r="E400" s="164">
        <f>سبتمبر!Y38</f>
        <v>0</v>
      </c>
      <c r="F400" s="147">
        <f t="shared" si="8"/>
        <v>0</v>
      </c>
    </row>
    <row r="401" spans="1:6">
      <c r="A401" s="147" t="str">
        <f>IF(OR(E401&gt;0,D401&gt;0),سبتمبر!D39,"     ")</f>
        <v>     </v>
      </c>
      <c r="B401" s="147" t="str">
        <f>IF(OR(E401&gt;0,D401&gt;0),سبتمبر!E39,"     ")</f>
        <v>     </v>
      </c>
      <c r="C401" s="96" t="str">
        <f>IF(OR(E401&gt;0,D401&gt;0),سبتمبر!F39,"....")</f>
        <v>....</v>
      </c>
      <c r="D401" s="164">
        <f>سبتمبر!Z39</f>
        <v>0</v>
      </c>
      <c r="E401" s="164">
        <f>سبتمبر!Y39</f>
        <v>0</v>
      </c>
      <c r="F401" s="147">
        <f t="shared" si="8"/>
        <v>0</v>
      </c>
    </row>
    <row r="402" spans="1:6">
      <c r="A402" s="147" t="str">
        <f>IF(OR(E402&gt;0,D402&gt;0),سبتمبر!D40,"     ")</f>
        <v>     </v>
      </c>
      <c r="B402" s="147" t="str">
        <f>IF(OR(E402&gt;0,D402&gt;0),سبتمبر!E40,"     ")</f>
        <v>     </v>
      </c>
      <c r="C402" s="96" t="str">
        <f>IF(OR(E402&gt;0,D402&gt;0),سبتمبر!F40,"....")</f>
        <v>....</v>
      </c>
      <c r="D402" s="164">
        <f>سبتمبر!Z40</f>
        <v>0</v>
      </c>
      <c r="E402" s="164">
        <f>سبتمبر!Y40</f>
        <v>0</v>
      </c>
      <c r="F402" s="147">
        <f t="shared" si="8"/>
        <v>0</v>
      </c>
    </row>
    <row r="403" spans="1:6">
      <c r="A403" s="147" t="str">
        <f>IF(OR(E403&gt;0,D403&gt;0),سبتمبر!D41,"     ")</f>
        <v>     </v>
      </c>
      <c r="B403" s="147" t="str">
        <f>IF(OR(E403&gt;0,D403&gt;0),سبتمبر!E41,"     ")</f>
        <v>     </v>
      </c>
      <c r="C403" s="96" t="str">
        <f>IF(OR(E403&gt;0,D403&gt;0),سبتمبر!F41,"....")</f>
        <v>....</v>
      </c>
      <c r="D403" s="164">
        <f>سبتمبر!Z41</f>
        <v>0</v>
      </c>
      <c r="E403" s="164">
        <f>سبتمبر!Y41</f>
        <v>0</v>
      </c>
      <c r="F403" s="147">
        <f t="shared" si="8"/>
        <v>0</v>
      </c>
    </row>
    <row r="404" spans="1:6">
      <c r="A404" s="147" t="str">
        <f>IF(OR(E404&gt;0,D404&gt;0),سبتمبر!D42,"     ")</f>
        <v>     </v>
      </c>
      <c r="B404" s="147" t="str">
        <f>IF(OR(E404&gt;0,D404&gt;0),سبتمبر!E42,"     ")</f>
        <v>     </v>
      </c>
      <c r="C404" s="96" t="str">
        <f>IF(OR(E404&gt;0,D404&gt;0),سبتمبر!F42,"....")</f>
        <v>....</v>
      </c>
      <c r="D404" s="164">
        <f>سبتمبر!Z42</f>
        <v>0</v>
      </c>
      <c r="E404" s="164">
        <f>سبتمبر!Y42</f>
        <v>0</v>
      </c>
      <c r="F404" s="147">
        <f t="shared" si="8"/>
        <v>0</v>
      </c>
    </row>
    <row r="405" spans="1:6">
      <c r="A405" s="147" t="str">
        <f>IF(OR(E405&gt;0,D405&gt;0),سبتمبر!D43,"     ")</f>
        <v>     </v>
      </c>
      <c r="B405" s="147" t="str">
        <f>IF(OR(E405&gt;0,D405&gt;0),سبتمبر!E43,"     ")</f>
        <v>     </v>
      </c>
      <c r="C405" s="96" t="str">
        <f>IF(OR(E405&gt;0,D405&gt;0),سبتمبر!F43,"....")</f>
        <v>....</v>
      </c>
      <c r="D405" s="164">
        <f>سبتمبر!Z43</f>
        <v>0</v>
      </c>
      <c r="E405" s="164">
        <f>سبتمبر!Y43</f>
        <v>0</v>
      </c>
      <c r="F405" s="147">
        <f t="shared" si="8"/>
        <v>0</v>
      </c>
    </row>
    <row r="419" spans="3:3">
      <c r="C419" s="162" t="s">
        <v>498</v>
      </c>
    </row>
    <row r="420" spans="3:3">
      <c r="C420" s="162"/>
    </row>
    <row r="421" spans="3:3">
      <c r="C421" s="162"/>
    </row>
    <row r="422" ht="15.75" spans="1:6">
      <c r="A422" s="163" t="s">
        <v>10</v>
      </c>
      <c r="B422" s="163" t="s">
        <v>486</v>
      </c>
      <c r="C422" s="163" t="s">
        <v>487</v>
      </c>
      <c r="D422" s="163" t="s">
        <v>56</v>
      </c>
      <c r="E422" s="163" t="s">
        <v>55</v>
      </c>
      <c r="F422" s="163" t="s">
        <v>488</v>
      </c>
    </row>
    <row r="423" spans="1:6">
      <c r="A423" s="147" t="str">
        <f>IF(OR(E423&gt;0,D423&gt;0),اكتوبر!D12,"     ")</f>
        <v>Octber-01</v>
      </c>
      <c r="B423" s="147">
        <f>IF(OR(E423&gt;0,D423&gt;0),اكتوبر!E12,"     ")</f>
        <v>1</v>
      </c>
      <c r="C423" s="96">
        <f>IF(OR(E423&gt;0,D423&gt;0),اكتوبر!F12,"....")</f>
        <v>0</v>
      </c>
      <c r="D423" s="164">
        <f>اكتوبر!Z12</f>
        <v>24207.5</v>
      </c>
      <c r="E423" s="164">
        <f>اكتوبر!Y12</f>
        <v>0</v>
      </c>
      <c r="F423" s="147">
        <f>D423-E423</f>
        <v>24207.5</v>
      </c>
    </row>
    <row r="424" spans="1:6">
      <c r="A424" s="147" t="str">
        <f>IF(OR(E424&gt;0,D424&gt;0),اكتوبر!D13,"     ")</f>
        <v>     </v>
      </c>
      <c r="B424" s="147" t="str">
        <f>IF(OR(E424&gt;0,D424&gt;0),اكتوبر!E13,"     ")</f>
        <v>     </v>
      </c>
      <c r="C424" s="96" t="str">
        <f>IF(OR(E424&gt;0,D424&gt;0),اكتوبر!F13,"....")</f>
        <v>....</v>
      </c>
      <c r="D424" s="164">
        <f>اكتوبر!Z13</f>
        <v>0</v>
      </c>
      <c r="E424" s="164">
        <f>اكتوبر!Y13</f>
        <v>0</v>
      </c>
      <c r="F424" s="147">
        <f t="shared" ref="F424:F454" si="9">D424-E424</f>
        <v>0</v>
      </c>
    </row>
    <row r="425" spans="1:6">
      <c r="A425" s="147" t="str">
        <f>IF(OR(E425&gt;0,D425&gt;0),اكتوبر!D14,"     ")</f>
        <v>     </v>
      </c>
      <c r="B425" s="147" t="str">
        <f>IF(OR(E425&gt;0,D425&gt;0),اكتوبر!E14,"     ")</f>
        <v>     </v>
      </c>
      <c r="C425" s="96" t="str">
        <f>IF(OR(E425&gt;0,D425&gt;0),اكتوبر!F14,"....")</f>
        <v>....</v>
      </c>
      <c r="D425" s="164">
        <f>اكتوبر!Z14</f>
        <v>0</v>
      </c>
      <c r="E425" s="164">
        <f>اكتوبر!Y14</f>
        <v>0</v>
      </c>
      <c r="F425" s="147">
        <f t="shared" si="9"/>
        <v>0</v>
      </c>
    </row>
    <row r="426" spans="1:6">
      <c r="A426" s="147" t="str">
        <f>IF(OR(E426&gt;0,D426&gt;0),اكتوبر!D15,"     ")</f>
        <v>     </v>
      </c>
      <c r="B426" s="147" t="str">
        <f>IF(OR(E426&gt;0,D426&gt;0),اكتوبر!E15,"     ")</f>
        <v>     </v>
      </c>
      <c r="C426" s="96" t="str">
        <f>IF(OR(E426&gt;0,D426&gt;0),اكتوبر!F15,"....")</f>
        <v>....</v>
      </c>
      <c r="D426" s="164">
        <f>اكتوبر!Z15</f>
        <v>0</v>
      </c>
      <c r="E426" s="164">
        <f>اكتوبر!Y15</f>
        <v>0</v>
      </c>
      <c r="F426" s="147">
        <f t="shared" si="9"/>
        <v>0</v>
      </c>
    </row>
    <row r="427" spans="1:6">
      <c r="A427" s="147" t="str">
        <f>IF(OR(E427&gt;0,D427&gt;0),اكتوبر!D16,"     ")</f>
        <v>     </v>
      </c>
      <c r="B427" s="147" t="str">
        <f>IF(OR(E427&gt;0,D427&gt;0),اكتوبر!E16,"     ")</f>
        <v>     </v>
      </c>
      <c r="C427" s="96" t="str">
        <f>IF(OR(E427&gt;0,D427&gt;0),اكتوبر!F16,"....")</f>
        <v>....</v>
      </c>
      <c r="D427" s="164">
        <f>اكتوبر!Z16</f>
        <v>0</v>
      </c>
      <c r="E427" s="164">
        <f>اكتوبر!Y16</f>
        <v>0</v>
      </c>
      <c r="F427" s="147">
        <f t="shared" si="9"/>
        <v>0</v>
      </c>
    </row>
    <row r="428" spans="1:6">
      <c r="A428" s="147" t="str">
        <f>IF(OR(E428&gt;0,D428&gt;0),اكتوبر!D17,"     ")</f>
        <v>     </v>
      </c>
      <c r="B428" s="147" t="str">
        <f>IF(OR(E428&gt;0,D428&gt;0),اكتوبر!E17,"     ")</f>
        <v>     </v>
      </c>
      <c r="C428" s="96" t="str">
        <f>IF(OR(E428&gt;0,D428&gt;0),اكتوبر!F17,"....")</f>
        <v>....</v>
      </c>
      <c r="D428" s="164">
        <f>اكتوبر!Z17</f>
        <v>0</v>
      </c>
      <c r="E428" s="164">
        <f>اكتوبر!Y17</f>
        <v>0</v>
      </c>
      <c r="F428" s="147">
        <f t="shared" si="9"/>
        <v>0</v>
      </c>
    </row>
    <row r="429" spans="1:6">
      <c r="A429" s="147" t="str">
        <f>IF(OR(E429&gt;0,D429&gt;0),اكتوبر!D18,"     ")</f>
        <v>     </v>
      </c>
      <c r="B429" s="147" t="str">
        <f>IF(OR(E429&gt;0,D429&gt;0),اكتوبر!E18,"     ")</f>
        <v>     </v>
      </c>
      <c r="C429" s="96" t="str">
        <f>IF(OR(E429&gt;0,D429&gt;0),اكتوبر!F18,"....")</f>
        <v>....</v>
      </c>
      <c r="D429" s="164">
        <f>اكتوبر!Z18</f>
        <v>0</v>
      </c>
      <c r="E429" s="164">
        <f>اكتوبر!Y18</f>
        <v>0</v>
      </c>
      <c r="F429" s="147">
        <f t="shared" si="9"/>
        <v>0</v>
      </c>
    </row>
    <row r="430" spans="1:6">
      <c r="A430" s="147" t="str">
        <f>IF(OR(E430&gt;0,D430&gt;0),اكتوبر!D19,"     ")</f>
        <v>     </v>
      </c>
      <c r="B430" s="147" t="str">
        <f>IF(OR(E430&gt;0,D430&gt;0),اكتوبر!E19,"     ")</f>
        <v>     </v>
      </c>
      <c r="C430" s="96" t="str">
        <f>IF(OR(E430&gt;0,D430&gt;0),اكتوبر!F19,"....")</f>
        <v>....</v>
      </c>
      <c r="D430" s="164">
        <f>اكتوبر!Z19</f>
        <v>0</v>
      </c>
      <c r="E430" s="164">
        <f>اكتوبر!Y19</f>
        <v>0</v>
      </c>
      <c r="F430" s="147">
        <f t="shared" si="9"/>
        <v>0</v>
      </c>
    </row>
    <row r="431" spans="1:6">
      <c r="A431" s="147" t="str">
        <f>IF(OR(E431&gt;0,D431&gt;0),اكتوبر!D20,"     ")</f>
        <v>Octber-09</v>
      </c>
      <c r="B431" s="147">
        <f>IF(OR(E431&gt;0,D431&gt;0),اكتوبر!E20,"     ")</f>
        <v>9</v>
      </c>
      <c r="C431" s="96" t="str">
        <f>IF(OR(E431&gt;0,D431&gt;0),اكتوبر!F20,"....")</f>
        <v>– بيع نقدي بـ 7,000 + 1,050 ضريبة:</v>
      </c>
      <c r="D431" s="164">
        <f>اكتوبر!Z20</f>
        <v>8050</v>
      </c>
      <c r="E431" s="164">
        <f>اكتوبر!Y20</f>
        <v>0</v>
      </c>
      <c r="F431" s="147">
        <f t="shared" si="9"/>
        <v>8050</v>
      </c>
    </row>
    <row r="432" spans="1:6">
      <c r="A432" s="147" t="str">
        <f>IF(OR(E432&gt;0,D432&gt;0),اكتوبر!D21,"     ")</f>
        <v>     </v>
      </c>
      <c r="B432" s="147" t="str">
        <f>IF(OR(E432&gt;0,D432&gt;0),اكتوبر!E21,"     ")</f>
        <v>     </v>
      </c>
      <c r="C432" s="96" t="str">
        <f>IF(OR(E432&gt;0,D432&gt;0),اكتوبر!F21,"....")</f>
        <v>....</v>
      </c>
      <c r="D432" s="164">
        <f>اكتوبر!Z21</f>
        <v>0</v>
      </c>
      <c r="E432" s="164">
        <f>اكتوبر!Y21</f>
        <v>0</v>
      </c>
      <c r="F432" s="147">
        <f t="shared" si="9"/>
        <v>0</v>
      </c>
    </row>
    <row r="433" spans="1:6">
      <c r="A433" s="147" t="str">
        <f>IF(OR(E433&gt;0,D433&gt;0),اكتوبر!D22,"     ")</f>
        <v>     </v>
      </c>
      <c r="B433" s="147" t="str">
        <f>IF(OR(E433&gt;0,D433&gt;0),اكتوبر!E22,"     ")</f>
        <v>     </v>
      </c>
      <c r="C433" s="96" t="str">
        <f>IF(OR(E433&gt;0,D433&gt;0),اكتوبر!F22,"....")</f>
        <v>....</v>
      </c>
      <c r="D433" s="164">
        <f>اكتوبر!Z22</f>
        <v>0</v>
      </c>
      <c r="E433" s="164">
        <f>اكتوبر!Y22</f>
        <v>0</v>
      </c>
      <c r="F433" s="147">
        <f t="shared" si="9"/>
        <v>0</v>
      </c>
    </row>
    <row r="434" spans="1:6">
      <c r="A434" s="147" t="str">
        <f>IF(OR(E434&gt;0,D434&gt;0),اكتوبر!D23,"     ")</f>
        <v>     </v>
      </c>
      <c r="B434" s="147" t="str">
        <f>IF(OR(E434&gt;0,D434&gt;0),اكتوبر!E23,"     ")</f>
        <v>     </v>
      </c>
      <c r="C434" s="96" t="str">
        <f>IF(OR(E434&gt;0,D434&gt;0),اكتوبر!F23,"....")</f>
        <v>....</v>
      </c>
      <c r="D434" s="164">
        <f>اكتوبر!Z23</f>
        <v>0</v>
      </c>
      <c r="E434" s="164">
        <f>اكتوبر!Y23</f>
        <v>0</v>
      </c>
      <c r="F434" s="147">
        <f t="shared" si="9"/>
        <v>0</v>
      </c>
    </row>
    <row r="435" spans="1:6">
      <c r="A435" s="147" t="str">
        <f>IF(OR(E435&gt;0,D435&gt;0),اكتوبر!D24,"     ")</f>
        <v>     </v>
      </c>
      <c r="B435" s="147" t="str">
        <f>IF(OR(E435&gt;0,D435&gt;0),اكتوبر!E24,"     ")</f>
        <v>     </v>
      </c>
      <c r="C435" s="96" t="str">
        <f>IF(OR(E435&gt;0,D435&gt;0),اكتوبر!F24,"....")</f>
        <v>....</v>
      </c>
      <c r="D435" s="164">
        <f>اكتوبر!Z24</f>
        <v>0</v>
      </c>
      <c r="E435" s="164">
        <f>اكتوبر!Y24</f>
        <v>0</v>
      </c>
      <c r="F435" s="147">
        <f t="shared" si="9"/>
        <v>0</v>
      </c>
    </row>
    <row r="436" spans="1:6">
      <c r="A436" s="147" t="str">
        <f>IF(OR(E436&gt;0,D436&gt;0),اكتوبر!D25,"     ")</f>
        <v>     </v>
      </c>
      <c r="B436" s="147" t="str">
        <f>IF(OR(E436&gt;0,D436&gt;0),اكتوبر!E25,"     ")</f>
        <v>     </v>
      </c>
      <c r="C436" s="96" t="str">
        <f>IF(OR(E436&gt;0,D436&gt;0),اكتوبر!F25,"....")</f>
        <v>....</v>
      </c>
      <c r="D436" s="164">
        <f>اكتوبر!Z25</f>
        <v>0</v>
      </c>
      <c r="E436" s="164">
        <f>اكتوبر!Y25</f>
        <v>0</v>
      </c>
      <c r="F436" s="147">
        <f t="shared" si="9"/>
        <v>0</v>
      </c>
    </row>
    <row r="437" spans="1:6">
      <c r="A437" s="147" t="str">
        <f>IF(OR(E437&gt;0,D437&gt;0),اكتوبر!D26,"     ")</f>
        <v>     </v>
      </c>
      <c r="B437" s="147" t="str">
        <f>IF(OR(E437&gt;0,D437&gt;0),اكتوبر!E26,"     ")</f>
        <v>     </v>
      </c>
      <c r="C437" s="96" t="str">
        <f>IF(OR(E437&gt;0,D437&gt;0),اكتوبر!F26,"....")</f>
        <v>....</v>
      </c>
      <c r="D437" s="164">
        <f>اكتوبر!Z26</f>
        <v>0</v>
      </c>
      <c r="E437" s="164">
        <f>اكتوبر!Y26</f>
        <v>0</v>
      </c>
      <c r="F437" s="147">
        <f t="shared" si="9"/>
        <v>0</v>
      </c>
    </row>
    <row r="438" spans="1:6">
      <c r="A438" s="147" t="str">
        <f>IF(OR(E438&gt;0,D438&gt;0),اكتوبر!D27,"     ")</f>
        <v>     </v>
      </c>
      <c r="B438" s="147" t="str">
        <f>IF(OR(E438&gt;0,D438&gt;0),اكتوبر!E27,"     ")</f>
        <v>     </v>
      </c>
      <c r="C438" s="96" t="str">
        <f>IF(OR(E438&gt;0,D438&gt;0),اكتوبر!F27,"....")</f>
        <v>....</v>
      </c>
      <c r="D438" s="164">
        <f>اكتوبر!Z27</f>
        <v>0</v>
      </c>
      <c r="E438" s="164">
        <f>اكتوبر!Y27</f>
        <v>0</v>
      </c>
      <c r="F438" s="147">
        <f t="shared" si="9"/>
        <v>0</v>
      </c>
    </row>
    <row r="439" spans="1:6">
      <c r="A439" s="147" t="str">
        <f>IF(OR(E439&gt;0,D439&gt;0),اكتوبر!D28,"     ")</f>
        <v>Octber-17</v>
      </c>
      <c r="B439" s="147">
        <f>IF(OR(E439&gt;0,D439&gt;0),اكتوبر!E28,"     ")</f>
        <v>17</v>
      </c>
      <c r="C439" s="96" t="str">
        <f>IF(OR(E439&gt;0,D439&gt;0),اكتوبر!F28,"....")</f>
        <v>دفع صيانة مكيفات المحل بـ 600 + 90 ضريبة نقدًا:</v>
      </c>
      <c r="D439" s="164">
        <f>اكتوبر!Z28</f>
        <v>0</v>
      </c>
      <c r="E439" s="164">
        <f>اكتوبر!Y28</f>
        <v>690</v>
      </c>
      <c r="F439" s="147">
        <f t="shared" si="9"/>
        <v>-690</v>
      </c>
    </row>
    <row r="440" spans="1:6">
      <c r="A440" s="147" t="str">
        <f>IF(OR(E440&gt;0,D440&gt;0),اكتوبر!D29,"     ")</f>
        <v>     </v>
      </c>
      <c r="B440" s="147" t="str">
        <f>IF(OR(E440&gt;0,D440&gt;0),اكتوبر!E29,"     ")</f>
        <v>     </v>
      </c>
      <c r="C440" s="96" t="str">
        <f>IF(OR(E440&gt;0,D440&gt;0),اكتوبر!F29,"....")</f>
        <v>....</v>
      </c>
      <c r="D440" s="164">
        <f>اكتوبر!Z29</f>
        <v>0</v>
      </c>
      <c r="E440" s="164">
        <f>اكتوبر!Y29</f>
        <v>0</v>
      </c>
      <c r="F440" s="147">
        <f t="shared" si="9"/>
        <v>0</v>
      </c>
    </row>
    <row r="441" spans="1:6">
      <c r="A441" s="147" t="str">
        <f>IF(OR(E441&gt;0,D441&gt;0),اكتوبر!D30,"     ")</f>
        <v>     </v>
      </c>
      <c r="B441" s="147" t="str">
        <f>IF(OR(E441&gt;0,D441&gt;0),اكتوبر!E30,"     ")</f>
        <v>     </v>
      </c>
      <c r="C441" s="96" t="str">
        <f>IF(OR(E441&gt;0,D441&gt;0),اكتوبر!F30,"....")</f>
        <v>....</v>
      </c>
      <c r="D441" s="164">
        <f>اكتوبر!Z30</f>
        <v>0</v>
      </c>
      <c r="E441" s="164">
        <f>اكتوبر!Y30</f>
        <v>0</v>
      </c>
      <c r="F441" s="147">
        <f t="shared" si="9"/>
        <v>0</v>
      </c>
    </row>
    <row r="442" spans="1:6">
      <c r="A442" s="147" t="str">
        <f>IF(OR(E442&gt;0,D442&gt;0),اكتوبر!D31,"     ")</f>
        <v>     </v>
      </c>
      <c r="B442" s="147" t="str">
        <f>IF(OR(E442&gt;0,D442&gt;0),اكتوبر!E31,"     ")</f>
        <v>     </v>
      </c>
      <c r="C442" s="96" t="str">
        <f>IF(OR(E442&gt;0,D442&gt;0),اكتوبر!F31,"....")</f>
        <v>....</v>
      </c>
      <c r="D442" s="164">
        <f>اكتوبر!Z31</f>
        <v>0</v>
      </c>
      <c r="E442" s="164">
        <f>اكتوبر!Y31</f>
        <v>0</v>
      </c>
      <c r="F442" s="147">
        <f t="shared" si="9"/>
        <v>0</v>
      </c>
    </row>
    <row r="443" spans="1:6">
      <c r="A443" s="147" t="str">
        <f>IF(OR(E443&gt;0,D443&gt;0),اكتوبر!D32,"     ")</f>
        <v>     </v>
      </c>
      <c r="B443" s="147" t="str">
        <f>IF(OR(E443&gt;0,D443&gt;0),اكتوبر!E32,"     ")</f>
        <v>     </v>
      </c>
      <c r="C443" s="96" t="str">
        <f>IF(OR(E443&gt;0,D443&gt;0),اكتوبر!F32,"....")</f>
        <v>....</v>
      </c>
      <c r="D443" s="164">
        <f>اكتوبر!Z32</f>
        <v>0</v>
      </c>
      <c r="E443" s="164">
        <f>اكتوبر!Y32</f>
        <v>0</v>
      </c>
      <c r="F443" s="147">
        <f t="shared" si="9"/>
        <v>0</v>
      </c>
    </row>
    <row r="444" spans="1:6">
      <c r="A444" s="147" t="str">
        <f>IF(OR(E444&gt;0,D444&gt;0),اكتوبر!D33,"     ")</f>
        <v>     </v>
      </c>
      <c r="B444" s="147" t="str">
        <f>IF(OR(E444&gt;0,D444&gt;0),اكتوبر!E33,"     ")</f>
        <v>     </v>
      </c>
      <c r="C444" s="96" t="str">
        <f>IF(OR(E444&gt;0,D444&gt;0),اكتوبر!F33,"....")</f>
        <v>....</v>
      </c>
      <c r="D444" s="164">
        <f>اكتوبر!Z33</f>
        <v>0</v>
      </c>
      <c r="E444" s="164">
        <f>اكتوبر!Y33</f>
        <v>0</v>
      </c>
      <c r="F444" s="147">
        <f t="shared" si="9"/>
        <v>0</v>
      </c>
    </row>
    <row r="445" spans="1:6">
      <c r="A445" s="147" t="str">
        <f>IF(OR(E445&gt;0,D445&gt;0),اكتوبر!D34,"     ")</f>
        <v>     </v>
      </c>
      <c r="B445" s="147" t="str">
        <f>IF(OR(E445&gt;0,D445&gt;0),اكتوبر!E34,"     ")</f>
        <v>     </v>
      </c>
      <c r="C445" s="96" t="str">
        <f>IF(OR(E445&gt;0,D445&gt;0),اكتوبر!F34,"....")</f>
        <v>....</v>
      </c>
      <c r="D445" s="164">
        <f>اكتوبر!Z34</f>
        <v>0</v>
      </c>
      <c r="E445" s="164">
        <f>اكتوبر!Y34</f>
        <v>0</v>
      </c>
      <c r="F445" s="147">
        <f t="shared" si="9"/>
        <v>0</v>
      </c>
    </row>
    <row r="446" spans="1:6">
      <c r="A446" s="147" t="str">
        <f>IF(OR(E446&gt;0,D446&gt;0),اكتوبر!D35,"     ")</f>
        <v>     </v>
      </c>
      <c r="B446" s="147" t="str">
        <f>IF(OR(E446&gt;0,D446&gt;0),اكتوبر!E35,"     ")</f>
        <v>     </v>
      </c>
      <c r="C446" s="96" t="str">
        <f>IF(OR(E446&gt;0,D446&gt;0),اكتوبر!F35,"....")</f>
        <v>....</v>
      </c>
      <c r="D446" s="164">
        <f>اكتوبر!Z35</f>
        <v>0</v>
      </c>
      <c r="E446" s="164">
        <f>اكتوبر!Y35</f>
        <v>0</v>
      </c>
      <c r="F446" s="147">
        <f t="shared" si="9"/>
        <v>0</v>
      </c>
    </row>
    <row r="447" spans="1:6">
      <c r="A447" s="147" t="str">
        <f>IF(OR(E447&gt;0,D447&gt;0),اكتوبر!D36,"     ")</f>
        <v>     </v>
      </c>
      <c r="B447" s="147" t="str">
        <f>IF(OR(E447&gt;0,D447&gt;0),اكتوبر!E36,"     ")</f>
        <v>     </v>
      </c>
      <c r="C447" s="96" t="str">
        <f>IF(OR(E447&gt;0,D447&gt;0),اكتوبر!F36,"....")</f>
        <v>....</v>
      </c>
      <c r="D447" s="164">
        <f>اكتوبر!Z36</f>
        <v>0</v>
      </c>
      <c r="E447" s="164">
        <f>اكتوبر!Y36</f>
        <v>0</v>
      </c>
      <c r="F447" s="147">
        <f t="shared" si="9"/>
        <v>0</v>
      </c>
    </row>
    <row r="448" spans="1:6">
      <c r="A448" s="147" t="str">
        <f>IF(OR(E448&gt;0,D448&gt;0),اكتوبر!D37,"     ")</f>
        <v>     </v>
      </c>
      <c r="B448" s="147" t="str">
        <f>IF(OR(E448&gt;0,D448&gt;0),اكتوبر!E37,"     ")</f>
        <v>     </v>
      </c>
      <c r="C448" s="96" t="str">
        <f>IF(OR(E448&gt;0,D448&gt;0),اكتوبر!F37,"....")</f>
        <v>....</v>
      </c>
      <c r="D448" s="164">
        <f>اكتوبر!Z37</f>
        <v>0</v>
      </c>
      <c r="E448" s="164">
        <f>اكتوبر!Y37</f>
        <v>0</v>
      </c>
      <c r="F448" s="147">
        <f t="shared" si="9"/>
        <v>0</v>
      </c>
    </row>
    <row r="449" spans="1:6">
      <c r="A449" s="147" t="str">
        <f>IF(OR(E449&gt;0,D449&gt;0),اكتوبر!D38,"     ")</f>
        <v>     </v>
      </c>
      <c r="B449" s="147" t="str">
        <f>IF(OR(E449&gt;0,D449&gt;0),اكتوبر!E38,"     ")</f>
        <v>     </v>
      </c>
      <c r="C449" s="96" t="str">
        <f>IF(OR(E449&gt;0,D449&gt;0),اكتوبر!F38,"....")</f>
        <v>....</v>
      </c>
      <c r="D449" s="164">
        <f>اكتوبر!Z38</f>
        <v>0</v>
      </c>
      <c r="E449" s="164">
        <f>اكتوبر!Y38</f>
        <v>0</v>
      </c>
      <c r="F449" s="147">
        <f t="shared" si="9"/>
        <v>0</v>
      </c>
    </row>
    <row r="450" spans="1:6">
      <c r="A450" s="147" t="str">
        <f>IF(OR(E450&gt;0,D450&gt;0),اكتوبر!D39,"     ")</f>
        <v>     </v>
      </c>
      <c r="B450" s="147" t="str">
        <f>IF(OR(E450&gt;0,D450&gt;0),اكتوبر!E39,"     ")</f>
        <v>     </v>
      </c>
      <c r="C450" s="96" t="str">
        <f>IF(OR(E450&gt;0,D450&gt;0),اكتوبر!F39,"....")</f>
        <v>....</v>
      </c>
      <c r="D450" s="164">
        <f>اكتوبر!Z39</f>
        <v>0</v>
      </c>
      <c r="E450" s="164">
        <f>اكتوبر!Y39</f>
        <v>0</v>
      </c>
      <c r="F450" s="147">
        <f t="shared" si="9"/>
        <v>0</v>
      </c>
    </row>
    <row r="451" spans="1:6">
      <c r="A451" s="147" t="str">
        <f>IF(OR(E451&gt;0,D451&gt;0),اكتوبر!D40,"     ")</f>
        <v>     </v>
      </c>
      <c r="B451" s="147" t="str">
        <f>IF(OR(E451&gt;0,D451&gt;0),اكتوبر!E40,"     ")</f>
        <v>     </v>
      </c>
      <c r="C451" s="96" t="str">
        <f>IF(OR(E451&gt;0,D451&gt;0),اكتوبر!F40,"....")</f>
        <v>....</v>
      </c>
      <c r="D451" s="164">
        <f>اكتوبر!Z40</f>
        <v>0</v>
      </c>
      <c r="E451" s="164">
        <f>اكتوبر!Y40</f>
        <v>0</v>
      </c>
      <c r="F451" s="147">
        <f t="shared" si="9"/>
        <v>0</v>
      </c>
    </row>
    <row r="452" spans="1:6">
      <c r="A452" s="147" t="str">
        <f>IF(OR(E452&gt;0,D452&gt;0),اكتوبر!D41,"     ")</f>
        <v>     </v>
      </c>
      <c r="B452" s="147" t="str">
        <f>IF(OR(E452&gt;0,D452&gt;0),اكتوبر!E41,"     ")</f>
        <v>     </v>
      </c>
      <c r="C452" s="96" t="str">
        <f>IF(OR(E452&gt;0,D452&gt;0),اكتوبر!F41,"....")</f>
        <v>....</v>
      </c>
      <c r="D452" s="164">
        <f>اكتوبر!Z41</f>
        <v>0</v>
      </c>
      <c r="E452" s="164">
        <f>اكتوبر!Y41</f>
        <v>0</v>
      </c>
      <c r="F452" s="147">
        <f t="shared" si="9"/>
        <v>0</v>
      </c>
    </row>
    <row r="453" spans="1:6">
      <c r="A453" s="147" t="str">
        <f>IF(OR(E453&gt;0,D453&gt;0),اكتوبر!D42,"     ")</f>
        <v>     </v>
      </c>
      <c r="B453" s="147" t="str">
        <f>IF(OR(E453&gt;0,D453&gt;0),اكتوبر!E42,"     ")</f>
        <v>     </v>
      </c>
      <c r="C453" s="96" t="str">
        <f>IF(OR(E453&gt;0,D453&gt;0),اكتوبر!F42,"....")</f>
        <v>....</v>
      </c>
      <c r="D453" s="164">
        <f>اكتوبر!Z42</f>
        <v>0</v>
      </c>
      <c r="E453" s="164">
        <f>اكتوبر!Y42</f>
        <v>0</v>
      </c>
      <c r="F453" s="147">
        <f t="shared" si="9"/>
        <v>0</v>
      </c>
    </row>
    <row r="454" spans="1:6">
      <c r="A454" s="147" t="str">
        <f>IF(OR(E454&gt;0,D454&gt;0),اكتوبر!D43,"     ")</f>
        <v>     </v>
      </c>
      <c r="B454" s="147" t="str">
        <f>IF(OR(E454&gt;0,D454&gt;0),اكتوبر!E43,"     ")</f>
        <v>     </v>
      </c>
      <c r="C454" s="96" t="str">
        <f>IF(OR(E454&gt;0,D454&gt;0),اكتوبر!F43,"....")</f>
        <v>....</v>
      </c>
      <c r="D454" s="164">
        <f>اكتوبر!Z43</f>
        <v>0</v>
      </c>
      <c r="E454" s="164">
        <f>اكتوبر!Y43</f>
        <v>0</v>
      </c>
      <c r="F454" s="147">
        <f t="shared" si="9"/>
        <v>0</v>
      </c>
    </row>
    <row r="473" spans="3:3">
      <c r="C473" s="162" t="s">
        <v>499</v>
      </c>
    </row>
    <row r="474" spans="3:3">
      <c r="C474" s="162"/>
    </row>
    <row r="475" spans="3:3">
      <c r="C475" s="162"/>
    </row>
    <row r="476" ht="15.75" spans="1:6">
      <c r="A476" s="163" t="s">
        <v>10</v>
      </c>
      <c r="B476" s="163" t="s">
        <v>486</v>
      </c>
      <c r="C476" s="163" t="s">
        <v>487</v>
      </c>
      <c r="D476" s="163" t="s">
        <v>56</v>
      </c>
      <c r="E476" s="163" t="s">
        <v>55</v>
      </c>
      <c r="F476" s="163" t="s">
        <v>488</v>
      </c>
    </row>
    <row r="477" spans="1:6">
      <c r="A477" s="147" t="str">
        <f>IF(OR(E477&gt;0,D477&gt;0),نوفمبر!D12,"     ")</f>
        <v>novmber-01</v>
      </c>
      <c r="B477" s="147">
        <f>IF(OR(E477&gt;0,D477&gt;0),نوفمبر!E12,"     ")</f>
        <v>1</v>
      </c>
      <c r="C477" s="96">
        <f>IF(OR(E477&gt;0,D477&gt;0),نوفمبر!F12,"....")</f>
        <v>0</v>
      </c>
      <c r="D477" s="164">
        <f>نوفمبر!Z12</f>
        <v>31567.5</v>
      </c>
      <c r="E477" s="164">
        <f>نوفمبر!Y12</f>
        <v>0</v>
      </c>
      <c r="F477" s="147">
        <f>D477-E477</f>
        <v>31567.5</v>
      </c>
    </row>
    <row r="478" spans="1:6">
      <c r="A478" s="147" t="str">
        <f>IF(OR(E478&gt;0,D478&gt;0),نوفمبر!D13,"     ")</f>
        <v>     </v>
      </c>
      <c r="B478" s="147" t="str">
        <f>IF(OR(E478&gt;0,D478&gt;0),نوفمبر!E13,"     ")</f>
        <v>     </v>
      </c>
      <c r="C478" s="96" t="str">
        <f>IF(OR(E478&gt;0,D478&gt;0),نوفمبر!F13,"....")</f>
        <v>....</v>
      </c>
      <c r="D478" s="164">
        <f>نوفمبر!Z13</f>
        <v>0</v>
      </c>
      <c r="E478" s="164">
        <f>نوفمبر!Y13</f>
        <v>0</v>
      </c>
      <c r="F478" s="147">
        <f t="shared" ref="F478:F508" si="10">D478-E478</f>
        <v>0</v>
      </c>
    </row>
    <row r="479" spans="1:6">
      <c r="A479" s="147" t="str">
        <f>IF(OR(E479&gt;0,D479&gt;0),نوفمبر!D14,"     ")</f>
        <v>     </v>
      </c>
      <c r="B479" s="147" t="str">
        <f>IF(OR(E479&gt;0,D479&gt;0),نوفمبر!E14,"     ")</f>
        <v>     </v>
      </c>
      <c r="C479" s="96" t="str">
        <f>IF(OR(E479&gt;0,D479&gt;0),نوفمبر!F14,"....")</f>
        <v>....</v>
      </c>
      <c r="D479" s="164">
        <f>نوفمبر!Z14</f>
        <v>0</v>
      </c>
      <c r="E479" s="164">
        <f>نوفمبر!Y14</f>
        <v>0</v>
      </c>
      <c r="F479" s="147">
        <f t="shared" si="10"/>
        <v>0</v>
      </c>
    </row>
    <row r="480" spans="1:6">
      <c r="A480" s="147" t="str">
        <f>IF(OR(E480&gt;0,D480&gt;0),نوفمبر!D15,"     ")</f>
        <v>novmber-04</v>
      </c>
      <c r="B480" s="147">
        <f>IF(OR(E480&gt;0,D480&gt;0),نوفمبر!E15,"     ")</f>
        <v>4</v>
      </c>
      <c r="C480" s="96" t="str">
        <f>IF(OR(E480&gt;0,D480&gt;0),نوفمبر!F15,"....")</f>
        <v> شراء بضاعة نقدًا بـ 5,500 + 825 ضريبة</v>
      </c>
      <c r="D480" s="164">
        <f>نوفمبر!Z15</f>
        <v>0</v>
      </c>
      <c r="E480" s="164">
        <f>نوفمبر!Y15</f>
        <v>6325</v>
      </c>
      <c r="F480" s="147">
        <f t="shared" si="10"/>
        <v>-6325</v>
      </c>
    </row>
    <row r="481" spans="1:6">
      <c r="A481" s="147" t="str">
        <f>IF(OR(E481&gt;0,D481&gt;0),نوفمبر!D16,"     ")</f>
        <v>     </v>
      </c>
      <c r="B481" s="147" t="str">
        <f>IF(OR(E481&gt;0,D481&gt;0),نوفمبر!E16,"     ")</f>
        <v>     </v>
      </c>
      <c r="C481" s="96" t="str">
        <f>IF(OR(E481&gt;0,D481&gt;0),نوفمبر!F16,"....")</f>
        <v>....</v>
      </c>
      <c r="D481" s="164">
        <f>نوفمبر!Z16</f>
        <v>0</v>
      </c>
      <c r="E481" s="164">
        <f>نوفمبر!Y16</f>
        <v>0</v>
      </c>
      <c r="F481" s="147">
        <f t="shared" si="10"/>
        <v>0</v>
      </c>
    </row>
    <row r="482" spans="1:6">
      <c r="A482" s="147" t="str">
        <f>IF(OR(E482&gt;0,D482&gt;0),نوفمبر!D17,"     ")</f>
        <v>     </v>
      </c>
      <c r="B482" s="147" t="str">
        <f>IF(OR(E482&gt;0,D482&gt;0),نوفمبر!E17,"     ")</f>
        <v>     </v>
      </c>
      <c r="C482" s="96" t="str">
        <f>IF(OR(E482&gt;0,D482&gt;0),نوفمبر!F17,"....")</f>
        <v>....</v>
      </c>
      <c r="D482" s="164">
        <f>نوفمبر!Z17</f>
        <v>0</v>
      </c>
      <c r="E482" s="164">
        <f>نوفمبر!Y17</f>
        <v>0</v>
      </c>
      <c r="F482" s="147">
        <f t="shared" si="10"/>
        <v>0</v>
      </c>
    </row>
    <row r="483" spans="1:6">
      <c r="A483" s="147" t="str">
        <f>IF(OR(E483&gt;0,D483&gt;0),نوفمبر!D18,"     ")</f>
        <v>     </v>
      </c>
      <c r="B483" s="147" t="str">
        <f>IF(OR(E483&gt;0,D483&gt;0),نوفمبر!E18,"     ")</f>
        <v>     </v>
      </c>
      <c r="C483" s="96" t="str">
        <f>IF(OR(E483&gt;0,D483&gt;0),نوفمبر!F18,"....")</f>
        <v>....</v>
      </c>
      <c r="D483" s="164">
        <f>نوفمبر!Z18</f>
        <v>0</v>
      </c>
      <c r="E483" s="164">
        <f>نوفمبر!Y18</f>
        <v>0</v>
      </c>
      <c r="F483" s="147">
        <f t="shared" si="10"/>
        <v>0</v>
      </c>
    </row>
    <row r="484" spans="1:6">
      <c r="A484" s="147" t="str">
        <f>IF(OR(E484&gt;0,D484&gt;0),نوفمبر!D19,"     ")</f>
        <v>     </v>
      </c>
      <c r="B484" s="147" t="str">
        <f>IF(OR(E484&gt;0,D484&gt;0),نوفمبر!E19,"     ")</f>
        <v>     </v>
      </c>
      <c r="C484" s="96" t="str">
        <f>IF(OR(E484&gt;0,D484&gt;0),نوفمبر!F19,"....")</f>
        <v>....</v>
      </c>
      <c r="D484" s="164">
        <f>نوفمبر!Z19</f>
        <v>0</v>
      </c>
      <c r="E484" s="164">
        <f>نوفمبر!Y19</f>
        <v>0</v>
      </c>
      <c r="F484" s="147">
        <f t="shared" si="10"/>
        <v>0</v>
      </c>
    </row>
    <row r="485" spans="1:6">
      <c r="A485" s="147" t="str">
        <f>IF(OR(E485&gt;0,D485&gt;0),نوفمبر!D20,"     ")</f>
        <v>     </v>
      </c>
      <c r="B485" s="147" t="str">
        <f>IF(OR(E485&gt;0,D485&gt;0),نوفمبر!E20,"     ")</f>
        <v>     </v>
      </c>
      <c r="C485" s="96" t="str">
        <f>IF(OR(E485&gt;0,D485&gt;0),نوفمبر!F20,"....")</f>
        <v>....</v>
      </c>
      <c r="D485" s="164">
        <f>نوفمبر!Z20</f>
        <v>0</v>
      </c>
      <c r="E485" s="164">
        <f>نوفمبر!Y20</f>
        <v>0</v>
      </c>
      <c r="F485" s="147">
        <f t="shared" si="10"/>
        <v>0</v>
      </c>
    </row>
    <row r="486" spans="1:6">
      <c r="A486" s="147" t="str">
        <f>IF(OR(E486&gt;0,D486&gt;0),نوفمبر!D21,"     ")</f>
        <v>     </v>
      </c>
      <c r="B486" s="147" t="str">
        <f>IF(OR(E486&gt;0,D486&gt;0),نوفمبر!E21,"     ")</f>
        <v>     </v>
      </c>
      <c r="C486" s="96" t="str">
        <f>IF(OR(E486&gt;0,D486&gt;0),نوفمبر!F21,"....")</f>
        <v>....</v>
      </c>
      <c r="D486" s="164">
        <f>نوفمبر!Z21</f>
        <v>0</v>
      </c>
      <c r="E486" s="164">
        <f>نوفمبر!Y21</f>
        <v>0</v>
      </c>
      <c r="F486" s="147">
        <f t="shared" si="10"/>
        <v>0</v>
      </c>
    </row>
    <row r="487" spans="1:6">
      <c r="A487" s="147" t="str">
        <f>IF(OR(E487&gt;0,D487&gt;0),نوفمبر!D22,"     ")</f>
        <v>     </v>
      </c>
      <c r="B487" s="147" t="str">
        <f>IF(OR(E487&gt;0,D487&gt;0),نوفمبر!E22,"     ")</f>
        <v>     </v>
      </c>
      <c r="C487" s="96" t="str">
        <f>IF(OR(E487&gt;0,D487&gt;0),نوفمبر!F22,"....")</f>
        <v>....</v>
      </c>
      <c r="D487" s="164">
        <f>نوفمبر!Z22</f>
        <v>0</v>
      </c>
      <c r="E487" s="164">
        <f>نوفمبر!Y22</f>
        <v>0</v>
      </c>
      <c r="F487" s="147">
        <f t="shared" si="10"/>
        <v>0</v>
      </c>
    </row>
    <row r="488" spans="1:6">
      <c r="A488" s="147" t="str">
        <f>IF(OR(E488&gt;0,D488&gt;0),نوفمبر!D23,"     ")</f>
        <v>     </v>
      </c>
      <c r="B488" s="147" t="str">
        <f>IF(OR(E488&gt;0,D488&gt;0),نوفمبر!E23,"     ")</f>
        <v>     </v>
      </c>
      <c r="C488" s="96" t="str">
        <f>IF(OR(E488&gt;0,D488&gt;0),نوفمبر!F23,"....")</f>
        <v>....</v>
      </c>
      <c r="D488" s="164">
        <f>نوفمبر!Z23</f>
        <v>0</v>
      </c>
      <c r="E488" s="164">
        <f>نوفمبر!Y23</f>
        <v>0</v>
      </c>
      <c r="F488" s="147">
        <f t="shared" si="10"/>
        <v>0</v>
      </c>
    </row>
    <row r="489" spans="1:6">
      <c r="A489" s="147" t="str">
        <f>IF(OR(E489&gt;0,D489&gt;0),نوفمبر!D24,"     ")</f>
        <v>     </v>
      </c>
      <c r="B489" s="147" t="str">
        <f>IF(OR(E489&gt;0,D489&gt;0),نوفمبر!E24,"     ")</f>
        <v>     </v>
      </c>
      <c r="C489" s="96" t="str">
        <f>IF(OR(E489&gt;0,D489&gt;0),نوفمبر!F24,"....")</f>
        <v>....</v>
      </c>
      <c r="D489" s="164">
        <f>نوفمبر!Z24</f>
        <v>0</v>
      </c>
      <c r="E489" s="164">
        <f>نوفمبر!Y24</f>
        <v>0</v>
      </c>
      <c r="F489" s="147">
        <f t="shared" si="10"/>
        <v>0</v>
      </c>
    </row>
    <row r="490" spans="1:6">
      <c r="A490" s="147" t="str">
        <f>IF(OR(E490&gt;0,D490&gt;0),نوفمبر!D25,"     ")</f>
        <v>     </v>
      </c>
      <c r="B490" s="147" t="str">
        <f>IF(OR(E490&gt;0,D490&gt;0),نوفمبر!E25,"     ")</f>
        <v>     </v>
      </c>
      <c r="C490" s="96" t="str">
        <f>IF(OR(E490&gt;0,D490&gt;0),نوفمبر!F25,"....")</f>
        <v>....</v>
      </c>
      <c r="D490" s="164">
        <f>نوفمبر!Z25</f>
        <v>0</v>
      </c>
      <c r="E490" s="164">
        <f>نوفمبر!Y25</f>
        <v>0</v>
      </c>
      <c r="F490" s="147">
        <f t="shared" si="10"/>
        <v>0</v>
      </c>
    </row>
    <row r="491" spans="1:6">
      <c r="A491" s="147" t="str">
        <f>IF(OR(E491&gt;0,D491&gt;0),نوفمبر!D26,"     ")</f>
        <v>     </v>
      </c>
      <c r="B491" s="147" t="str">
        <f>IF(OR(E491&gt;0,D491&gt;0),نوفمبر!E26,"     ")</f>
        <v>     </v>
      </c>
      <c r="C491" s="96" t="str">
        <f>IF(OR(E491&gt;0,D491&gt;0),نوفمبر!F26,"....")</f>
        <v>....</v>
      </c>
      <c r="D491" s="164">
        <f>نوفمبر!Z26</f>
        <v>0</v>
      </c>
      <c r="E491" s="164">
        <f>نوفمبر!Y26</f>
        <v>0</v>
      </c>
      <c r="F491" s="147">
        <f t="shared" si="10"/>
        <v>0</v>
      </c>
    </row>
    <row r="492" spans="1:6">
      <c r="A492" s="147" t="str">
        <f>IF(OR(E492&gt;0,D492&gt;0),نوفمبر!D27,"     ")</f>
        <v>     </v>
      </c>
      <c r="B492" s="147" t="str">
        <f>IF(OR(E492&gt;0,D492&gt;0),نوفمبر!E27,"     ")</f>
        <v>     </v>
      </c>
      <c r="C492" s="96" t="str">
        <f>IF(OR(E492&gt;0,D492&gt;0),نوفمبر!F27,"....")</f>
        <v>....</v>
      </c>
      <c r="D492" s="164">
        <f>نوفمبر!Z27</f>
        <v>0</v>
      </c>
      <c r="E492" s="164">
        <f>نوفمبر!Y27</f>
        <v>0</v>
      </c>
      <c r="F492" s="147">
        <f t="shared" si="10"/>
        <v>0</v>
      </c>
    </row>
    <row r="493" spans="1:6">
      <c r="A493" s="147" t="str">
        <f>IF(OR(E493&gt;0,D493&gt;0),نوفمبر!D28,"     ")</f>
        <v>     </v>
      </c>
      <c r="B493" s="147" t="str">
        <f>IF(OR(E493&gt;0,D493&gt;0),نوفمبر!E28,"     ")</f>
        <v>     </v>
      </c>
      <c r="C493" s="96" t="str">
        <f>IF(OR(E493&gt;0,D493&gt;0),نوفمبر!F28,"....")</f>
        <v>....</v>
      </c>
      <c r="D493" s="164">
        <f>نوفمبر!Z28</f>
        <v>0</v>
      </c>
      <c r="E493" s="164">
        <f>نوفمبر!Y28</f>
        <v>0</v>
      </c>
      <c r="F493" s="147">
        <f t="shared" si="10"/>
        <v>0</v>
      </c>
    </row>
    <row r="494" spans="1:6">
      <c r="A494" s="147" t="str">
        <f>IF(OR(E494&gt;0,D494&gt;0),نوفمبر!D29,"     ")</f>
        <v>     </v>
      </c>
      <c r="B494" s="147" t="str">
        <f>IF(OR(E494&gt;0,D494&gt;0),نوفمبر!E29,"     ")</f>
        <v>     </v>
      </c>
      <c r="C494" s="96" t="str">
        <f>IF(OR(E494&gt;0,D494&gt;0),نوفمبر!F29,"....")</f>
        <v>....</v>
      </c>
      <c r="D494" s="164">
        <f>نوفمبر!Z29</f>
        <v>0</v>
      </c>
      <c r="E494" s="164">
        <f>نوفمبر!Y29</f>
        <v>0</v>
      </c>
      <c r="F494" s="147">
        <f t="shared" si="10"/>
        <v>0</v>
      </c>
    </row>
    <row r="495" spans="1:6">
      <c r="A495" s="147" t="str">
        <f>IF(OR(E495&gt;0,D495&gt;0),نوفمبر!D30,"     ")</f>
        <v>     </v>
      </c>
      <c r="B495" s="147" t="str">
        <f>IF(OR(E495&gt;0,D495&gt;0),نوفمبر!E30,"     ")</f>
        <v>     </v>
      </c>
      <c r="C495" s="96" t="str">
        <f>IF(OR(E495&gt;0,D495&gt;0),نوفمبر!F30,"....")</f>
        <v>....</v>
      </c>
      <c r="D495" s="164">
        <f>نوفمبر!Z30</f>
        <v>0</v>
      </c>
      <c r="E495" s="164">
        <f>نوفمبر!Y30</f>
        <v>0</v>
      </c>
      <c r="F495" s="147">
        <f t="shared" si="10"/>
        <v>0</v>
      </c>
    </row>
    <row r="496" spans="1:6">
      <c r="A496" s="147" t="str">
        <f>IF(OR(E496&gt;0,D496&gt;0),نوفمبر!D31,"     ")</f>
        <v>     </v>
      </c>
      <c r="B496" s="147" t="str">
        <f>IF(OR(E496&gt;0,D496&gt;0),نوفمبر!E31,"     ")</f>
        <v>     </v>
      </c>
      <c r="C496" s="96" t="str">
        <f>IF(OR(E496&gt;0,D496&gt;0),نوفمبر!F31,"....")</f>
        <v>....</v>
      </c>
      <c r="D496" s="164">
        <f>نوفمبر!Z31</f>
        <v>0</v>
      </c>
      <c r="E496" s="164">
        <f>نوفمبر!Y31</f>
        <v>0</v>
      </c>
      <c r="F496" s="147">
        <f t="shared" si="10"/>
        <v>0</v>
      </c>
    </row>
    <row r="497" spans="1:6">
      <c r="A497" s="147" t="str">
        <f>IF(OR(E497&gt;0,D497&gt;0),نوفمبر!D32,"     ")</f>
        <v>     </v>
      </c>
      <c r="B497" s="147" t="str">
        <f>IF(OR(E497&gt;0,D497&gt;0),نوفمبر!E32,"     ")</f>
        <v>     </v>
      </c>
      <c r="C497" s="96" t="str">
        <f>IF(OR(E497&gt;0,D497&gt;0),نوفمبر!F32,"....")</f>
        <v>....</v>
      </c>
      <c r="D497" s="164">
        <f>نوفمبر!Z32</f>
        <v>0</v>
      </c>
      <c r="E497" s="164">
        <f>نوفمبر!Y32</f>
        <v>0</v>
      </c>
      <c r="F497" s="147">
        <f t="shared" si="10"/>
        <v>0</v>
      </c>
    </row>
    <row r="498" spans="1:6">
      <c r="A498" s="147" t="str">
        <f>IF(OR(E498&gt;0,D498&gt;0),نوفمبر!D33,"     ")</f>
        <v>     </v>
      </c>
      <c r="B498" s="147" t="str">
        <f>IF(OR(E498&gt;0,D498&gt;0),نوفمبر!E33,"     ")</f>
        <v>     </v>
      </c>
      <c r="C498" s="96" t="str">
        <f>IF(OR(E498&gt;0,D498&gt;0),نوفمبر!F33,"....")</f>
        <v>....</v>
      </c>
      <c r="D498" s="164">
        <f>نوفمبر!Z33</f>
        <v>0</v>
      </c>
      <c r="E498" s="164">
        <f>نوفمبر!Y33</f>
        <v>0</v>
      </c>
      <c r="F498" s="147">
        <f t="shared" si="10"/>
        <v>0</v>
      </c>
    </row>
    <row r="499" spans="1:6">
      <c r="A499" s="147" t="str">
        <f>IF(OR(E499&gt;0,D499&gt;0),نوفمبر!D34,"     ")</f>
        <v>     </v>
      </c>
      <c r="B499" s="147" t="str">
        <f>IF(OR(E499&gt;0,D499&gt;0),نوفمبر!E34,"     ")</f>
        <v>     </v>
      </c>
      <c r="C499" s="96" t="str">
        <f>IF(OR(E499&gt;0,D499&gt;0),نوفمبر!F34,"....")</f>
        <v>....</v>
      </c>
      <c r="D499" s="164">
        <f>نوفمبر!Z34</f>
        <v>0</v>
      </c>
      <c r="E499" s="164">
        <f>نوفمبر!Y34</f>
        <v>0</v>
      </c>
      <c r="F499" s="147">
        <f t="shared" si="10"/>
        <v>0</v>
      </c>
    </row>
    <row r="500" spans="1:6">
      <c r="A500" s="147" t="str">
        <f>IF(OR(E500&gt;0,D500&gt;0),نوفمبر!D35,"     ")</f>
        <v>     </v>
      </c>
      <c r="B500" s="147" t="str">
        <f>IF(OR(E500&gt;0,D500&gt;0),نوفمبر!E35,"     ")</f>
        <v>     </v>
      </c>
      <c r="C500" s="96" t="str">
        <f>IF(OR(E500&gt;0,D500&gt;0),نوفمبر!F35,"....")</f>
        <v>....</v>
      </c>
      <c r="D500" s="164">
        <f>نوفمبر!Z35</f>
        <v>0</v>
      </c>
      <c r="E500" s="164">
        <f>نوفمبر!Y35</f>
        <v>0</v>
      </c>
      <c r="F500" s="147">
        <f t="shared" si="10"/>
        <v>0</v>
      </c>
    </row>
    <row r="501" spans="1:6">
      <c r="A501" s="147" t="str">
        <f>IF(OR(E501&gt;0,D501&gt;0),نوفمبر!D36,"     ")</f>
        <v>     </v>
      </c>
      <c r="B501" s="147" t="str">
        <f>IF(OR(E501&gt;0,D501&gt;0),نوفمبر!E36,"     ")</f>
        <v>     </v>
      </c>
      <c r="C501" s="96" t="str">
        <f>IF(OR(E501&gt;0,D501&gt;0),نوفمبر!F36,"....")</f>
        <v>....</v>
      </c>
      <c r="D501" s="164">
        <f>نوفمبر!Z36</f>
        <v>0</v>
      </c>
      <c r="E501" s="164">
        <f>نوفمبر!Y36</f>
        <v>0</v>
      </c>
      <c r="F501" s="147">
        <f t="shared" si="10"/>
        <v>0</v>
      </c>
    </row>
    <row r="502" spans="1:6">
      <c r="A502" s="147" t="str">
        <f>IF(OR(E502&gt;0,D502&gt;0),نوفمبر!D37,"     ")</f>
        <v>     </v>
      </c>
      <c r="B502" s="147" t="str">
        <f>IF(OR(E502&gt;0,D502&gt;0),نوفمبر!E37,"     ")</f>
        <v>     </v>
      </c>
      <c r="C502" s="96" t="str">
        <f>IF(OR(E502&gt;0,D502&gt;0),نوفمبر!F37,"....")</f>
        <v>....</v>
      </c>
      <c r="D502" s="164">
        <f>نوفمبر!Z37</f>
        <v>0</v>
      </c>
      <c r="E502" s="164">
        <f>نوفمبر!Y37</f>
        <v>0</v>
      </c>
      <c r="F502" s="147">
        <f t="shared" si="10"/>
        <v>0</v>
      </c>
    </row>
    <row r="503" spans="1:6">
      <c r="A503" s="147" t="str">
        <f>IF(OR(E503&gt;0,D503&gt;0),نوفمبر!D38,"     ")</f>
        <v>novmber-27</v>
      </c>
      <c r="B503" s="147">
        <f>IF(OR(E503&gt;0,D503&gt;0),نوفمبر!E38,"     ")</f>
        <v>27</v>
      </c>
      <c r="C503" s="96" t="str">
        <f>IF(OR(E503&gt;0,D503&gt;0),نوفمبر!F38,"....")</f>
        <v>استلام دفعة من عميل 3,500 نقدًا:</v>
      </c>
      <c r="D503" s="164">
        <f>نوفمبر!Z38</f>
        <v>3500</v>
      </c>
      <c r="E503" s="164">
        <f>نوفمبر!Y38</f>
        <v>0</v>
      </c>
      <c r="F503" s="147">
        <f t="shared" si="10"/>
        <v>3500</v>
      </c>
    </row>
    <row r="504" spans="1:6">
      <c r="A504" s="147" t="str">
        <f>IF(OR(E504&gt;0,D504&gt;0),نوفمبر!D39,"     ")</f>
        <v>     </v>
      </c>
      <c r="B504" s="147" t="str">
        <f>IF(OR(E504&gt;0,D504&gt;0),نوفمبر!E39,"     ")</f>
        <v>     </v>
      </c>
      <c r="C504" s="96" t="str">
        <f>IF(OR(E504&gt;0,D504&gt;0),نوفمبر!F39,"....")</f>
        <v>....</v>
      </c>
      <c r="D504" s="164">
        <f>نوفمبر!Z39</f>
        <v>0</v>
      </c>
      <c r="E504" s="164">
        <f>نوفمبر!Y39</f>
        <v>0</v>
      </c>
      <c r="F504" s="147">
        <f t="shared" si="10"/>
        <v>0</v>
      </c>
    </row>
    <row r="505" spans="1:6">
      <c r="A505" s="147" t="str">
        <f>IF(OR(E505&gt;0,D505&gt;0),نوفمبر!D40,"     ")</f>
        <v>     </v>
      </c>
      <c r="B505" s="147" t="str">
        <f>IF(OR(E505&gt;0,D505&gt;0),نوفمبر!E40,"     ")</f>
        <v>     </v>
      </c>
      <c r="C505" s="96" t="str">
        <f>IF(OR(E505&gt;0,D505&gt;0),نوفمبر!F40,"....")</f>
        <v>....</v>
      </c>
      <c r="D505" s="164">
        <f>نوفمبر!Z40</f>
        <v>0</v>
      </c>
      <c r="E505" s="164">
        <f>نوفمبر!Y40</f>
        <v>0</v>
      </c>
      <c r="F505" s="147">
        <f t="shared" si="10"/>
        <v>0</v>
      </c>
    </row>
    <row r="506" spans="1:6">
      <c r="A506" s="147" t="str">
        <f>IF(OR(E506&gt;0,D506&gt;0),نوفمبر!D41,"     ")</f>
        <v>     </v>
      </c>
      <c r="B506" s="147" t="str">
        <f>IF(OR(E506&gt;0,D506&gt;0),نوفمبر!E41,"     ")</f>
        <v>     </v>
      </c>
      <c r="C506" s="96" t="str">
        <f>IF(OR(E506&gt;0,D506&gt;0),نوفمبر!F41,"....")</f>
        <v>....</v>
      </c>
      <c r="D506" s="164">
        <f>نوفمبر!Z41</f>
        <v>0</v>
      </c>
      <c r="E506" s="164">
        <f>نوفمبر!Y41</f>
        <v>0</v>
      </c>
      <c r="F506" s="147">
        <f t="shared" si="10"/>
        <v>0</v>
      </c>
    </row>
    <row r="507" spans="1:6">
      <c r="A507" s="147" t="str">
        <f>IF(OR(E507&gt;0,D507&gt;0),نوفمبر!D42,"     ")</f>
        <v>     </v>
      </c>
      <c r="B507" s="147" t="str">
        <f>IF(OR(E507&gt;0,D507&gt;0),نوفمبر!E42,"     ")</f>
        <v>     </v>
      </c>
      <c r="C507" s="96" t="str">
        <f>IF(OR(E507&gt;0,D507&gt;0),نوفمبر!F42,"....")</f>
        <v>....</v>
      </c>
      <c r="D507" s="164">
        <f>نوفمبر!Z42</f>
        <v>0</v>
      </c>
      <c r="E507" s="164">
        <f>نوفمبر!Y42</f>
        <v>0</v>
      </c>
      <c r="F507" s="147">
        <f t="shared" si="10"/>
        <v>0</v>
      </c>
    </row>
    <row r="508" spans="1:6">
      <c r="A508" s="147" t="str">
        <f>IF(OR(E508&gt;0,D508&gt;0),نوفمبر!D43,"     ")</f>
        <v>     </v>
      </c>
      <c r="B508" s="147" t="str">
        <f>IF(OR(E508&gt;0,D508&gt;0),نوفمبر!E43,"     ")</f>
        <v>     </v>
      </c>
      <c r="C508" s="96" t="str">
        <f>IF(OR(E508&gt;0,D508&gt;0),نوفمبر!F43,"....")</f>
        <v>....</v>
      </c>
      <c r="D508" s="164">
        <f>نوفمبر!Z43</f>
        <v>0</v>
      </c>
      <c r="E508" s="164">
        <f>نوفمبر!Y43</f>
        <v>0</v>
      </c>
      <c r="F508" s="147">
        <f t="shared" si="10"/>
        <v>0</v>
      </c>
    </row>
    <row r="524" spans="3:3">
      <c r="C524" s="162" t="s">
        <v>500</v>
      </c>
    </row>
    <row r="525" spans="3:3">
      <c r="C525" s="162"/>
    </row>
    <row r="526" spans="3:3">
      <c r="C526" s="162"/>
    </row>
    <row r="527" ht="15.75" spans="1:6">
      <c r="A527" s="163" t="s">
        <v>10</v>
      </c>
      <c r="B527" s="163" t="s">
        <v>486</v>
      </c>
      <c r="C527" s="163" t="s">
        <v>487</v>
      </c>
      <c r="D527" s="163" t="s">
        <v>56</v>
      </c>
      <c r="E527" s="163" t="s">
        <v>55</v>
      </c>
      <c r="F527" s="163" t="s">
        <v>488</v>
      </c>
    </row>
    <row r="528" spans="1:6">
      <c r="A528" s="147" t="str">
        <f>IF(OR(E528&gt;0,D528&gt;0),ديسمبر!D12,"     ")</f>
        <v>desmber-01</v>
      </c>
      <c r="B528" s="147">
        <f>IF(OR(E528&gt;0,D528&gt;0),ديسمبر!E12,"     ")</f>
        <v>1</v>
      </c>
      <c r="C528" s="96">
        <f>IF(OR(E528&gt;0,D528&gt;0),ديسمبر!F12,"....")</f>
        <v>0</v>
      </c>
      <c r="D528" s="164">
        <f>ديسمبر!Z12</f>
        <v>28742.5</v>
      </c>
      <c r="E528" s="164">
        <f>ديسمبر!Y12</f>
        <v>0</v>
      </c>
      <c r="F528" s="147">
        <f>D528-E528</f>
        <v>28742.5</v>
      </c>
    </row>
    <row r="529" spans="1:6">
      <c r="A529" s="147" t="str">
        <f>IF(OR(E529&gt;0,D529&gt;0),ديسمبر!D13,"     ")</f>
        <v>     </v>
      </c>
      <c r="B529" s="147" t="str">
        <f>IF(OR(E529&gt;0,D529&gt;0),ديسمبر!E13,"     ")</f>
        <v>     </v>
      </c>
      <c r="C529" s="96" t="str">
        <f>IF(OR(E529&gt;0,D529&gt;0),ديسمبر!F13,"....")</f>
        <v>....</v>
      </c>
      <c r="D529" s="164">
        <f>ديسمبر!Z13</f>
        <v>0</v>
      </c>
      <c r="E529" s="164">
        <f>ديسمبر!Y13</f>
        <v>0</v>
      </c>
      <c r="F529" s="147">
        <f t="shared" ref="F529:F559" si="11">D529-E529</f>
        <v>0</v>
      </c>
    </row>
    <row r="530" spans="1:6">
      <c r="A530" s="147" t="str">
        <f>IF(OR(E530&gt;0,D530&gt;0),ديسمبر!D14,"     ")</f>
        <v>     </v>
      </c>
      <c r="B530" s="147" t="str">
        <f>IF(OR(E530&gt;0,D530&gt;0),ديسمبر!E14,"     ")</f>
        <v>     </v>
      </c>
      <c r="C530" s="96" t="str">
        <f>IF(OR(E530&gt;0,D530&gt;0),ديسمبر!F14,"....")</f>
        <v>....</v>
      </c>
      <c r="D530" s="164">
        <f>ديسمبر!Z14</f>
        <v>0</v>
      </c>
      <c r="E530" s="164">
        <f>ديسمبر!Y14</f>
        <v>0</v>
      </c>
      <c r="F530" s="147">
        <f t="shared" si="11"/>
        <v>0</v>
      </c>
    </row>
    <row r="531" spans="1:6">
      <c r="A531" s="147" t="str">
        <f>IF(OR(E531&gt;0,D531&gt;0),ديسمبر!D15,"     ")</f>
        <v>     </v>
      </c>
      <c r="B531" s="147" t="str">
        <f>IF(OR(E531&gt;0,D531&gt;0),ديسمبر!E15,"     ")</f>
        <v>     </v>
      </c>
      <c r="C531" s="96" t="str">
        <f>IF(OR(E531&gt;0,D531&gt;0),ديسمبر!F15,"....")</f>
        <v>....</v>
      </c>
      <c r="D531" s="164">
        <f>ديسمبر!Z15</f>
        <v>0</v>
      </c>
      <c r="E531" s="164">
        <f>ديسمبر!Y15</f>
        <v>0</v>
      </c>
      <c r="F531" s="147">
        <f t="shared" si="11"/>
        <v>0</v>
      </c>
    </row>
    <row r="532" spans="1:6">
      <c r="A532" s="147" t="str">
        <f>IF(OR(E532&gt;0,D532&gt;0),ديسمبر!D16,"     ")</f>
        <v>     </v>
      </c>
      <c r="B532" s="147" t="str">
        <f>IF(OR(E532&gt;0,D532&gt;0),ديسمبر!E16,"     ")</f>
        <v>     </v>
      </c>
      <c r="C532" s="96" t="str">
        <f>IF(OR(E532&gt;0,D532&gt;0),ديسمبر!F16,"....")</f>
        <v>....</v>
      </c>
      <c r="D532" s="164">
        <f>ديسمبر!Z16</f>
        <v>0</v>
      </c>
      <c r="E532" s="164">
        <f>ديسمبر!Y16</f>
        <v>0</v>
      </c>
      <c r="F532" s="147">
        <f t="shared" si="11"/>
        <v>0</v>
      </c>
    </row>
    <row r="533" spans="1:6">
      <c r="A533" s="147" t="str">
        <f>IF(OR(E533&gt;0,D533&gt;0),ديسمبر!D17,"     ")</f>
        <v>     </v>
      </c>
      <c r="B533" s="147" t="str">
        <f>IF(OR(E533&gt;0,D533&gt;0),ديسمبر!E17,"     ")</f>
        <v>     </v>
      </c>
      <c r="C533" s="96" t="str">
        <f>IF(OR(E533&gt;0,D533&gt;0),ديسمبر!F17,"....")</f>
        <v>....</v>
      </c>
      <c r="D533" s="164">
        <f>ديسمبر!Z17</f>
        <v>0</v>
      </c>
      <c r="E533" s="164">
        <f>ديسمبر!Y17</f>
        <v>0</v>
      </c>
      <c r="F533" s="147">
        <f t="shared" si="11"/>
        <v>0</v>
      </c>
    </row>
    <row r="534" spans="1:6">
      <c r="A534" s="147" t="str">
        <f>IF(OR(E534&gt;0,D534&gt;0),ديسمبر!D18,"     ")</f>
        <v>     </v>
      </c>
      <c r="B534" s="147" t="str">
        <f>IF(OR(E534&gt;0,D534&gt;0),ديسمبر!E18,"     ")</f>
        <v>     </v>
      </c>
      <c r="C534" s="96" t="str">
        <f>IF(OR(E534&gt;0,D534&gt;0),ديسمبر!F18,"....")</f>
        <v>....</v>
      </c>
      <c r="D534" s="164">
        <f>ديسمبر!Z18</f>
        <v>0</v>
      </c>
      <c r="E534" s="164">
        <f>ديسمبر!Y18</f>
        <v>0</v>
      </c>
      <c r="F534" s="147">
        <f t="shared" si="11"/>
        <v>0</v>
      </c>
    </row>
    <row r="535" spans="1:6">
      <c r="A535" s="147" t="str">
        <f>IF(OR(E535&gt;0,D535&gt;0),ديسمبر!D19,"     ")</f>
        <v>     </v>
      </c>
      <c r="B535" s="147" t="str">
        <f>IF(OR(E535&gt;0,D535&gt;0),ديسمبر!E19,"     ")</f>
        <v>     </v>
      </c>
      <c r="C535" s="96" t="str">
        <f>IF(OR(E535&gt;0,D535&gt;0),ديسمبر!F19,"....")</f>
        <v>....</v>
      </c>
      <c r="D535" s="164">
        <f>ديسمبر!Z19</f>
        <v>0</v>
      </c>
      <c r="E535" s="164">
        <f>ديسمبر!Y19</f>
        <v>0</v>
      </c>
      <c r="F535" s="147">
        <f t="shared" si="11"/>
        <v>0</v>
      </c>
    </row>
    <row r="536" spans="1:6">
      <c r="A536" s="147" t="str">
        <f>IF(OR(E536&gt;0,D536&gt;0),ديسمبر!D20,"     ")</f>
        <v>     </v>
      </c>
      <c r="B536" s="147" t="str">
        <f>IF(OR(E536&gt;0,D536&gt;0),ديسمبر!E20,"     ")</f>
        <v>     </v>
      </c>
      <c r="C536" s="96" t="str">
        <f>IF(OR(E536&gt;0,D536&gt;0),ديسمبر!F20,"....")</f>
        <v>....</v>
      </c>
      <c r="D536" s="164">
        <f>ديسمبر!Z20</f>
        <v>0</v>
      </c>
      <c r="E536" s="164">
        <f>ديسمبر!Y20</f>
        <v>0</v>
      </c>
      <c r="F536" s="147">
        <f t="shared" si="11"/>
        <v>0</v>
      </c>
    </row>
    <row r="537" spans="1:6">
      <c r="A537" s="147" t="str">
        <f>IF(OR(E537&gt;0,D537&gt;0),ديسمبر!D21,"     ")</f>
        <v>     </v>
      </c>
      <c r="B537" s="147" t="str">
        <f>IF(OR(E537&gt;0,D537&gt;0),ديسمبر!E21,"     ")</f>
        <v>     </v>
      </c>
      <c r="C537" s="96" t="str">
        <f>IF(OR(E537&gt;0,D537&gt;0),ديسمبر!F21,"....")</f>
        <v>....</v>
      </c>
      <c r="D537" s="164">
        <f>ديسمبر!Z21</f>
        <v>0</v>
      </c>
      <c r="E537" s="164">
        <f>ديسمبر!Y21</f>
        <v>0</v>
      </c>
      <c r="F537" s="147">
        <f t="shared" si="11"/>
        <v>0</v>
      </c>
    </row>
    <row r="538" spans="1:6">
      <c r="A538" s="147" t="str">
        <f>IF(OR(E538&gt;0,D538&gt;0),ديسمبر!D22,"     ")</f>
        <v>     </v>
      </c>
      <c r="B538" s="147" t="str">
        <f>IF(OR(E538&gt;0,D538&gt;0),ديسمبر!E22,"     ")</f>
        <v>     </v>
      </c>
      <c r="C538" s="96" t="str">
        <f>IF(OR(E538&gt;0,D538&gt;0),ديسمبر!F22,"....")</f>
        <v>....</v>
      </c>
      <c r="D538" s="164">
        <f>ديسمبر!Z22</f>
        <v>0</v>
      </c>
      <c r="E538" s="164">
        <f>ديسمبر!Y22</f>
        <v>0</v>
      </c>
      <c r="F538" s="147">
        <f t="shared" si="11"/>
        <v>0</v>
      </c>
    </row>
    <row r="539" spans="1:6">
      <c r="A539" s="147" t="str">
        <f>IF(OR(E539&gt;0,D539&gt;0),ديسمبر!D23,"     ")</f>
        <v>     </v>
      </c>
      <c r="B539" s="147" t="str">
        <f>IF(OR(E539&gt;0,D539&gt;0),ديسمبر!E23,"     ")</f>
        <v>     </v>
      </c>
      <c r="C539" s="96" t="str">
        <f>IF(OR(E539&gt;0,D539&gt;0),ديسمبر!F23,"....")</f>
        <v>....</v>
      </c>
      <c r="D539" s="164">
        <f>ديسمبر!Z23</f>
        <v>0</v>
      </c>
      <c r="E539" s="164">
        <f>ديسمبر!Y23</f>
        <v>0</v>
      </c>
      <c r="F539" s="147">
        <f t="shared" si="11"/>
        <v>0</v>
      </c>
    </row>
    <row r="540" spans="1:6">
      <c r="A540" s="147" t="str">
        <f>IF(OR(E540&gt;0,D540&gt;0),ديسمبر!D24,"     ")</f>
        <v>desmber-13</v>
      </c>
      <c r="B540" s="147">
        <f>IF(OR(E540&gt;0,D540&gt;0),ديسمبر!E24,"     ")</f>
        <v>13</v>
      </c>
      <c r="C540" s="96" t="str">
        <f>IF(OR(E540&gt;0,D540&gt;0),ديسمبر!F24,"....")</f>
        <v>بيع نقدي بـ 9,000 + 1,350 ضريبة:</v>
      </c>
      <c r="D540" s="164">
        <f>ديسمبر!Z24</f>
        <v>10350</v>
      </c>
      <c r="E540" s="164">
        <f>ديسمبر!Y24</f>
        <v>0</v>
      </c>
      <c r="F540" s="147">
        <f t="shared" si="11"/>
        <v>10350</v>
      </c>
    </row>
    <row r="541" spans="1:6">
      <c r="A541" s="147" t="str">
        <f>IF(OR(E541&gt;0,D541&gt;0),ديسمبر!D25,"     ")</f>
        <v>     </v>
      </c>
      <c r="B541" s="147" t="str">
        <f>IF(OR(E541&gt;0,D541&gt;0),ديسمبر!E25,"     ")</f>
        <v>     </v>
      </c>
      <c r="C541" s="96" t="str">
        <f>IF(OR(E541&gt;0,D541&gt;0),ديسمبر!F25,"....")</f>
        <v>....</v>
      </c>
      <c r="D541" s="164">
        <f>ديسمبر!Z25</f>
        <v>0</v>
      </c>
      <c r="E541" s="164">
        <f>ديسمبر!Y25</f>
        <v>0</v>
      </c>
      <c r="F541" s="147">
        <f t="shared" si="11"/>
        <v>0</v>
      </c>
    </row>
    <row r="542" spans="1:6">
      <c r="A542" s="147" t="str">
        <f>IF(OR(E542&gt;0,D542&gt;0),ديسمبر!D26,"     ")</f>
        <v>     </v>
      </c>
      <c r="B542" s="147" t="str">
        <f>IF(OR(E542&gt;0,D542&gt;0),ديسمبر!E26,"     ")</f>
        <v>     </v>
      </c>
      <c r="C542" s="96" t="str">
        <f>IF(OR(E542&gt;0,D542&gt;0),ديسمبر!F26,"....")</f>
        <v>....</v>
      </c>
      <c r="D542" s="164">
        <f>ديسمبر!Z26</f>
        <v>0</v>
      </c>
      <c r="E542" s="164">
        <f>ديسمبر!Y26</f>
        <v>0</v>
      </c>
      <c r="F542" s="147">
        <f t="shared" si="11"/>
        <v>0</v>
      </c>
    </row>
    <row r="543" spans="1:6">
      <c r="A543" s="147" t="str">
        <f>IF(OR(E543&gt;0,D543&gt;0),ديسمبر!D27,"     ")</f>
        <v>     </v>
      </c>
      <c r="B543" s="147" t="str">
        <f>IF(OR(E543&gt;0,D543&gt;0),ديسمبر!E27,"     ")</f>
        <v>     </v>
      </c>
      <c r="C543" s="96" t="str">
        <f>IF(OR(E543&gt;0,D543&gt;0),ديسمبر!F27,"....")</f>
        <v>....</v>
      </c>
      <c r="D543" s="164">
        <f>ديسمبر!Z27</f>
        <v>0</v>
      </c>
      <c r="E543" s="164">
        <f>ديسمبر!Y27</f>
        <v>0</v>
      </c>
      <c r="F543" s="147">
        <f t="shared" si="11"/>
        <v>0</v>
      </c>
    </row>
    <row r="544" spans="1:6">
      <c r="A544" s="147" t="str">
        <f>IF(OR(E544&gt;0,D544&gt;0),ديسمبر!D28,"     ")</f>
        <v>     </v>
      </c>
      <c r="B544" s="147" t="str">
        <f>IF(OR(E544&gt;0,D544&gt;0),ديسمبر!E28,"     ")</f>
        <v>     </v>
      </c>
      <c r="C544" s="96" t="str">
        <f>IF(OR(E544&gt;0,D544&gt;0),ديسمبر!F28,"....")</f>
        <v>....</v>
      </c>
      <c r="D544" s="164">
        <f>ديسمبر!Z28</f>
        <v>0</v>
      </c>
      <c r="E544" s="164">
        <f>ديسمبر!Y28</f>
        <v>0</v>
      </c>
      <c r="F544" s="147">
        <f t="shared" si="11"/>
        <v>0</v>
      </c>
    </row>
    <row r="545" spans="1:6">
      <c r="A545" s="147" t="str">
        <f>IF(OR(E545&gt;0,D545&gt;0),ديسمبر!D29,"     ")</f>
        <v>     </v>
      </c>
      <c r="B545" s="147" t="str">
        <f>IF(OR(E545&gt;0,D545&gt;0),ديسمبر!E29,"     ")</f>
        <v>     </v>
      </c>
      <c r="C545" s="96" t="str">
        <f>IF(OR(E545&gt;0,D545&gt;0),ديسمبر!F29,"....")</f>
        <v>....</v>
      </c>
      <c r="D545" s="164">
        <f>ديسمبر!Z29</f>
        <v>0</v>
      </c>
      <c r="E545" s="164">
        <f>ديسمبر!Y29</f>
        <v>0</v>
      </c>
      <c r="F545" s="147">
        <f t="shared" si="11"/>
        <v>0</v>
      </c>
    </row>
    <row r="546" spans="1:6">
      <c r="A546" s="147" t="str">
        <f>IF(OR(E546&gt;0,D546&gt;0),ديسمبر!D30,"     ")</f>
        <v>     </v>
      </c>
      <c r="B546" s="147" t="str">
        <f>IF(OR(E546&gt;0,D546&gt;0),ديسمبر!E30,"     ")</f>
        <v>     </v>
      </c>
      <c r="C546" s="96" t="str">
        <f>IF(OR(E546&gt;0,D546&gt;0),ديسمبر!F30,"....")</f>
        <v>....</v>
      </c>
      <c r="D546" s="164">
        <f>ديسمبر!Z30</f>
        <v>0</v>
      </c>
      <c r="E546" s="164">
        <f>ديسمبر!Y30</f>
        <v>0</v>
      </c>
      <c r="F546" s="147">
        <f t="shared" si="11"/>
        <v>0</v>
      </c>
    </row>
    <row r="547" spans="1:6">
      <c r="A547" s="147" t="str">
        <f>IF(OR(E547&gt;0,D547&gt;0),ديسمبر!D31,"     ")</f>
        <v>     </v>
      </c>
      <c r="B547" s="147" t="str">
        <f>IF(OR(E547&gt;0,D547&gt;0),ديسمبر!E31,"     ")</f>
        <v>     </v>
      </c>
      <c r="C547" s="96" t="str">
        <f>IF(OR(E547&gt;0,D547&gt;0),ديسمبر!F31,"....")</f>
        <v>....</v>
      </c>
      <c r="D547" s="164">
        <f>ديسمبر!Z31</f>
        <v>0</v>
      </c>
      <c r="E547" s="164">
        <f>ديسمبر!Y31</f>
        <v>0</v>
      </c>
      <c r="F547" s="147">
        <f t="shared" si="11"/>
        <v>0</v>
      </c>
    </row>
    <row r="548" spans="1:6">
      <c r="A548" s="147" t="str">
        <f>IF(OR(E548&gt;0,D548&gt;0),ديسمبر!D32,"     ")</f>
        <v>     </v>
      </c>
      <c r="B548" s="147" t="str">
        <f>IF(OR(E548&gt;0,D548&gt;0),ديسمبر!E32,"     ")</f>
        <v>     </v>
      </c>
      <c r="C548" s="96" t="str">
        <f>IF(OR(E548&gt;0,D548&gt;0),ديسمبر!F32,"....")</f>
        <v>....</v>
      </c>
      <c r="D548" s="164">
        <f>ديسمبر!Z32</f>
        <v>0</v>
      </c>
      <c r="E548" s="164">
        <f>ديسمبر!Y32</f>
        <v>0</v>
      </c>
      <c r="F548" s="147">
        <f t="shared" si="11"/>
        <v>0</v>
      </c>
    </row>
    <row r="549" spans="1:6">
      <c r="A549" s="147" t="str">
        <f>IF(OR(E549&gt;0,D549&gt;0),ديسمبر!D33,"     ")</f>
        <v>     </v>
      </c>
      <c r="B549" s="147" t="str">
        <f>IF(OR(E549&gt;0,D549&gt;0),ديسمبر!E33,"     ")</f>
        <v>     </v>
      </c>
      <c r="C549" s="96" t="str">
        <f>IF(OR(E549&gt;0,D549&gt;0),ديسمبر!F33,"....")</f>
        <v>....</v>
      </c>
      <c r="D549" s="164">
        <f>ديسمبر!Z33</f>
        <v>0</v>
      </c>
      <c r="E549" s="164">
        <f>ديسمبر!Y33</f>
        <v>0</v>
      </c>
      <c r="F549" s="147">
        <f t="shared" si="11"/>
        <v>0</v>
      </c>
    </row>
    <row r="550" spans="1:6">
      <c r="A550" s="147" t="str">
        <f>IF(OR(E550&gt;0,D550&gt;0),ديسمبر!D34,"     ")</f>
        <v>     </v>
      </c>
      <c r="B550" s="147" t="str">
        <f>IF(OR(E550&gt;0,D550&gt;0),ديسمبر!E34,"     ")</f>
        <v>     </v>
      </c>
      <c r="C550" s="96" t="str">
        <f>IF(OR(E550&gt;0,D550&gt;0),ديسمبر!F34,"....")</f>
        <v>....</v>
      </c>
      <c r="D550" s="164">
        <f>ديسمبر!Z34</f>
        <v>0</v>
      </c>
      <c r="E550" s="164">
        <f>ديسمبر!Y34</f>
        <v>0</v>
      </c>
      <c r="F550" s="147">
        <f t="shared" si="11"/>
        <v>0</v>
      </c>
    </row>
    <row r="551" spans="1:6">
      <c r="A551" s="147" t="str">
        <f>IF(OR(E551&gt;0,D551&gt;0),ديسمبر!D35,"     ")</f>
        <v>     </v>
      </c>
      <c r="B551" s="147" t="str">
        <f>IF(OR(E551&gt;0,D551&gt;0),ديسمبر!E35,"     ")</f>
        <v>     </v>
      </c>
      <c r="C551" s="96" t="str">
        <f>IF(OR(E551&gt;0,D551&gt;0),ديسمبر!F35,"....")</f>
        <v>....</v>
      </c>
      <c r="D551" s="164">
        <f>ديسمبر!Z35</f>
        <v>0</v>
      </c>
      <c r="E551" s="164">
        <f>ديسمبر!Y35</f>
        <v>0</v>
      </c>
      <c r="F551" s="147">
        <f t="shared" si="11"/>
        <v>0</v>
      </c>
    </row>
    <row r="552" spans="1:6">
      <c r="A552" s="147" t="str">
        <f>IF(OR(E552&gt;0,D552&gt;0),ديسمبر!D36,"     ")</f>
        <v>     </v>
      </c>
      <c r="B552" s="147" t="str">
        <f>IF(OR(E552&gt;0,D552&gt;0),ديسمبر!E36,"     ")</f>
        <v>     </v>
      </c>
      <c r="C552" s="96" t="str">
        <f>IF(OR(E552&gt;0,D552&gt;0),ديسمبر!F36,"....")</f>
        <v>....</v>
      </c>
      <c r="D552" s="164">
        <f>ديسمبر!Z36</f>
        <v>0</v>
      </c>
      <c r="E552" s="164">
        <f>ديسمبر!Y36</f>
        <v>0</v>
      </c>
      <c r="F552" s="147">
        <f t="shared" si="11"/>
        <v>0</v>
      </c>
    </row>
    <row r="553" spans="1:6">
      <c r="A553" s="147" t="str">
        <f>IF(OR(E553&gt;0,D553&gt;0),ديسمبر!D37,"     ")</f>
        <v>     </v>
      </c>
      <c r="B553" s="147" t="str">
        <f>IF(OR(E553&gt;0,D553&gt;0),ديسمبر!E37,"     ")</f>
        <v>     </v>
      </c>
      <c r="C553" s="96" t="str">
        <f>IF(OR(E553&gt;0,D553&gt;0),ديسمبر!F37,"....")</f>
        <v>....</v>
      </c>
      <c r="D553" s="164">
        <f>ديسمبر!Z37</f>
        <v>0</v>
      </c>
      <c r="E553" s="164">
        <f>ديسمبر!Y37</f>
        <v>0</v>
      </c>
      <c r="F553" s="147">
        <f t="shared" si="11"/>
        <v>0</v>
      </c>
    </row>
    <row r="554" spans="1:6">
      <c r="A554" s="147" t="str">
        <f>IF(OR(E554&gt;0,D554&gt;0),ديسمبر!D38,"     ")</f>
        <v>     </v>
      </c>
      <c r="B554" s="147" t="str">
        <f>IF(OR(E554&gt;0,D554&gt;0),ديسمبر!E38,"     ")</f>
        <v>     </v>
      </c>
      <c r="C554" s="96" t="str">
        <f>IF(OR(E554&gt;0,D554&gt;0),ديسمبر!F38,"....")</f>
        <v>....</v>
      </c>
      <c r="D554" s="164">
        <f>ديسمبر!Z38</f>
        <v>0</v>
      </c>
      <c r="E554" s="164">
        <f>ديسمبر!Y38</f>
        <v>0</v>
      </c>
      <c r="F554" s="147">
        <f t="shared" si="11"/>
        <v>0</v>
      </c>
    </row>
    <row r="555" spans="1:6">
      <c r="A555" s="147" t="str">
        <f>IF(OR(E555&gt;0,D555&gt;0),ديسمبر!D39,"     ")</f>
        <v>     </v>
      </c>
      <c r="B555" s="147" t="str">
        <f>IF(OR(E555&gt;0,D555&gt;0),ديسمبر!E39,"     ")</f>
        <v>     </v>
      </c>
      <c r="C555" s="96" t="str">
        <f>IF(OR(E555&gt;0,D555&gt;0),ديسمبر!F39,"....")</f>
        <v>....</v>
      </c>
      <c r="D555" s="164">
        <f>ديسمبر!Z39</f>
        <v>0</v>
      </c>
      <c r="E555" s="164">
        <f>ديسمبر!Y39</f>
        <v>0</v>
      </c>
      <c r="F555" s="147">
        <f t="shared" si="11"/>
        <v>0</v>
      </c>
    </row>
    <row r="556" spans="1:6">
      <c r="A556" s="147" t="str">
        <f>IF(OR(E556&gt;0,D556&gt;0),ديسمبر!D40,"     ")</f>
        <v>     </v>
      </c>
      <c r="B556" s="147" t="str">
        <f>IF(OR(E556&gt;0,D556&gt;0),ديسمبر!E40,"     ")</f>
        <v>     </v>
      </c>
      <c r="C556" s="96" t="str">
        <f>IF(OR(E556&gt;0,D556&gt;0),ديسمبر!F40,"....")</f>
        <v>....</v>
      </c>
      <c r="D556" s="164">
        <f>ديسمبر!Z40</f>
        <v>0</v>
      </c>
      <c r="E556" s="164">
        <f>ديسمبر!Y40</f>
        <v>0</v>
      </c>
      <c r="F556" s="147">
        <f t="shared" si="11"/>
        <v>0</v>
      </c>
    </row>
    <row r="557" spans="1:6">
      <c r="A557" s="147" t="str">
        <f>IF(OR(E557&gt;0,D557&gt;0),ديسمبر!D41,"     ")</f>
        <v>desmber-30</v>
      </c>
      <c r="B557" s="147">
        <f>IF(OR(E557&gt;0,D557&gt;0),ديسمبر!E41,"     ")</f>
        <v>30</v>
      </c>
      <c r="C557" s="96" t="str">
        <f>IF(OR(E557&gt;0,D557&gt;0),ديسمبر!F41,"....")</f>
        <v>تسديد دفعة لمورد بمبلغ 4,000 نقدًا:</v>
      </c>
      <c r="D557" s="164">
        <f>ديسمبر!Z41</f>
        <v>0</v>
      </c>
      <c r="E557" s="164">
        <f>ديسمبر!Y41</f>
        <v>4000</v>
      </c>
      <c r="F557" s="147">
        <f t="shared" si="11"/>
        <v>-4000</v>
      </c>
    </row>
    <row r="558" spans="1:6">
      <c r="A558" s="147" t="str">
        <f>IF(OR(E558&gt;0,D558&gt;0),ديسمبر!D42,"     ")</f>
        <v>     </v>
      </c>
      <c r="B558" s="147" t="str">
        <f>IF(OR(E558&gt;0,D558&gt;0),ديسمبر!E42,"     ")</f>
        <v>     </v>
      </c>
      <c r="C558" s="96" t="str">
        <f>IF(OR(E558&gt;0,D558&gt;0),ديسمبر!F42,"....")</f>
        <v>....</v>
      </c>
      <c r="D558" s="164">
        <f>ديسمبر!Z42</f>
        <v>0</v>
      </c>
      <c r="E558" s="164">
        <f>ديسمبر!Y42</f>
        <v>0</v>
      </c>
      <c r="F558" s="147">
        <f t="shared" si="11"/>
        <v>0</v>
      </c>
    </row>
    <row r="559" spans="1:6">
      <c r="A559" s="147" t="str">
        <f>IF(OR(E559&gt;0,D559&gt;0),ديسمبر!D43,"     ")</f>
        <v>     </v>
      </c>
      <c r="B559" s="147" t="str">
        <f>IF(OR(E559&gt;0,D559&gt;0),ديسمبر!E43,"     ")</f>
        <v>     </v>
      </c>
      <c r="C559" s="96" t="str">
        <f>IF(OR(E559&gt;0,D559&gt;0),ديسمبر!F43,"....")</f>
        <v>....</v>
      </c>
      <c r="D559" s="164">
        <f>ديسمبر!Z43</f>
        <v>0</v>
      </c>
      <c r="E559" s="164">
        <f>ديسمبر!Y43</f>
        <v>0</v>
      </c>
      <c r="F559" s="147">
        <f t="shared" si="11"/>
        <v>0</v>
      </c>
    </row>
  </sheetData>
  <mergeCells count="12">
    <mergeCell ref="C8:C10"/>
    <mergeCell ref="C54:C56"/>
    <mergeCell ref="C99:C101"/>
    <mergeCell ref="C135:C137"/>
    <mergeCell ref="C171:C173"/>
    <mergeCell ref="C219:C221"/>
    <mergeCell ref="C267:C269"/>
    <mergeCell ref="C319:C321"/>
    <mergeCell ref="C370:C372"/>
    <mergeCell ref="C419:C421"/>
    <mergeCell ref="C473:C475"/>
    <mergeCell ref="C524:C526"/>
  </mergeCells>
  <pageMargins left="0.699999988079071" right="0.699999988079071" top="0.75" bottom="0.75" header="0.3" footer="0.3"/>
  <pageSetup paperSize="9" orientation="landscape"/>
  <headerFooter alignWithMargins="0" scaleWithDoc="0"/>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10"/>
    <pageSetUpPr fitToPage="1"/>
  </sheetPr>
  <dimension ref="A2:AK518"/>
  <sheetViews>
    <sheetView tabSelected="1" zoomScale="67" zoomScaleNormal="67" topLeftCell="F83" workbookViewId="0">
      <selection activeCell="H92" sqref="H92"/>
    </sheetView>
  </sheetViews>
  <sheetFormatPr defaultColWidth="9" defaultRowHeight="14.25"/>
  <cols>
    <col min="3" max="3" width="39.0916666666667" customWidth="1"/>
    <col min="4" max="4" width="39.425" customWidth="1"/>
    <col min="5" max="5" width="16.6" customWidth="1"/>
    <col min="6" max="6" width="12.75" customWidth="1"/>
    <col min="7" max="7" width="12.8083333333333" customWidth="1"/>
    <col min="8" max="8" width="12.775" customWidth="1"/>
    <col min="9" max="9" width="18.75" customWidth="1"/>
    <col min="10" max="14" width="16.9" customWidth="1"/>
    <col min="15" max="16" width="22.0666666666667" customWidth="1"/>
    <col min="17" max="17" width="16.9" customWidth="1"/>
    <col min="18" max="18" width="22.825" customWidth="1"/>
    <col min="19" max="19" width="20" customWidth="1"/>
    <col min="20" max="23" width="16.9" customWidth="1"/>
    <col min="24" max="24" width="23.525" customWidth="1"/>
    <col min="25" max="28" width="16.9" customWidth="1"/>
    <col min="29" max="29" width="16.6083333333333" customWidth="1"/>
    <col min="30" max="30" width="16.55" customWidth="1"/>
    <col min="31" max="31" width="16.0416666666667" customWidth="1"/>
    <col min="32" max="32" width="14.6833333333333" customWidth="1"/>
    <col min="33" max="33" width="24.825" customWidth="1"/>
    <col min="36" max="37" width="17" customWidth="1"/>
  </cols>
  <sheetData>
    <row r="2" ht="15"/>
    <row r="3" ht="23.25" spans="5:37">
      <c r="E3" s="148" t="s">
        <v>501</v>
      </c>
      <c r="F3" s="148">
        <f>SUM(E12:J43,0)</f>
        <v>0</v>
      </c>
      <c r="K3" s="149" t="s">
        <v>502</v>
      </c>
      <c r="L3" s="150">
        <f>SUM(K12:Q43,0)</f>
        <v>0</v>
      </c>
      <c r="R3" s="103" t="s">
        <v>503</v>
      </c>
      <c r="S3" s="103">
        <f>SUM(R12:W43,0)</f>
        <v>0</v>
      </c>
      <c r="X3" s="151" t="s">
        <v>504</v>
      </c>
      <c r="Y3" s="151">
        <f>SUM(X12:AB43,0)</f>
        <v>0</v>
      </c>
      <c r="AD3" s="152" t="s">
        <v>505</v>
      </c>
      <c r="AE3" s="153">
        <f>SUM(AC44:AG44,AC87:AG87,AC130:AG130,AC172:AG172,AC215:AG215,AC258:AG258,AC301:AG301,AC344:AG344,AC387:AG387,AC430:AG430,AC473:AG473,AC515:AG515)</f>
        <v>3400</v>
      </c>
      <c r="AJ3" s="154" t="s">
        <v>506</v>
      </c>
      <c r="AK3" s="154">
        <f>SUM(O44,O87,O130,O172,O215,O258,O301,O344,O387,O430,O473,O515)</f>
        <v>0</v>
      </c>
    </row>
    <row r="4" ht="15"/>
    <row r="6" ht="30" spans="15:22">
      <c r="O6" s="134"/>
      <c r="P6" s="134" t="s">
        <v>507</v>
      </c>
      <c r="Q6" s="134"/>
      <c r="R6" s="134"/>
      <c r="S6" s="134"/>
      <c r="T6" s="134"/>
      <c r="U6" s="134"/>
      <c r="V6" s="134"/>
    </row>
    <row r="7" ht="30" spans="15:22">
      <c r="O7" s="134"/>
      <c r="P7" s="134"/>
      <c r="Q7" s="134"/>
      <c r="R7" s="134"/>
      <c r="S7" s="134"/>
      <c r="T7" s="134"/>
      <c r="U7" s="134"/>
      <c r="V7" s="134"/>
    </row>
    <row r="8" ht="30" spans="15:22">
      <c r="O8" s="134"/>
      <c r="P8" s="134"/>
      <c r="Q8" s="134"/>
      <c r="R8" s="134"/>
      <c r="S8" s="134"/>
      <c r="T8" s="134"/>
      <c r="U8" s="134"/>
      <c r="V8" s="134"/>
    </row>
    <row r="9" ht="12.35" customHeight="1" spans="15:22">
      <c r="O9" s="134"/>
      <c r="P9" s="134"/>
      <c r="Q9" s="134"/>
      <c r="R9" s="134"/>
      <c r="S9" s="134"/>
      <c r="T9" s="134"/>
      <c r="U9" s="134"/>
      <c r="V9" s="134"/>
    </row>
    <row r="10" ht="26.55" customHeight="1" spans="1:33">
      <c r="A10" s="96"/>
      <c r="B10" s="96"/>
      <c r="C10" s="96"/>
      <c r="D10" s="96"/>
      <c r="E10" s="125" t="s">
        <v>508</v>
      </c>
      <c r="F10" s="125"/>
      <c r="G10" s="125"/>
      <c r="H10" s="125"/>
      <c r="I10" s="125"/>
      <c r="J10" s="125"/>
      <c r="K10" s="132" t="s">
        <v>509</v>
      </c>
      <c r="L10" s="132"/>
      <c r="M10" s="132"/>
      <c r="N10" s="132"/>
      <c r="O10" s="132"/>
      <c r="P10" s="132"/>
      <c r="Q10" s="132"/>
      <c r="R10" s="135" t="s">
        <v>510</v>
      </c>
      <c r="S10" s="135"/>
      <c r="T10" s="135"/>
      <c r="U10" s="135"/>
      <c r="V10" s="135"/>
      <c r="W10" s="135"/>
      <c r="X10" s="137" t="s">
        <v>511</v>
      </c>
      <c r="Y10" s="137"/>
      <c r="Z10" s="137"/>
      <c r="AA10" s="137"/>
      <c r="AB10" s="137"/>
      <c r="AC10" s="139" t="s">
        <v>512</v>
      </c>
      <c r="AD10" s="139"/>
      <c r="AE10" s="139"/>
      <c r="AF10" s="139"/>
      <c r="AG10" s="139"/>
    </row>
    <row r="11" ht="33.85" customHeight="1" spans="1:33">
      <c r="A11" s="97" t="s">
        <v>513</v>
      </c>
      <c r="B11" s="97" t="s">
        <v>486</v>
      </c>
      <c r="C11" s="97" t="s">
        <v>487</v>
      </c>
      <c r="D11" s="97" t="s">
        <v>15</v>
      </c>
      <c r="E11" s="125" t="s">
        <v>514</v>
      </c>
      <c r="F11" s="125" t="s">
        <v>515</v>
      </c>
      <c r="G11" s="125" t="s">
        <v>516</v>
      </c>
      <c r="H11" s="125" t="s">
        <v>180</v>
      </c>
      <c r="I11" s="125" t="s">
        <v>517</v>
      </c>
      <c r="J11" s="125" t="s">
        <v>518</v>
      </c>
      <c r="K11" s="132" t="s">
        <v>152</v>
      </c>
      <c r="L11" s="132" t="s">
        <v>470</v>
      </c>
      <c r="M11" s="132" t="s">
        <v>519</v>
      </c>
      <c r="N11" s="132" t="s">
        <v>433</v>
      </c>
      <c r="O11" s="132" t="s">
        <v>506</v>
      </c>
      <c r="P11" s="132" t="s">
        <v>520</v>
      </c>
      <c r="Q11" s="132" t="s">
        <v>394</v>
      </c>
      <c r="R11" s="135" t="s">
        <v>521</v>
      </c>
      <c r="S11" s="135" t="s">
        <v>522</v>
      </c>
      <c r="T11" s="135" t="s">
        <v>523</v>
      </c>
      <c r="U11" s="135" t="s">
        <v>524</v>
      </c>
      <c r="V11" s="135" t="s">
        <v>325</v>
      </c>
      <c r="W11" s="135" t="s">
        <v>525</v>
      </c>
      <c r="X11" s="137" t="s">
        <v>526</v>
      </c>
      <c r="Y11" s="137" t="s">
        <v>527</v>
      </c>
      <c r="Z11" s="137" t="s">
        <v>528</v>
      </c>
      <c r="AA11" s="137" t="s">
        <v>529</v>
      </c>
      <c r="AB11" s="137" t="s">
        <v>530</v>
      </c>
      <c r="AC11" s="140" t="s">
        <v>124</v>
      </c>
      <c r="AD11" s="140" t="s">
        <v>531</v>
      </c>
      <c r="AE11" s="141" t="s">
        <v>77</v>
      </c>
      <c r="AF11" s="141" t="s">
        <v>532</v>
      </c>
      <c r="AG11" s="141" t="s">
        <v>533</v>
      </c>
    </row>
    <row r="12" spans="1:33">
      <c r="A12" s="96" t="str">
        <f>IF(D12&gt;0,يناير!D12," ")</f>
        <v> </v>
      </c>
      <c r="B12" s="96" t="str">
        <f>IF(D12&gt;0,يناير!E12," ")</f>
        <v> </v>
      </c>
      <c r="C12" s="96" t="str">
        <f>IF(D12&gt;0,يناير!F12,"")</f>
        <v/>
      </c>
      <c r="D12" s="126">
        <f t="shared" ref="D12:D43" si="0">SUM(E12:AF12)</f>
        <v>0</v>
      </c>
      <c r="E12" s="96">
        <f>IF(E$11=يناير!$B12,يناير!$BR12-يناير!$BQ12,0)</f>
        <v>0</v>
      </c>
      <c r="F12" s="96">
        <f>IF(F$11=يناير!$B12,يناير!$BR12-يناير!$BQ12,0)</f>
        <v>0</v>
      </c>
      <c r="G12" s="96">
        <f>IF(G$11=يناير!$B12,يناير!$BR12-يناير!$BQ12,0)</f>
        <v>0</v>
      </c>
      <c r="H12" s="96">
        <f>IF(H$11=يناير!$B12,يناير!$BR12-يناير!$BQ12,0)</f>
        <v>0</v>
      </c>
      <c r="I12" s="96">
        <f>IF(I$11=يناير!$B12,يناير!$BR12-يناير!$BQ12,0)</f>
        <v>0</v>
      </c>
      <c r="J12" s="96">
        <f>IF(J$11=يناير!$B12,يناير!$BR12-يناير!$BQ12,0)</f>
        <v>0</v>
      </c>
      <c r="K12" s="96">
        <f>IF(K$11=يناير!$B12,يناير!$BR12-يناير!$BQ12,0)</f>
        <v>0</v>
      </c>
      <c r="L12" s="96">
        <f>IF(L$11=يناير!$B12,يناير!$BR12-يناير!$BQ12,0)</f>
        <v>0</v>
      </c>
      <c r="M12" s="96">
        <f>IF(M$11=يناير!$B12,يناير!$BR12-يناير!$BQ12,0)</f>
        <v>0</v>
      </c>
      <c r="N12" s="96">
        <f>IF(N$11=يناير!$B12,يناير!$BR12-يناير!$BQ12,0)</f>
        <v>0</v>
      </c>
      <c r="O12" s="96">
        <f>IF(O$11=يناير!$B12,يناير!$BR12-يناير!$BQ12,0)</f>
        <v>0</v>
      </c>
      <c r="P12" s="96">
        <f>IF(P$11=يناير!$B12,يناير!$BR12-يناير!$BQ12,0)</f>
        <v>0</v>
      </c>
      <c r="Q12" s="96">
        <f>IF(Q$11=يناير!$B12,يناير!$BR12-يناير!$BQ12,0)</f>
        <v>0</v>
      </c>
      <c r="R12" s="96">
        <f>IF(R$11=يناير!$B12,يناير!$BR12-يناير!$BQ12,0)</f>
        <v>0</v>
      </c>
      <c r="S12" s="96">
        <f>IF(S$11=يناير!$B12,يناير!$BR12-يناير!$BQ12,0)</f>
        <v>0</v>
      </c>
      <c r="T12" s="96">
        <f>IF(T$11=يناير!$B12,يناير!$BR12-يناير!$BQ12,0)</f>
        <v>0</v>
      </c>
      <c r="U12" s="96">
        <f>IF(U$11=يناير!$B12,يناير!$BR12-يناير!$BQ12,0)</f>
        <v>0</v>
      </c>
      <c r="V12" s="96">
        <f>IF(V$11=يناير!$B12,يناير!$BR12-يناير!$BQ12,0)</f>
        <v>0</v>
      </c>
      <c r="W12" s="96">
        <f>IF(W$11=يناير!$B12,يناير!$BR12-يناير!$BQ12,0)</f>
        <v>0</v>
      </c>
      <c r="X12" s="96">
        <f>IF(X$11=يناير!$B12,يناير!$BR12-يناير!$BQ12,0)</f>
        <v>0</v>
      </c>
      <c r="Y12" s="96">
        <f>IF(Y$11=يناير!$B12,يناير!$BR12-يناير!$BQ12,0)</f>
        <v>0</v>
      </c>
      <c r="Z12" s="96">
        <f>IF(Z$11=يناير!$B12,يناير!$BR12-يناير!$BQ12,0)</f>
        <v>0</v>
      </c>
      <c r="AA12" s="96">
        <f>IF(AA$11=يناير!$B12,يناير!$BR12-يناير!$BQ12,0)</f>
        <v>0</v>
      </c>
      <c r="AB12" s="96">
        <f>IF(AB$11=يناير!$B12,يناير!$BR12-يناير!$BQ12,0)</f>
        <v>0</v>
      </c>
      <c r="AC12" s="96">
        <f>IF(AC$11=يناير!$B12,يناير!$BR12-يناير!$BQ12,0)</f>
        <v>0</v>
      </c>
      <c r="AD12" s="96">
        <f>IF(AD$11=يناير!$B12,يناير!$BR12-يناير!$BQ12,0)</f>
        <v>0</v>
      </c>
      <c r="AE12" s="96">
        <f>IF(AE$11=يناير!$B12,يناير!$BR12-يناير!$BQ12,0)</f>
        <v>0</v>
      </c>
      <c r="AF12" s="96">
        <f>IF(AF$11=يناير!$B12,يناير!$BR12-يناير!$BQ12,0)</f>
        <v>0</v>
      </c>
      <c r="AG12" s="96">
        <f>IF(AG$11=يناير!$B12,يناير!$BR12-يناير!$BQ12,0)</f>
        <v>0</v>
      </c>
    </row>
    <row r="13" spans="1:33">
      <c r="A13" s="96" t="str">
        <f>IF(D13&gt;0,يناير!D13," ")</f>
        <v> </v>
      </c>
      <c r="B13" s="96" t="str">
        <f>IF(D13&gt;0,يناير!E13," ")</f>
        <v> </v>
      </c>
      <c r="C13" s="96" t="str">
        <f>IF(D13&gt;0,يناير!F13,"")</f>
        <v/>
      </c>
      <c r="D13" s="126">
        <f t="shared" si="0"/>
        <v>0</v>
      </c>
      <c r="E13" s="96">
        <f>IF(E$11=يناير!$B13,يناير!$BR13-يناير!$BQ13,0)</f>
        <v>0</v>
      </c>
      <c r="F13" s="96">
        <f>IF(F$11=يناير!$B13,يناير!$BR13-يناير!$BQ13,0)</f>
        <v>0</v>
      </c>
      <c r="G13" s="96">
        <f>IF(G$11=يناير!$B13,يناير!$BR13-يناير!$BQ13,0)</f>
        <v>0</v>
      </c>
      <c r="H13" s="96">
        <f>IF(H$11=يناير!$B13,يناير!$BR13-يناير!$BQ13,0)</f>
        <v>0</v>
      </c>
      <c r="I13" s="96">
        <f>IF(I$11=يناير!$B13,يناير!$BR13-يناير!$BQ13,0)</f>
        <v>0</v>
      </c>
      <c r="J13" s="96">
        <f>IF(J$11=يناير!$B13,يناير!$BR13-يناير!$BQ13,0)</f>
        <v>0</v>
      </c>
      <c r="K13" s="96">
        <f>IF(K$11=يناير!$B13,يناير!$BR13-يناير!$BQ13,0)</f>
        <v>0</v>
      </c>
      <c r="L13" s="96">
        <f>IF(L$11=يناير!$B13,يناير!$BR13-يناير!$BQ13,0)</f>
        <v>0</v>
      </c>
      <c r="M13" s="96">
        <f>IF(M$11=يناير!$B13,يناير!$BR13-يناير!$BQ13,0)</f>
        <v>0</v>
      </c>
      <c r="N13" s="96">
        <f>IF(N$11=يناير!$B13,يناير!$BR13-يناير!$BQ13,0)</f>
        <v>0</v>
      </c>
      <c r="O13" s="96">
        <f>IF(O$11=يناير!$B13,يناير!$BR13-يناير!$BQ13,0)</f>
        <v>0</v>
      </c>
      <c r="P13" s="96">
        <f>IF(P$11=يناير!$B13,يناير!$BR13-يناير!$BQ13,0)</f>
        <v>0</v>
      </c>
      <c r="Q13" s="96">
        <f>IF(Q$11=يناير!$B13,يناير!$BR13-يناير!$BQ13,0)</f>
        <v>0</v>
      </c>
      <c r="R13" s="96">
        <f>IF(R$11=يناير!$B13,يناير!$BR13-يناير!$BQ13,0)</f>
        <v>0</v>
      </c>
      <c r="S13" s="96">
        <f>IF(S$11=يناير!$B13,يناير!$BR13-يناير!$BQ13,0)</f>
        <v>0</v>
      </c>
      <c r="T13" s="96">
        <f>IF(T$11=يناير!$B13,يناير!$BR13-يناير!$BQ13,0)</f>
        <v>0</v>
      </c>
      <c r="U13" s="96">
        <f>IF(U$11=يناير!$B13,يناير!$BR13-يناير!$BQ13,0)</f>
        <v>0</v>
      </c>
      <c r="V13" s="96">
        <f>IF(V$11=يناير!$B13,يناير!$BR13-يناير!$BQ13,0)</f>
        <v>0</v>
      </c>
      <c r="W13" s="96">
        <f>IF(W$11=يناير!$B13,يناير!$BR13-يناير!$BQ13,0)</f>
        <v>0</v>
      </c>
      <c r="X13" s="96">
        <f>IF(X$11=يناير!$B13,يناير!$BR13-يناير!$BQ13,0)</f>
        <v>0</v>
      </c>
      <c r="Y13" s="96">
        <f>IF(Y$11=يناير!$B13,يناير!$BR13-يناير!$BQ13,0)</f>
        <v>0</v>
      </c>
      <c r="Z13" s="96">
        <f>IF(Z$11=يناير!$B13,يناير!$BR13-يناير!$BQ13,0)</f>
        <v>0</v>
      </c>
      <c r="AA13" s="96">
        <f>IF(AA$11=يناير!$B13,يناير!$BR13-يناير!$BQ13,0)</f>
        <v>0</v>
      </c>
      <c r="AB13" s="96">
        <f>IF(AB$11=يناير!$B13,يناير!$BR13-يناير!$BQ13,0)</f>
        <v>0</v>
      </c>
      <c r="AC13" s="96">
        <f>IF(AC$11=يناير!$B13,يناير!$BR13-يناير!$BQ13,0)</f>
        <v>0</v>
      </c>
      <c r="AD13" s="96">
        <f>IF(AD$11=يناير!$B13,يناير!$BR13-يناير!$BQ13,0)</f>
        <v>0</v>
      </c>
      <c r="AE13" s="96">
        <f>IF(AE$11=يناير!$B13,يناير!$BR13-يناير!$BQ13,0)</f>
        <v>0</v>
      </c>
      <c r="AF13" s="96">
        <f>IF(AF$11=يناير!$B13,يناير!$BR13-يناير!$BQ13,0)</f>
        <v>0</v>
      </c>
      <c r="AG13" s="96">
        <f>IF(AG$11=يناير!$B13,يناير!$BR13-يناير!$BQ13,0)</f>
        <v>0</v>
      </c>
    </row>
    <row r="14" spans="1:33">
      <c r="A14" s="96" t="str">
        <f>IF(D14&gt;0,يناير!D14," ")</f>
        <v> </v>
      </c>
      <c r="B14" s="96" t="str">
        <f>IF(D14&gt;0,يناير!E14," ")</f>
        <v> </v>
      </c>
      <c r="C14" s="96" t="str">
        <f>IF(D14&gt;0,يناير!F14,"")</f>
        <v/>
      </c>
      <c r="D14" s="126">
        <f t="shared" si="0"/>
        <v>0</v>
      </c>
      <c r="E14" s="96">
        <f>IF(E$11=يناير!$B14,يناير!$BR14-يناير!$BQ14,0)</f>
        <v>0</v>
      </c>
      <c r="F14" s="96">
        <f>IF(F$11=يناير!$B14,يناير!$BR14-يناير!$BQ14,0)</f>
        <v>0</v>
      </c>
      <c r="G14" s="96">
        <f>IF(G$11=يناير!$B14,يناير!$BR14-يناير!$BQ14,0)</f>
        <v>0</v>
      </c>
      <c r="H14" s="96">
        <f>IF(H$11=يناير!$B14,يناير!$BR14-يناير!$BQ14,0)</f>
        <v>0</v>
      </c>
      <c r="I14" s="96">
        <f>IF(I$11=يناير!$B14,يناير!$BR14-يناير!$BQ14,0)</f>
        <v>0</v>
      </c>
      <c r="J14" s="96">
        <f>IF(J$11=يناير!$B14,يناير!$BR14-يناير!$BQ14,0)</f>
        <v>0</v>
      </c>
      <c r="K14" s="96">
        <f>IF(K$11=يناير!$B14,يناير!$BR14-يناير!$BQ14,0)</f>
        <v>0</v>
      </c>
      <c r="L14" s="96">
        <f>IF(L$11=يناير!$B14,يناير!$BR14-يناير!$BQ14,0)</f>
        <v>0</v>
      </c>
      <c r="M14" s="96">
        <f>IF(M$11=يناير!$B14,يناير!$BR14-يناير!$BQ14,0)</f>
        <v>0</v>
      </c>
      <c r="N14" s="96">
        <f>IF(N$11=يناير!$B14,يناير!$BR14-يناير!$BQ14,0)</f>
        <v>0</v>
      </c>
      <c r="O14" s="96">
        <f>IF(O$11=يناير!$B14,يناير!$BR14-يناير!$BQ14,0)</f>
        <v>0</v>
      </c>
      <c r="P14" s="96">
        <f>IF(P$11=يناير!$B14,يناير!$BR14-يناير!$BQ14,0)</f>
        <v>0</v>
      </c>
      <c r="Q14" s="96">
        <f>IF(Q$11=يناير!$B14,يناير!$BR14-يناير!$BQ14,0)</f>
        <v>0</v>
      </c>
      <c r="R14" s="96">
        <f>IF(R$11=يناير!$B14,يناير!$BR14-يناير!$BQ14,0)</f>
        <v>0</v>
      </c>
      <c r="S14" s="96">
        <f>IF(S$11=يناير!$B14,يناير!$BR14-يناير!$BQ14,0)</f>
        <v>0</v>
      </c>
      <c r="T14" s="96">
        <f>IF(T$11=يناير!$B14,يناير!$BR14-يناير!$BQ14,0)</f>
        <v>0</v>
      </c>
      <c r="U14" s="96">
        <f>IF(U$11=يناير!$B14,يناير!$BR14-يناير!$BQ14,0)</f>
        <v>0</v>
      </c>
      <c r="V14" s="96">
        <f>IF(V$11=يناير!$B14,يناير!$BR14-يناير!$BQ14,0)</f>
        <v>0</v>
      </c>
      <c r="W14" s="96">
        <f>IF(W$11=يناير!$B14,يناير!$BR14-يناير!$BQ14,0)</f>
        <v>0</v>
      </c>
      <c r="X14" s="96">
        <f>IF(X$11=يناير!$B14,يناير!$BR14-يناير!$BQ14,0)</f>
        <v>0</v>
      </c>
      <c r="Y14" s="96">
        <f>IF(Y$11=يناير!$B14,يناير!$BR14-يناير!$BQ14,0)</f>
        <v>0</v>
      </c>
      <c r="Z14" s="96">
        <f>IF(Z$11=يناير!$B14,يناير!$BR14-يناير!$BQ14,0)</f>
        <v>0</v>
      </c>
      <c r="AA14" s="96">
        <f>IF(AA$11=يناير!$B14,يناير!$BR14-يناير!$BQ14,0)</f>
        <v>0</v>
      </c>
      <c r="AB14" s="96">
        <f>IF(AB$11=يناير!$B14,يناير!$BR14-يناير!$BQ14,0)</f>
        <v>0</v>
      </c>
      <c r="AC14" s="96">
        <f>IF(AC$11=يناير!$B14,يناير!$BR14-يناير!$BQ14,0)</f>
        <v>0</v>
      </c>
      <c r="AD14" s="96">
        <f>IF(AD$11=يناير!$B14,يناير!$BR14-يناير!$BQ14,0)</f>
        <v>0</v>
      </c>
      <c r="AE14" s="96">
        <f>IF(AE$11=يناير!$B14,يناير!$BR14-يناير!$BQ14,0)</f>
        <v>0</v>
      </c>
      <c r="AF14" s="96">
        <f>IF(AF$11=يناير!$B14,يناير!$BR14-يناير!$BQ14,0)</f>
        <v>0</v>
      </c>
      <c r="AG14" s="96">
        <f>IF(AG$11=يناير!$B14,يناير!$BR14-يناير!$BQ14,0)</f>
        <v>0</v>
      </c>
    </row>
    <row r="15" spans="1:33">
      <c r="A15" s="96" t="str">
        <f>IF(D15&gt;0,يناير!D15," ")</f>
        <v> </v>
      </c>
      <c r="B15" s="96" t="str">
        <f>IF(D15&gt;0,يناير!E15," ")</f>
        <v> </v>
      </c>
      <c r="C15" s="96" t="str">
        <f>IF(D15&gt;0,يناير!F15,"")</f>
        <v/>
      </c>
      <c r="D15" s="126">
        <f t="shared" si="0"/>
        <v>0</v>
      </c>
      <c r="E15" s="96">
        <f>IF(E$11=يناير!$B15,يناير!$BR15-يناير!$BQ15,0)</f>
        <v>0</v>
      </c>
      <c r="F15" s="96">
        <f>IF(F$11=يناير!$B15,يناير!$BR15-يناير!$BQ15,0)</f>
        <v>0</v>
      </c>
      <c r="G15" s="96">
        <f>IF(G$11=يناير!$B15,يناير!$BR15-يناير!$BQ15,0)</f>
        <v>0</v>
      </c>
      <c r="H15" s="96">
        <f>IF(H$11=يناير!$B15,يناير!$BR15-يناير!$BQ15,0)</f>
        <v>0</v>
      </c>
      <c r="I15" s="96">
        <f>IF(I$11=يناير!$B15,يناير!$BR15-يناير!$BQ15,0)</f>
        <v>0</v>
      </c>
      <c r="J15" s="96">
        <f>IF(J$11=يناير!$B15,يناير!$BR15-يناير!$BQ15,0)</f>
        <v>0</v>
      </c>
      <c r="K15" s="96">
        <f>IF(K$11=يناير!$B15,يناير!$BR15-يناير!$BQ15,0)</f>
        <v>0</v>
      </c>
      <c r="L15" s="96">
        <f>IF(L$11=يناير!$B15,يناير!$BR15-يناير!$BQ15,0)</f>
        <v>0</v>
      </c>
      <c r="M15" s="96">
        <f>IF(M$11=يناير!$B15,يناير!$BR15-يناير!$BQ15,0)</f>
        <v>0</v>
      </c>
      <c r="N15" s="96">
        <f>IF(N$11=يناير!$B15,يناير!$BR15-يناير!$BQ15,0)</f>
        <v>0</v>
      </c>
      <c r="O15" s="96">
        <f>IF(O$11=يناير!$B15,يناير!$BR15-يناير!$BQ15,0)</f>
        <v>0</v>
      </c>
      <c r="P15" s="96">
        <f>IF(P$11=يناير!$B15,يناير!$BR15-يناير!$BQ15,0)</f>
        <v>0</v>
      </c>
      <c r="Q15" s="96">
        <f>IF(Q$11=يناير!$B15,يناير!$BR15-يناير!$BQ15,0)</f>
        <v>0</v>
      </c>
      <c r="R15" s="96">
        <f>IF(R$11=يناير!$B15,يناير!$BR15-يناير!$BQ15,0)</f>
        <v>0</v>
      </c>
      <c r="S15" s="96">
        <f>IF(S$11=يناير!$B15,يناير!$BR15-يناير!$BQ15,0)</f>
        <v>0</v>
      </c>
      <c r="T15" s="96">
        <f>IF(T$11=يناير!$B15,يناير!$BR15-يناير!$BQ15,0)</f>
        <v>0</v>
      </c>
      <c r="U15" s="96">
        <f>IF(U$11=يناير!$B15,يناير!$BR15-يناير!$BQ15,0)</f>
        <v>0</v>
      </c>
      <c r="V15" s="96">
        <f>IF(V$11=يناير!$B15,يناير!$BR15-يناير!$BQ15,0)</f>
        <v>0</v>
      </c>
      <c r="W15" s="96">
        <f>IF(W$11=يناير!$B15,يناير!$BR15-يناير!$BQ15,0)</f>
        <v>0</v>
      </c>
      <c r="X15" s="96">
        <f>IF(X$11=يناير!$B15,يناير!$BR15-يناير!$BQ15,0)</f>
        <v>0</v>
      </c>
      <c r="Y15" s="96">
        <f>IF(Y$11=يناير!$B15,يناير!$BR15-يناير!$BQ15,0)</f>
        <v>0</v>
      </c>
      <c r="Z15" s="96">
        <f>IF(Z$11=يناير!$B15,يناير!$BR15-يناير!$BQ15,0)</f>
        <v>0</v>
      </c>
      <c r="AA15" s="96">
        <f>IF(AA$11=يناير!$B15,يناير!$BR15-يناير!$BQ15,0)</f>
        <v>0</v>
      </c>
      <c r="AB15" s="96">
        <f>IF(AB$11=يناير!$B15,يناير!$BR15-يناير!$BQ15,0)</f>
        <v>0</v>
      </c>
      <c r="AC15" s="96">
        <f>IF(AC$11=يناير!$B15,يناير!$BR15-يناير!$BQ15,0)</f>
        <v>0</v>
      </c>
      <c r="AD15" s="96">
        <f>IF(AD$11=يناير!$B15,يناير!$BR15-يناير!$BQ15,0)</f>
        <v>0</v>
      </c>
      <c r="AE15" s="96">
        <f>IF(AE$11=يناير!$B15,يناير!$BR15-يناير!$BQ15,0)</f>
        <v>0</v>
      </c>
      <c r="AF15" s="96">
        <f>IF(AF$11=يناير!$B15,يناير!$BR15-يناير!$BQ15,0)</f>
        <v>0</v>
      </c>
      <c r="AG15" s="96">
        <f>IF(AG$11=يناير!$B15,يناير!$BR15-يناير!$BQ15,0)</f>
        <v>0</v>
      </c>
    </row>
    <row r="16" spans="1:33">
      <c r="A16" s="96" t="str">
        <f>IF(D16&gt;0,يناير!D16," ")</f>
        <v> </v>
      </c>
      <c r="B16" s="96" t="str">
        <f>IF(D16&gt;0,يناير!E16," ")</f>
        <v> </v>
      </c>
      <c r="C16" s="96" t="str">
        <f>IF(D16&gt;0,يناير!F16,"")</f>
        <v/>
      </c>
      <c r="D16" s="126">
        <f t="shared" si="0"/>
        <v>0</v>
      </c>
      <c r="E16" s="96">
        <f>IF(E$11=يناير!$B16,يناير!$BR16-يناير!$BQ16,0)</f>
        <v>0</v>
      </c>
      <c r="F16" s="96">
        <f>IF(F$11=يناير!$B16,يناير!$BR16-يناير!$BQ16,0)</f>
        <v>0</v>
      </c>
      <c r="G16" s="96">
        <f>IF(G$11=يناير!$B16,يناير!$BR16-يناير!$BQ16,0)</f>
        <v>0</v>
      </c>
      <c r="H16" s="96">
        <f>IF(H$11=يناير!$B16,يناير!$BR16-يناير!$BQ16,0)</f>
        <v>0</v>
      </c>
      <c r="I16" s="96">
        <f>IF(I$11=يناير!$B16,يناير!$BR16-يناير!$BQ16,0)</f>
        <v>0</v>
      </c>
      <c r="J16" s="96">
        <f>IF(J$11=يناير!$B16,يناير!$BR16-يناير!$BQ16,0)</f>
        <v>0</v>
      </c>
      <c r="K16" s="96">
        <f>IF(K$11=يناير!$B16,يناير!$BR16-يناير!$BQ16,0)</f>
        <v>0</v>
      </c>
      <c r="L16" s="96">
        <f>IF(L$11=يناير!$B16,يناير!$BR16-يناير!$BQ16,0)</f>
        <v>0</v>
      </c>
      <c r="M16" s="96">
        <f>IF(M$11=يناير!$B16,يناير!$BR16-يناير!$BQ16,0)</f>
        <v>0</v>
      </c>
      <c r="N16" s="96">
        <f>IF(N$11=يناير!$B16,يناير!$BR16-يناير!$BQ16,0)</f>
        <v>0</v>
      </c>
      <c r="O16" s="96">
        <f>IF(O$11=يناير!$B16,يناير!$BR16-يناير!$BQ16,0)</f>
        <v>0</v>
      </c>
      <c r="P16" s="96">
        <f>IF(P$11=يناير!$B16,يناير!$BR16-يناير!$BQ16,0)</f>
        <v>0</v>
      </c>
      <c r="Q16" s="96">
        <f>IF(Q$11=يناير!$B16,يناير!$BR16-يناير!$BQ16,0)</f>
        <v>0</v>
      </c>
      <c r="R16" s="96">
        <f>IF(R$11=يناير!$B16,يناير!$BR16-يناير!$BQ16,0)</f>
        <v>0</v>
      </c>
      <c r="S16" s="96">
        <f>IF(S$11=يناير!$B16,يناير!$BR16-يناير!$BQ16,0)</f>
        <v>0</v>
      </c>
      <c r="T16" s="96">
        <f>IF(T$11=يناير!$B16,يناير!$BR16-يناير!$BQ16,0)</f>
        <v>0</v>
      </c>
      <c r="U16" s="96">
        <f>IF(U$11=يناير!$B16,يناير!$BR16-يناير!$BQ16,0)</f>
        <v>0</v>
      </c>
      <c r="V16" s="96">
        <f>IF(V$11=يناير!$B16,يناير!$BR16-يناير!$BQ16,0)</f>
        <v>0</v>
      </c>
      <c r="W16" s="96">
        <f>IF(W$11=يناير!$B16,يناير!$BR16-يناير!$BQ16,0)</f>
        <v>0</v>
      </c>
      <c r="X16" s="96">
        <f>IF(X$11=يناير!$B16,يناير!$BR16-يناير!$BQ16,0)</f>
        <v>0</v>
      </c>
      <c r="Y16" s="96">
        <f>IF(Y$11=يناير!$B16,يناير!$BR16-يناير!$BQ16,0)</f>
        <v>0</v>
      </c>
      <c r="Z16" s="96">
        <f>IF(Z$11=يناير!$B16,يناير!$BR16-يناير!$BQ16,0)</f>
        <v>0</v>
      </c>
      <c r="AA16" s="96">
        <f>IF(AA$11=يناير!$B16,يناير!$BR16-يناير!$BQ16,0)</f>
        <v>0</v>
      </c>
      <c r="AB16" s="96">
        <f>IF(AB$11=يناير!$B16,يناير!$BR16-يناير!$BQ16,0)</f>
        <v>0</v>
      </c>
      <c r="AC16" s="96">
        <f>IF(AC$11=يناير!$B16,يناير!$BR16-يناير!$BQ16,0)</f>
        <v>0</v>
      </c>
      <c r="AD16" s="96">
        <f>IF(AD$11=يناير!$B16,يناير!$BR16-يناير!$BQ16,0)</f>
        <v>0</v>
      </c>
      <c r="AE16" s="96">
        <f>IF(AE$11=يناير!$B16,يناير!$BR16-يناير!$BQ16,0)</f>
        <v>0</v>
      </c>
      <c r="AF16" s="96">
        <f>IF(AF$11=يناير!$B16,يناير!$BR16-يناير!$BQ16,0)</f>
        <v>0</v>
      </c>
      <c r="AG16" s="96">
        <f>IF(AG$11=يناير!$B16,يناير!$BR16-يناير!$BQ16,0)</f>
        <v>0</v>
      </c>
    </row>
    <row r="17" spans="1:33">
      <c r="A17" s="96" t="str">
        <f>IF(D17&gt;0,يناير!D17," ")</f>
        <v> </v>
      </c>
      <c r="B17" s="96" t="str">
        <f>IF(D17&gt;0,يناير!E17," ")</f>
        <v> </v>
      </c>
      <c r="C17" s="96" t="str">
        <f>IF(D17&gt;0,يناير!F17,"")</f>
        <v/>
      </c>
      <c r="D17" s="126">
        <f t="shared" si="0"/>
        <v>0</v>
      </c>
      <c r="E17" s="96">
        <f>IF(E$11=يناير!$B17,يناير!$BR17-يناير!$BQ17,0)</f>
        <v>0</v>
      </c>
      <c r="F17" s="96">
        <f>IF(F$11=يناير!$B17,يناير!$BR17-يناير!$BQ17,0)</f>
        <v>0</v>
      </c>
      <c r="G17" s="96">
        <f>IF(G$11=يناير!$B17,يناير!$BR17-يناير!$BQ17,0)</f>
        <v>0</v>
      </c>
      <c r="H17" s="96">
        <f>IF(H$11=يناير!$B17,يناير!$BR17-يناير!$BQ17,0)</f>
        <v>0</v>
      </c>
      <c r="I17" s="96">
        <f>IF(I$11=يناير!$B17,يناير!$BR17-يناير!$BQ17,0)</f>
        <v>0</v>
      </c>
      <c r="J17" s="96">
        <f>IF(J$11=يناير!$B17,يناير!$BR17-يناير!$BQ17,0)</f>
        <v>0</v>
      </c>
      <c r="K17" s="96">
        <f>IF(K$11=يناير!$B17,يناير!$BR17-يناير!$BQ17,0)</f>
        <v>0</v>
      </c>
      <c r="L17" s="96">
        <f>IF(L$11=يناير!$B17,يناير!$BR17-يناير!$BQ17,0)</f>
        <v>0</v>
      </c>
      <c r="M17" s="96">
        <f>IF(M$11=يناير!$B17,يناير!$BR17-يناير!$BQ17,0)</f>
        <v>0</v>
      </c>
      <c r="N17" s="96">
        <f>IF(N$11=يناير!$B17,يناير!$BR17-يناير!$BQ17,0)</f>
        <v>0</v>
      </c>
      <c r="O17" s="96">
        <f>IF(O$11=يناير!$B17,يناير!$BR17-يناير!$BQ17,0)</f>
        <v>0</v>
      </c>
      <c r="P17" s="96">
        <f>IF(P$11=يناير!$B17,يناير!$BR17-يناير!$BQ17,0)</f>
        <v>0</v>
      </c>
      <c r="Q17" s="96">
        <f>IF(Q$11=يناير!$B17,يناير!$BR17-يناير!$BQ17,0)</f>
        <v>0</v>
      </c>
      <c r="R17" s="96">
        <f>IF(R$11=يناير!$B17,يناير!$BR17-يناير!$BQ17,0)</f>
        <v>0</v>
      </c>
      <c r="S17" s="96">
        <f>IF(S$11=يناير!$B17,يناير!$BR17-يناير!$BQ17,0)</f>
        <v>0</v>
      </c>
      <c r="T17" s="96">
        <f>IF(T$11=يناير!$B17,يناير!$BR17-يناير!$BQ17,0)</f>
        <v>0</v>
      </c>
      <c r="U17" s="96">
        <f>IF(U$11=يناير!$B17,يناير!$BR17-يناير!$BQ17,0)</f>
        <v>0</v>
      </c>
      <c r="V17" s="96">
        <f>IF(V$11=يناير!$B17,يناير!$BR17-يناير!$BQ17,0)</f>
        <v>0</v>
      </c>
      <c r="W17" s="96">
        <f>IF(W$11=يناير!$B17,يناير!$BR17-يناير!$BQ17,0)</f>
        <v>0</v>
      </c>
      <c r="X17" s="96">
        <f>IF(X$11=يناير!$B17,يناير!$BR17-يناير!$BQ17,0)</f>
        <v>0</v>
      </c>
      <c r="Y17" s="96">
        <f>IF(Y$11=يناير!$B17,يناير!$BR17-يناير!$BQ17,0)</f>
        <v>0</v>
      </c>
      <c r="Z17" s="96">
        <f>IF(Z$11=يناير!$B17,يناير!$BR17-يناير!$BQ17,0)</f>
        <v>0</v>
      </c>
      <c r="AA17" s="96">
        <f>IF(AA$11=يناير!$B17,يناير!$BR17-يناير!$BQ17,0)</f>
        <v>0</v>
      </c>
      <c r="AB17" s="96">
        <f>IF(AB$11=يناير!$B17,يناير!$BR17-يناير!$BQ17,0)</f>
        <v>0</v>
      </c>
      <c r="AC17" s="96">
        <f>IF(AC$11=يناير!$B17,يناير!$BR17-يناير!$BQ17,0)</f>
        <v>0</v>
      </c>
      <c r="AD17" s="96">
        <f>IF(AD$11=يناير!$B17,يناير!$BR17-يناير!$BQ17,0)</f>
        <v>0</v>
      </c>
      <c r="AE17" s="96">
        <f>IF(AE$11=يناير!$B17,يناير!$BR17-يناير!$BQ17,0)</f>
        <v>0</v>
      </c>
      <c r="AF17" s="96">
        <f>IF(AF$11=يناير!$B17,يناير!$BR17-يناير!$BQ17,0)</f>
        <v>0</v>
      </c>
      <c r="AG17" s="96">
        <f>IF(AG$11=يناير!$B17,يناير!$BR17-يناير!$BQ17,0)</f>
        <v>0</v>
      </c>
    </row>
    <row r="18" spans="1:33">
      <c r="A18" s="96" t="str">
        <f>IF(D18&gt;0,يناير!D18," ")</f>
        <v> </v>
      </c>
      <c r="B18" s="96" t="str">
        <f>IF(D18&gt;0,يناير!E18," ")</f>
        <v> </v>
      </c>
      <c r="C18" s="96" t="str">
        <f>IF(D18&gt;0,يناير!F18,"")</f>
        <v/>
      </c>
      <c r="D18" s="126">
        <f t="shared" si="0"/>
        <v>0</v>
      </c>
      <c r="E18" s="96">
        <f>IF(E$11=يناير!$B18,يناير!$BR18-يناير!$BQ18,0)</f>
        <v>0</v>
      </c>
      <c r="F18" s="96">
        <f>IF(F$11=يناير!$B18,يناير!$BR18-يناير!$BQ18,0)</f>
        <v>0</v>
      </c>
      <c r="G18" s="96">
        <f>IF(G$11=يناير!$B18,يناير!$BR18-يناير!$BQ18,0)</f>
        <v>0</v>
      </c>
      <c r="H18" s="96">
        <f>IF(H$11=يناير!$B18,يناير!$BR18-يناير!$BQ18,0)</f>
        <v>0</v>
      </c>
      <c r="I18" s="96">
        <f>IF(I$11=يناير!$B18,يناير!$BR18-يناير!$BQ18,0)</f>
        <v>0</v>
      </c>
      <c r="J18" s="96">
        <f>IF(J$11=يناير!$B18,يناير!$BR18-يناير!$BQ18,0)</f>
        <v>0</v>
      </c>
      <c r="K18" s="96">
        <f>IF(K$11=يناير!$B18,يناير!$BR18-يناير!$BQ18,0)</f>
        <v>0</v>
      </c>
      <c r="L18" s="96">
        <f>IF(L$11=يناير!$B18,يناير!$BR18-يناير!$BQ18,0)</f>
        <v>0</v>
      </c>
      <c r="M18" s="96">
        <f>IF(M$11=يناير!$B18,يناير!$BR18-يناير!$BQ18,0)</f>
        <v>0</v>
      </c>
      <c r="N18" s="96">
        <f>IF(N$11=يناير!$B18,يناير!$BR18-يناير!$BQ18,0)</f>
        <v>0</v>
      </c>
      <c r="O18" s="96">
        <f>IF(O$11=يناير!$B18,يناير!$BR18-يناير!$BQ18,0)</f>
        <v>0</v>
      </c>
      <c r="P18" s="96">
        <f>IF(P$11=يناير!$B18,يناير!$BR18-يناير!$BQ18,0)</f>
        <v>0</v>
      </c>
      <c r="Q18" s="96">
        <f>IF(Q$11=يناير!$B18,يناير!$BR18-يناير!$BQ18,0)</f>
        <v>0</v>
      </c>
      <c r="R18" s="96">
        <f>IF(R$11=يناير!$B18,يناير!$BR18-يناير!$BQ18,0)</f>
        <v>0</v>
      </c>
      <c r="S18" s="96">
        <f>IF(S$11=يناير!$B18,يناير!$BR18-يناير!$BQ18,0)</f>
        <v>0</v>
      </c>
      <c r="T18" s="96">
        <f>IF(T$11=يناير!$B18,يناير!$BR18-يناير!$BQ18,0)</f>
        <v>0</v>
      </c>
      <c r="U18" s="96">
        <f>IF(U$11=يناير!$B18,يناير!$BR18-يناير!$BQ18,0)</f>
        <v>0</v>
      </c>
      <c r="V18" s="96">
        <f>IF(V$11=يناير!$B18,يناير!$BR18-يناير!$BQ18,0)</f>
        <v>0</v>
      </c>
      <c r="W18" s="96">
        <f>IF(W$11=يناير!$B18,يناير!$BR18-يناير!$BQ18,0)</f>
        <v>0</v>
      </c>
      <c r="X18" s="96">
        <f>IF(X$11=يناير!$B18,يناير!$BR18-يناير!$BQ18,0)</f>
        <v>0</v>
      </c>
      <c r="Y18" s="96">
        <f>IF(Y$11=يناير!$B18,يناير!$BR18-يناير!$BQ18,0)</f>
        <v>0</v>
      </c>
      <c r="Z18" s="96">
        <f>IF(Z$11=يناير!$B18,يناير!$BR18-يناير!$BQ18,0)</f>
        <v>0</v>
      </c>
      <c r="AA18" s="96">
        <f>IF(AA$11=يناير!$B18,يناير!$BR18-يناير!$BQ18,0)</f>
        <v>0</v>
      </c>
      <c r="AB18" s="96">
        <f>IF(AB$11=يناير!$B18,يناير!$BR18-يناير!$BQ18,0)</f>
        <v>0</v>
      </c>
      <c r="AC18" s="96">
        <f>IF(AC$11=يناير!$B18,يناير!$BR18-يناير!$BQ18,0)</f>
        <v>0</v>
      </c>
      <c r="AD18" s="96">
        <f>IF(AD$11=يناير!$B18,يناير!$BR18-يناير!$BQ18,0)</f>
        <v>0</v>
      </c>
      <c r="AE18" s="96">
        <f>IF(AE$11=يناير!$B18,يناير!$BR18-يناير!$BQ18,0)</f>
        <v>0</v>
      </c>
      <c r="AF18" s="96">
        <f>IF(AF$11=يناير!$B18,يناير!$BR18-يناير!$BQ18,0)</f>
        <v>0</v>
      </c>
      <c r="AG18" s="96">
        <f>IF(AG$11=يناير!$B18,يناير!$BR18-يناير!$BQ18,0)</f>
        <v>0</v>
      </c>
    </row>
    <row r="19" spans="1:33">
      <c r="A19" s="96" t="str">
        <f>IF(D19&gt;0,يناير!D19," ")</f>
        <v> </v>
      </c>
      <c r="B19" s="96" t="str">
        <f>IF(D19&gt;0,يناير!E19," ")</f>
        <v> </v>
      </c>
      <c r="C19" s="96" t="str">
        <f>IF(D19&gt;0,يناير!F19,"")</f>
        <v/>
      </c>
      <c r="D19" s="126">
        <f t="shared" si="0"/>
        <v>0</v>
      </c>
      <c r="E19" s="96">
        <f>IF(E$11=يناير!$B19,يناير!$BR19-يناير!$BQ19,0)</f>
        <v>0</v>
      </c>
      <c r="F19" s="96">
        <f>IF(F$11=يناير!$B19,يناير!$BR19-يناير!$BQ19,0)</f>
        <v>0</v>
      </c>
      <c r="G19" s="96">
        <f>IF(G$11=يناير!$B19,يناير!$BR19-يناير!$BQ19,0)</f>
        <v>0</v>
      </c>
      <c r="H19" s="96">
        <f>IF(H$11=يناير!$B19,يناير!$BR19-يناير!$BQ19,0)</f>
        <v>0</v>
      </c>
      <c r="I19" s="96">
        <f>IF(I$11=يناير!$B19,يناير!$BR19-يناير!$BQ19,0)</f>
        <v>0</v>
      </c>
      <c r="J19" s="96">
        <f>IF(J$11=يناير!$B19,يناير!$BR19-يناير!$BQ19,0)</f>
        <v>0</v>
      </c>
      <c r="K19" s="96">
        <f>IF(K$11=يناير!$B19,يناير!$BR19-يناير!$BQ19,0)</f>
        <v>0</v>
      </c>
      <c r="L19" s="96">
        <f>IF(L$11=يناير!$B19,يناير!$BR19-يناير!$BQ19,0)</f>
        <v>0</v>
      </c>
      <c r="M19" s="96">
        <f>IF(M$11=يناير!$B19,يناير!$BR19-يناير!$BQ19,0)</f>
        <v>0</v>
      </c>
      <c r="N19" s="96">
        <f>IF(N$11=يناير!$B19,يناير!$BR19-يناير!$BQ19,0)</f>
        <v>0</v>
      </c>
      <c r="O19" s="96">
        <f>IF(O$11=يناير!$B19,يناير!$BR19-يناير!$BQ19,0)</f>
        <v>0</v>
      </c>
      <c r="P19" s="96">
        <f>IF(P$11=يناير!$B19,يناير!$BR19-يناير!$BQ19,0)</f>
        <v>0</v>
      </c>
      <c r="Q19" s="96">
        <f>IF(Q$11=يناير!$B19,يناير!$BR19-يناير!$BQ19,0)</f>
        <v>0</v>
      </c>
      <c r="R19" s="96">
        <f>IF(R$11=يناير!$B19,يناير!$BR19-يناير!$BQ19,0)</f>
        <v>0</v>
      </c>
      <c r="S19" s="96">
        <f>IF(S$11=يناير!$B19,يناير!$BR19-يناير!$BQ19,0)</f>
        <v>0</v>
      </c>
      <c r="T19" s="96">
        <f>IF(T$11=يناير!$B19,يناير!$BR19-يناير!$BQ19,0)</f>
        <v>0</v>
      </c>
      <c r="U19" s="96">
        <f>IF(U$11=يناير!$B19,يناير!$BR19-يناير!$BQ19,0)</f>
        <v>0</v>
      </c>
      <c r="V19" s="96">
        <f>IF(V$11=يناير!$B19,يناير!$BR19-يناير!$BQ19,0)</f>
        <v>0</v>
      </c>
      <c r="W19" s="96">
        <f>IF(W$11=يناير!$B19,يناير!$BR19-يناير!$BQ19,0)</f>
        <v>0</v>
      </c>
      <c r="X19" s="96">
        <f>IF(X$11=يناير!$B19,يناير!$BR19-يناير!$BQ19,0)</f>
        <v>0</v>
      </c>
      <c r="Y19" s="96">
        <f>IF(Y$11=يناير!$B19,يناير!$BR19-يناير!$BQ19,0)</f>
        <v>0</v>
      </c>
      <c r="Z19" s="96">
        <f>IF(Z$11=يناير!$B19,يناير!$BR19-يناير!$BQ19,0)</f>
        <v>0</v>
      </c>
      <c r="AA19" s="96">
        <f>IF(AA$11=يناير!$B19,يناير!$BR19-يناير!$BQ19,0)</f>
        <v>0</v>
      </c>
      <c r="AB19" s="96">
        <f>IF(AB$11=يناير!$B19,يناير!$BR19-يناير!$BQ19,0)</f>
        <v>0</v>
      </c>
      <c r="AC19" s="96">
        <f>IF(AC$11=يناير!$B19,يناير!$BR19-يناير!$BQ19,0)</f>
        <v>0</v>
      </c>
      <c r="AD19" s="96">
        <f>IF(AD$11=يناير!$B19,يناير!$BR19-يناير!$BQ19,0)</f>
        <v>0</v>
      </c>
      <c r="AE19" s="96">
        <f>IF(AE$11=يناير!$B19,يناير!$BR19-يناير!$BQ19,0)</f>
        <v>0</v>
      </c>
      <c r="AF19" s="96">
        <f>IF(AF$11=يناير!$B19,يناير!$BR19-يناير!$BQ19,0)</f>
        <v>0</v>
      </c>
      <c r="AG19" s="96">
        <f>IF(AG$11=يناير!$B19,يناير!$BR19-يناير!$BQ19,0)</f>
        <v>0</v>
      </c>
    </row>
    <row r="20" spans="1:33">
      <c r="A20" s="96" t="str">
        <f>IF(D20&gt;0,يناير!D20," ")</f>
        <v> </v>
      </c>
      <c r="B20" s="96" t="str">
        <f>IF(D20&gt;0,يناير!E20," ")</f>
        <v> </v>
      </c>
      <c r="C20" s="96" t="str">
        <f>IF(D20&gt;0,يناير!F20,"")</f>
        <v/>
      </c>
      <c r="D20" s="126">
        <f t="shared" si="0"/>
        <v>0</v>
      </c>
      <c r="E20" s="96">
        <f>IF(E$11=يناير!$B20,يناير!$BR20-يناير!$BQ20,0)</f>
        <v>0</v>
      </c>
      <c r="F20" s="96">
        <f>IF(F$11=يناير!$B20,يناير!$BR20-يناير!$BQ20,0)</f>
        <v>0</v>
      </c>
      <c r="G20" s="96">
        <f>IF(G$11=يناير!$B20,يناير!$BR20-يناير!$BQ20,0)</f>
        <v>0</v>
      </c>
      <c r="H20" s="96">
        <f>IF(H$11=يناير!$B20,يناير!$BR20-يناير!$BQ20,0)</f>
        <v>0</v>
      </c>
      <c r="I20" s="96">
        <f>IF(I$11=يناير!$B20,يناير!$BR20-يناير!$BQ20,0)</f>
        <v>0</v>
      </c>
      <c r="J20" s="96">
        <f>IF(J$11=يناير!$B20,يناير!$BR20-يناير!$BQ20,0)</f>
        <v>0</v>
      </c>
      <c r="K20" s="96">
        <f>IF(K$11=يناير!$B20,يناير!$BR20-يناير!$BQ20,0)</f>
        <v>0</v>
      </c>
      <c r="L20" s="96">
        <f>IF(L$11=يناير!$B20,يناير!$BR20-يناير!$BQ20,0)</f>
        <v>0</v>
      </c>
      <c r="M20" s="96">
        <f>IF(M$11=يناير!$B20,يناير!$BR20-يناير!$BQ20,0)</f>
        <v>0</v>
      </c>
      <c r="N20" s="96">
        <f>IF(N$11=يناير!$B20,يناير!$BR20-يناير!$BQ20,0)</f>
        <v>0</v>
      </c>
      <c r="O20" s="96">
        <f>IF(O$11=يناير!$B20,يناير!$BR20-يناير!$BQ20,0)</f>
        <v>0</v>
      </c>
      <c r="P20" s="96">
        <f>IF(P$11=يناير!$B20,يناير!$BR20-يناير!$BQ20,0)</f>
        <v>0</v>
      </c>
      <c r="Q20" s="96">
        <f>IF(Q$11=يناير!$B20,يناير!$BR20-يناير!$BQ20,0)</f>
        <v>0</v>
      </c>
      <c r="R20" s="96">
        <f>IF(R$11=يناير!$B20,يناير!$BR20-يناير!$BQ20,0)</f>
        <v>0</v>
      </c>
      <c r="S20" s="96">
        <f>IF(S$11=يناير!$B20,يناير!$BR20-يناير!$BQ20,0)</f>
        <v>0</v>
      </c>
      <c r="T20" s="96">
        <f>IF(T$11=يناير!$B20,يناير!$BR20-يناير!$BQ20,0)</f>
        <v>0</v>
      </c>
      <c r="U20" s="96">
        <f>IF(U$11=يناير!$B20,يناير!$BR20-يناير!$BQ20,0)</f>
        <v>0</v>
      </c>
      <c r="V20" s="96">
        <f>IF(V$11=يناير!$B20,يناير!$BR20-يناير!$BQ20,0)</f>
        <v>0</v>
      </c>
      <c r="W20" s="96">
        <f>IF(W$11=يناير!$B20,يناير!$BR20-يناير!$BQ20,0)</f>
        <v>0</v>
      </c>
      <c r="X20" s="96">
        <f>IF(X$11=يناير!$B20,يناير!$BR20-يناير!$BQ20,0)</f>
        <v>0</v>
      </c>
      <c r="Y20" s="96">
        <f>IF(Y$11=يناير!$B20,يناير!$BR20-يناير!$BQ20,0)</f>
        <v>0</v>
      </c>
      <c r="Z20" s="96">
        <f>IF(Z$11=يناير!$B20,يناير!$BR20-يناير!$BQ20,0)</f>
        <v>0</v>
      </c>
      <c r="AA20" s="96">
        <f>IF(AA$11=يناير!$B20,يناير!$BR20-يناير!$BQ20,0)</f>
        <v>0</v>
      </c>
      <c r="AB20" s="96">
        <f>IF(AB$11=يناير!$B20,يناير!$BR20-يناير!$BQ20,0)</f>
        <v>0</v>
      </c>
      <c r="AC20" s="96">
        <f>IF(AC$11=يناير!$B20,يناير!$BR20-يناير!$BQ20,0)</f>
        <v>0</v>
      </c>
      <c r="AD20" s="96">
        <f>IF(AD$11=يناير!$B20,يناير!$BR20-يناير!$BQ20,0)</f>
        <v>0</v>
      </c>
      <c r="AE20" s="96">
        <f>IF(AE$11=يناير!$B20,يناير!$BR20-يناير!$BQ20,0)</f>
        <v>0</v>
      </c>
      <c r="AF20" s="96">
        <f>IF(AF$11=يناير!$B20,يناير!$BR20-يناير!$BQ20,0)</f>
        <v>0</v>
      </c>
      <c r="AG20" s="96">
        <f>IF(AG$11=يناير!$B20,يناير!$BR20-يناير!$BQ20,0)</f>
        <v>0</v>
      </c>
    </row>
    <row r="21" spans="1:33">
      <c r="A21" s="96" t="str">
        <f>IF(D21&gt;0,يناير!D21," ")</f>
        <v> </v>
      </c>
      <c r="B21" s="96" t="str">
        <f>IF(D21&gt;0,يناير!E21," ")</f>
        <v> </v>
      </c>
      <c r="C21" s="96" t="str">
        <f>IF(D21&gt;0,يناير!F21,"")</f>
        <v/>
      </c>
      <c r="D21" s="126">
        <f t="shared" si="0"/>
        <v>0</v>
      </c>
      <c r="E21" s="96">
        <f>IF(E$11=يناير!$B21,يناير!$BR21-يناير!$BQ21,0)</f>
        <v>0</v>
      </c>
      <c r="F21" s="96">
        <f>IF(F$11=يناير!$B21,يناير!$BR21-يناير!$BQ21,0)</f>
        <v>0</v>
      </c>
      <c r="G21" s="96">
        <f>IF(G$11=يناير!$B21,يناير!$BR21-يناير!$BQ21,0)</f>
        <v>0</v>
      </c>
      <c r="H21" s="96">
        <f>IF(H$11=يناير!$B21,يناير!$BR21-يناير!$BQ21,0)</f>
        <v>0</v>
      </c>
      <c r="I21" s="96">
        <f>IF(I$11=يناير!$B21,يناير!$BR21-يناير!$BQ21,0)</f>
        <v>0</v>
      </c>
      <c r="J21" s="96">
        <f>IF(J$11=يناير!$B21,يناير!$BR21-يناير!$BQ21,0)</f>
        <v>0</v>
      </c>
      <c r="K21" s="96">
        <f>IF(K$11=يناير!$B21,يناير!$BR21-يناير!$BQ21,0)</f>
        <v>0</v>
      </c>
      <c r="L21" s="96">
        <f>IF(L$11=يناير!$B21,يناير!$BR21-يناير!$BQ21,0)</f>
        <v>0</v>
      </c>
      <c r="M21" s="96">
        <f>IF(M$11=يناير!$B21,يناير!$BR21-يناير!$BQ21,0)</f>
        <v>0</v>
      </c>
      <c r="N21" s="96">
        <f>IF(N$11=يناير!$B21,يناير!$BR21-يناير!$BQ21,0)</f>
        <v>0</v>
      </c>
      <c r="O21" s="96">
        <f>IF(O$11=يناير!$B21,يناير!$BR21-يناير!$BQ21,0)</f>
        <v>0</v>
      </c>
      <c r="P21" s="96">
        <f>IF(P$11=يناير!$B21,يناير!$BR21-يناير!$BQ21,0)</f>
        <v>0</v>
      </c>
      <c r="Q21" s="96">
        <f>IF(Q$11=يناير!$B21,يناير!$BR21-يناير!$BQ21,0)</f>
        <v>0</v>
      </c>
      <c r="R21" s="96">
        <f>IF(R$11=يناير!$B21,يناير!$BR21-يناير!$BQ21,0)</f>
        <v>0</v>
      </c>
      <c r="S21" s="96">
        <f>IF(S$11=يناير!$B21,يناير!$BR21-يناير!$BQ21,0)</f>
        <v>0</v>
      </c>
      <c r="T21" s="96">
        <f>IF(T$11=يناير!$B21,يناير!$BR21-يناير!$BQ21,0)</f>
        <v>0</v>
      </c>
      <c r="U21" s="96">
        <f>IF(U$11=يناير!$B21,يناير!$BR21-يناير!$BQ21,0)</f>
        <v>0</v>
      </c>
      <c r="V21" s="96">
        <f>IF(V$11=يناير!$B21,يناير!$BR21-يناير!$BQ21,0)</f>
        <v>0</v>
      </c>
      <c r="W21" s="96">
        <f>IF(W$11=يناير!$B21,يناير!$BR21-يناير!$BQ21,0)</f>
        <v>0</v>
      </c>
      <c r="X21" s="96">
        <f>IF(X$11=يناير!$B21,يناير!$BR21-يناير!$BQ21,0)</f>
        <v>0</v>
      </c>
      <c r="Y21" s="96">
        <f>IF(Y$11=يناير!$B21,يناير!$BR21-يناير!$BQ21,0)</f>
        <v>0</v>
      </c>
      <c r="Z21" s="96">
        <f>IF(Z$11=يناير!$B21,يناير!$BR21-يناير!$BQ21,0)</f>
        <v>0</v>
      </c>
      <c r="AA21" s="96">
        <f>IF(AA$11=يناير!$B21,يناير!$BR21-يناير!$BQ21,0)</f>
        <v>0</v>
      </c>
      <c r="AB21" s="96">
        <f>IF(AB$11=يناير!$B21,يناير!$BR21-يناير!$BQ21,0)</f>
        <v>0</v>
      </c>
      <c r="AC21" s="96">
        <f>IF(AC$11=يناير!$B21,يناير!$BR21-يناير!$BQ21,0)</f>
        <v>0</v>
      </c>
      <c r="AD21" s="96">
        <f>IF(AD$11=يناير!$B21,يناير!$BR21-يناير!$BQ21,0)</f>
        <v>0</v>
      </c>
      <c r="AE21" s="96">
        <f>IF(AE$11=يناير!$B21,يناير!$BR21-يناير!$BQ21,0)</f>
        <v>0</v>
      </c>
      <c r="AF21" s="96">
        <f>IF(AF$11=يناير!$B21,يناير!$BR21-يناير!$BQ21,0)</f>
        <v>0</v>
      </c>
      <c r="AG21" s="96">
        <f>IF(AG$11=يناير!$B21,يناير!$BR21-يناير!$BQ21,0)</f>
        <v>0</v>
      </c>
    </row>
    <row r="22" spans="1:33">
      <c r="A22" s="96" t="str">
        <f>IF(D22&gt;0,يناير!D22," ")</f>
        <v> </v>
      </c>
      <c r="B22" s="96" t="str">
        <f>IF(D22&gt;0,يناير!E22," ")</f>
        <v> </v>
      </c>
      <c r="C22" s="96" t="str">
        <f>IF(D22&gt;0,يناير!F22,"")</f>
        <v/>
      </c>
      <c r="D22" s="126">
        <f t="shared" si="0"/>
        <v>0</v>
      </c>
      <c r="E22" s="96">
        <f>IF(E$11=يناير!$B22,يناير!$BR22-يناير!$BQ22,0)</f>
        <v>0</v>
      </c>
      <c r="F22" s="96">
        <f>IF(F$11=يناير!$B22,يناير!$BR22-يناير!$BQ22,0)</f>
        <v>0</v>
      </c>
      <c r="G22" s="96">
        <f>IF(G$11=يناير!$B22,يناير!$BR22-يناير!$BQ22,0)</f>
        <v>0</v>
      </c>
      <c r="H22" s="96">
        <f>IF(H$11=يناير!$B22,يناير!$BR22-يناير!$BQ22,0)</f>
        <v>0</v>
      </c>
      <c r="I22" s="96">
        <f>IF(I$11=يناير!$B22,يناير!$BR22-يناير!$BQ22,0)</f>
        <v>0</v>
      </c>
      <c r="J22" s="96">
        <f>IF(J$11=يناير!$B22,يناير!$BR22-يناير!$BQ22,0)</f>
        <v>0</v>
      </c>
      <c r="K22" s="96">
        <f>IF(K$11=يناير!$B22,يناير!$BR22-يناير!$BQ22,0)</f>
        <v>0</v>
      </c>
      <c r="L22" s="96">
        <f>IF(L$11=يناير!$B22,يناير!$BR22-يناير!$BQ22,0)</f>
        <v>0</v>
      </c>
      <c r="M22" s="96">
        <f>IF(M$11=يناير!$B22,يناير!$BR22-يناير!$BQ22,0)</f>
        <v>0</v>
      </c>
      <c r="N22" s="96">
        <f>IF(N$11=يناير!$B22,يناير!$BR22-يناير!$BQ22,0)</f>
        <v>0</v>
      </c>
      <c r="O22" s="96">
        <f>IF(O$11=يناير!$B22,يناير!$BR22-يناير!$BQ22,0)</f>
        <v>0</v>
      </c>
      <c r="P22" s="96">
        <f>IF(P$11=يناير!$B22,يناير!$BR22-يناير!$BQ22,0)</f>
        <v>0</v>
      </c>
      <c r="Q22" s="96">
        <f>IF(Q$11=يناير!$B22,يناير!$BR22-يناير!$BQ22,0)</f>
        <v>0</v>
      </c>
      <c r="R22" s="96">
        <f>IF(R$11=يناير!$B22,يناير!$BR22-يناير!$BQ22,0)</f>
        <v>0</v>
      </c>
      <c r="S22" s="96">
        <f>IF(S$11=يناير!$B22,يناير!$BR22-يناير!$BQ22,0)</f>
        <v>0</v>
      </c>
      <c r="T22" s="96">
        <f>IF(T$11=يناير!$B22,يناير!$BR22-يناير!$BQ22,0)</f>
        <v>0</v>
      </c>
      <c r="U22" s="96">
        <f>IF(U$11=يناير!$B22,يناير!$BR22-يناير!$BQ22,0)</f>
        <v>0</v>
      </c>
      <c r="V22" s="96">
        <f>IF(V$11=يناير!$B22,يناير!$BR22-يناير!$BQ22,0)</f>
        <v>0</v>
      </c>
      <c r="W22" s="96">
        <f>IF(W$11=يناير!$B22,يناير!$BR22-يناير!$BQ22,0)</f>
        <v>0</v>
      </c>
      <c r="X22" s="96">
        <f>IF(X$11=يناير!$B22,يناير!$BR22-يناير!$BQ22,0)</f>
        <v>0</v>
      </c>
      <c r="Y22" s="96">
        <f>IF(Y$11=يناير!$B22,يناير!$BR22-يناير!$BQ22,0)</f>
        <v>0</v>
      </c>
      <c r="Z22" s="96">
        <f>IF(Z$11=يناير!$B22,يناير!$BR22-يناير!$BQ22,0)</f>
        <v>0</v>
      </c>
      <c r="AA22" s="96">
        <f>IF(AA$11=يناير!$B22,يناير!$BR22-يناير!$BQ22,0)</f>
        <v>0</v>
      </c>
      <c r="AB22" s="96">
        <f>IF(AB$11=يناير!$B22,يناير!$BR22-يناير!$BQ22,0)</f>
        <v>0</v>
      </c>
      <c r="AC22" s="96">
        <f>IF(AC$11=يناير!$B22,يناير!$BR22-يناير!$BQ22,0)</f>
        <v>0</v>
      </c>
      <c r="AD22" s="96">
        <f>IF(AD$11=يناير!$B22,يناير!$BR22-يناير!$BQ22,0)</f>
        <v>0</v>
      </c>
      <c r="AE22" s="96">
        <f>IF(AE$11=يناير!$B22,يناير!$BR22-يناير!$BQ22,0)</f>
        <v>0</v>
      </c>
      <c r="AF22" s="96">
        <f>IF(AF$11=يناير!$B22,يناير!$BR22-يناير!$BQ22,0)</f>
        <v>0</v>
      </c>
      <c r="AG22" s="96">
        <f>IF(AG$11=يناير!$B22,يناير!$BR22-يناير!$BQ22,0)</f>
        <v>0</v>
      </c>
    </row>
    <row r="23" spans="1:33">
      <c r="A23" s="96" t="str">
        <f>IF(D23&gt;0,يناير!D23," ")</f>
        <v> </v>
      </c>
      <c r="B23" s="96" t="str">
        <f>IF(D23&gt;0,يناير!E23," ")</f>
        <v> </v>
      </c>
      <c r="C23" s="96" t="str">
        <f>IF(D23&gt;0,يناير!F23,"")</f>
        <v/>
      </c>
      <c r="D23" s="126">
        <f t="shared" si="0"/>
        <v>0</v>
      </c>
      <c r="E23" s="96">
        <f>IF(E$11=يناير!$B23,يناير!$BR23-يناير!$BQ23,0)</f>
        <v>0</v>
      </c>
      <c r="F23" s="96">
        <f>IF(F$11=يناير!$B23,يناير!$BR23-يناير!$BQ23,0)</f>
        <v>0</v>
      </c>
      <c r="G23" s="96">
        <f>IF(G$11=يناير!$B23,يناير!$BR23-يناير!$BQ23,0)</f>
        <v>0</v>
      </c>
      <c r="H23" s="96">
        <f>IF(H$11=يناير!$B23,يناير!$BR23-يناير!$BQ23,0)</f>
        <v>0</v>
      </c>
      <c r="I23" s="96">
        <f>IF(I$11=يناير!$B23,يناير!$BR23-يناير!$BQ23,0)</f>
        <v>0</v>
      </c>
      <c r="J23" s="96">
        <f>IF(J$11=يناير!$B23,يناير!$BR23-يناير!$BQ23,0)</f>
        <v>0</v>
      </c>
      <c r="K23" s="96">
        <f>IF(K$11=يناير!$B23,يناير!$BR23-يناير!$BQ23,0)</f>
        <v>0</v>
      </c>
      <c r="L23" s="96">
        <f>IF(L$11=يناير!$B23,يناير!$BR23-يناير!$BQ23,0)</f>
        <v>0</v>
      </c>
      <c r="M23" s="96">
        <f>IF(M$11=يناير!$B23,يناير!$BR23-يناير!$BQ23,0)</f>
        <v>0</v>
      </c>
      <c r="N23" s="96">
        <f>IF(N$11=يناير!$B23,يناير!$BR23-يناير!$BQ23,0)</f>
        <v>0</v>
      </c>
      <c r="O23" s="96">
        <f>IF(O$11=يناير!$B23,يناير!$BR23-يناير!$BQ23,0)</f>
        <v>0</v>
      </c>
      <c r="P23" s="96">
        <f>IF(P$11=يناير!$B23,يناير!$BR23-يناير!$BQ23,0)</f>
        <v>0</v>
      </c>
      <c r="Q23" s="96">
        <f>IF(Q$11=يناير!$B23,يناير!$BR23-يناير!$BQ23,0)</f>
        <v>0</v>
      </c>
      <c r="R23" s="96">
        <f>IF(R$11=يناير!$B23,يناير!$BR23-يناير!$BQ23,0)</f>
        <v>0</v>
      </c>
      <c r="S23" s="96">
        <f>IF(S$11=يناير!$B23,يناير!$BR23-يناير!$BQ23,0)</f>
        <v>0</v>
      </c>
      <c r="T23" s="96">
        <f>IF(T$11=يناير!$B23,يناير!$BR23-يناير!$BQ23,0)</f>
        <v>0</v>
      </c>
      <c r="U23" s="96">
        <f>IF(U$11=يناير!$B23,يناير!$BR23-يناير!$BQ23,0)</f>
        <v>0</v>
      </c>
      <c r="V23" s="96">
        <f>IF(V$11=يناير!$B23,يناير!$BR23-يناير!$BQ23,0)</f>
        <v>0</v>
      </c>
      <c r="W23" s="96">
        <f>IF(W$11=يناير!$B23,يناير!$BR23-يناير!$BQ23,0)</f>
        <v>0</v>
      </c>
      <c r="X23" s="96">
        <f>IF(X$11=يناير!$B23,يناير!$BR23-يناير!$BQ23,0)</f>
        <v>0</v>
      </c>
      <c r="Y23" s="96">
        <f>IF(Y$11=يناير!$B23,يناير!$BR23-يناير!$BQ23,0)</f>
        <v>0</v>
      </c>
      <c r="Z23" s="96">
        <f>IF(Z$11=يناير!$B23,يناير!$BR23-يناير!$BQ23,0)</f>
        <v>0</v>
      </c>
      <c r="AA23" s="96">
        <f>IF(AA$11=يناير!$B23,يناير!$BR23-يناير!$BQ23,0)</f>
        <v>0</v>
      </c>
      <c r="AB23" s="96">
        <f>IF(AB$11=يناير!$B23,يناير!$BR23-يناير!$BQ23,0)</f>
        <v>0</v>
      </c>
      <c r="AC23" s="96">
        <f>IF(AC$11=يناير!$B23,يناير!$BR23-يناير!$BQ23,0)</f>
        <v>0</v>
      </c>
      <c r="AD23" s="96">
        <f>IF(AD$11=يناير!$B23,يناير!$BR23-يناير!$BQ23,0)</f>
        <v>0</v>
      </c>
      <c r="AE23" s="96">
        <f>IF(AE$11=يناير!$B23,يناير!$BR23-يناير!$BQ23,0)</f>
        <v>0</v>
      </c>
      <c r="AF23" s="96">
        <f>IF(AF$11=يناير!$B23,يناير!$BR23-يناير!$BQ23,0)</f>
        <v>0</v>
      </c>
      <c r="AG23" s="96">
        <f>IF(AG$11=يناير!$B23,يناير!$BR23-يناير!$BQ23,0)</f>
        <v>0</v>
      </c>
    </row>
    <row r="24" spans="1:33">
      <c r="A24" s="96" t="str">
        <f>IF(D24&gt;0,يناير!D24," ")</f>
        <v> </v>
      </c>
      <c r="B24" s="96" t="str">
        <f>IF(D24&gt;0,يناير!E24," ")</f>
        <v> </v>
      </c>
      <c r="C24" s="96" t="str">
        <f>IF(D24&gt;0,يناير!F24,"")</f>
        <v/>
      </c>
      <c r="D24" s="126">
        <f t="shared" si="0"/>
        <v>0</v>
      </c>
      <c r="E24" s="96">
        <f>IF(E$11=يناير!$B24,يناير!$BR24-يناير!$BQ24,0)</f>
        <v>0</v>
      </c>
      <c r="F24" s="96">
        <f>IF(F$11=يناير!$B24,يناير!$BR24-يناير!$BQ24,0)</f>
        <v>0</v>
      </c>
      <c r="G24" s="96">
        <f>IF(G$11=يناير!$B24,يناير!$BR24-يناير!$BQ24,0)</f>
        <v>0</v>
      </c>
      <c r="H24" s="96">
        <f>IF(H$11=يناير!$B24,يناير!$BR24-يناير!$BQ24,0)</f>
        <v>0</v>
      </c>
      <c r="I24" s="96">
        <f>IF(I$11=يناير!$B24,يناير!$BR24-يناير!$BQ24,0)</f>
        <v>0</v>
      </c>
      <c r="J24" s="96">
        <f>IF(J$11=يناير!$B24,يناير!$BR24-يناير!$BQ24,0)</f>
        <v>0</v>
      </c>
      <c r="K24" s="96">
        <f>IF(K$11=يناير!$B24,يناير!$BR24-يناير!$BQ24,0)</f>
        <v>0</v>
      </c>
      <c r="L24" s="96">
        <f>IF(L$11=يناير!$B24,يناير!$BR24-يناير!$BQ24,0)</f>
        <v>0</v>
      </c>
      <c r="M24" s="96">
        <f>IF(M$11=يناير!$B24,يناير!$BR24-يناير!$BQ24,0)</f>
        <v>0</v>
      </c>
      <c r="N24" s="96">
        <f>IF(N$11=يناير!$B24,يناير!$BR24-يناير!$BQ24,0)</f>
        <v>0</v>
      </c>
      <c r="O24" s="96">
        <f>IF(O$11=يناير!$B24,يناير!$BR24-يناير!$BQ24,0)</f>
        <v>0</v>
      </c>
      <c r="P24" s="96">
        <f>IF(P$11=يناير!$B24,يناير!$BR24-يناير!$BQ24,0)</f>
        <v>0</v>
      </c>
      <c r="Q24" s="96">
        <f>IF(Q$11=يناير!$B24,يناير!$BR24-يناير!$BQ24,0)</f>
        <v>0</v>
      </c>
      <c r="R24" s="96">
        <f>IF(R$11=يناير!$B24,يناير!$BR24-يناير!$BQ24,0)</f>
        <v>0</v>
      </c>
      <c r="S24" s="96">
        <f>IF(S$11=يناير!$B24,يناير!$BR24-يناير!$BQ24,0)</f>
        <v>0</v>
      </c>
      <c r="T24" s="96">
        <f>IF(T$11=يناير!$B24,يناير!$BR24-يناير!$BQ24,0)</f>
        <v>0</v>
      </c>
      <c r="U24" s="96">
        <f>IF(U$11=يناير!$B24,يناير!$BR24-يناير!$BQ24,0)</f>
        <v>0</v>
      </c>
      <c r="V24" s="96">
        <f>IF(V$11=يناير!$B24,يناير!$BR24-يناير!$BQ24,0)</f>
        <v>0</v>
      </c>
      <c r="W24" s="96">
        <f>IF(W$11=يناير!$B24,يناير!$BR24-يناير!$BQ24,0)</f>
        <v>0</v>
      </c>
      <c r="X24" s="96">
        <f>IF(X$11=يناير!$B24,يناير!$BR24-يناير!$BQ24,0)</f>
        <v>0</v>
      </c>
      <c r="Y24" s="96">
        <f>IF(Y$11=يناير!$B24,يناير!$BR24-يناير!$BQ24,0)</f>
        <v>0</v>
      </c>
      <c r="Z24" s="96">
        <f>IF(Z$11=يناير!$B24,يناير!$BR24-يناير!$BQ24,0)</f>
        <v>0</v>
      </c>
      <c r="AA24" s="96">
        <f>IF(AA$11=يناير!$B24,يناير!$BR24-يناير!$BQ24,0)</f>
        <v>0</v>
      </c>
      <c r="AB24" s="96">
        <f>IF(AB$11=يناير!$B24,يناير!$BR24-يناير!$BQ24,0)</f>
        <v>0</v>
      </c>
      <c r="AC24" s="96">
        <f>IF(AC$11=يناير!$B24,يناير!$BR24-يناير!$BQ24,0)</f>
        <v>0</v>
      </c>
      <c r="AD24" s="96">
        <f>IF(AD$11=يناير!$B24,يناير!$BR24-يناير!$BQ24,0)</f>
        <v>0</v>
      </c>
      <c r="AE24" s="96">
        <f>IF(AE$11=يناير!$B24,يناير!$BR24-يناير!$BQ24,0)</f>
        <v>0</v>
      </c>
      <c r="AF24" s="96">
        <f>IF(AF$11=يناير!$B24,يناير!$BR24-يناير!$BQ24,0)</f>
        <v>0</v>
      </c>
      <c r="AG24" s="96">
        <f>IF(AG$11=يناير!$B24,يناير!$BR24-يناير!$BQ24,0)</f>
        <v>0</v>
      </c>
    </row>
    <row r="25" spans="1:33">
      <c r="A25" s="96" t="str">
        <f>IF(D25&gt;0,يناير!D25," ")</f>
        <v> </v>
      </c>
      <c r="B25" s="96" t="str">
        <f>IF(D25&gt;0,يناير!E25," ")</f>
        <v> </v>
      </c>
      <c r="C25" s="96" t="str">
        <f>IF(D25&gt;0,يناير!F25,"")</f>
        <v/>
      </c>
      <c r="D25" s="126">
        <f t="shared" si="0"/>
        <v>0</v>
      </c>
      <c r="E25" s="96">
        <f>IF(E$11=يناير!$B25,يناير!$BR25-يناير!$BQ25,0)</f>
        <v>0</v>
      </c>
      <c r="F25" s="96">
        <f>IF(F$11=يناير!$B25,يناير!$BR25-يناير!$BQ25,0)</f>
        <v>0</v>
      </c>
      <c r="G25" s="96">
        <f>IF(G$11=يناير!$B25,يناير!$BR25-يناير!$BQ25,0)</f>
        <v>0</v>
      </c>
      <c r="H25" s="96">
        <f>IF(H$11=يناير!$B25,يناير!$BR25-يناير!$BQ25,0)</f>
        <v>0</v>
      </c>
      <c r="I25" s="96">
        <f>IF(I$11=يناير!$B25,يناير!$BR25-يناير!$BQ25,0)</f>
        <v>0</v>
      </c>
      <c r="J25" s="96">
        <f>IF(J$11=يناير!$B25,يناير!$BR25-يناير!$BQ25,0)</f>
        <v>0</v>
      </c>
      <c r="K25" s="96">
        <f>IF(K$11=يناير!$B25,يناير!$BR25-يناير!$BQ25,0)</f>
        <v>0</v>
      </c>
      <c r="L25" s="96">
        <f>IF(L$11=يناير!$B25,يناير!$BR25-يناير!$BQ25,0)</f>
        <v>0</v>
      </c>
      <c r="M25" s="96">
        <f>IF(M$11=يناير!$B25,يناير!$BR25-يناير!$BQ25,0)</f>
        <v>0</v>
      </c>
      <c r="N25" s="96">
        <f>IF(N$11=يناير!$B25,يناير!$BR25-يناير!$BQ25,0)</f>
        <v>0</v>
      </c>
      <c r="O25" s="96">
        <f>IF(O$11=يناير!$B25,يناير!$BR25-يناير!$BQ25,0)</f>
        <v>0</v>
      </c>
      <c r="P25" s="96">
        <f>IF(P$11=يناير!$B25,يناير!$BR25-يناير!$BQ25,0)</f>
        <v>0</v>
      </c>
      <c r="Q25" s="96">
        <f>IF(Q$11=يناير!$B25,يناير!$BR25-يناير!$BQ25,0)</f>
        <v>0</v>
      </c>
      <c r="R25" s="96">
        <f>IF(R$11=يناير!$B25,يناير!$BR25-يناير!$BQ25,0)</f>
        <v>0</v>
      </c>
      <c r="S25" s="96">
        <f>IF(S$11=يناير!$B25,يناير!$BR25-يناير!$BQ25,0)</f>
        <v>0</v>
      </c>
      <c r="T25" s="96">
        <f>IF(T$11=يناير!$B25,يناير!$BR25-يناير!$BQ25,0)</f>
        <v>0</v>
      </c>
      <c r="U25" s="96">
        <f>IF(U$11=يناير!$B25,يناير!$BR25-يناير!$BQ25,0)</f>
        <v>0</v>
      </c>
      <c r="V25" s="96">
        <f>IF(V$11=يناير!$B25,يناير!$BR25-يناير!$BQ25,0)</f>
        <v>0</v>
      </c>
      <c r="W25" s="96">
        <f>IF(W$11=يناير!$B25,يناير!$BR25-يناير!$BQ25,0)</f>
        <v>0</v>
      </c>
      <c r="X25" s="96">
        <f>IF(X$11=يناير!$B25,يناير!$BR25-يناير!$BQ25,0)</f>
        <v>0</v>
      </c>
      <c r="Y25" s="96">
        <f>IF(Y$11=يناير!$B25,يناير!$BR25-يناير!$BQ25,0)</f>
        <v>0</v>
      </c>
      <c r="Z25" s="96">
        <f>IF(Z$11=يناير!$B25,يناير!$BR25-يناير!$BQ25,0)</f>
        <v>0</v>
      </c>
      <c r="AA25" s="96">
        <f>IF(AA$11=يناير!$B25,يناير!$BR25-يناير!$BQ25,0)</f>
        <v>0</v>
      </c>
      <c r="AB25" s="96">
        <f>IF(AB$11=يناير!$B25,يناير!$BR25-يناير!$BQ25,0)</f>
        <v>0</v>
      </c>
      <c r="AC25" s="96">
        <f>IF(AC$11=يناير!$B25,يناير!$BR25-يناير!$BQ25,0)</f>
        <v>0</v>
      </c>
      <c r="AD25" s="96">
        <f>IF(AD$11=يناير!$B25,يناير!$BR25-يناير!$BQ25,0)</f>
        <v>0</v>
      </c>
      <c r="AE25" s="96">
        <f>IF(AE$11=يناير!$B25,يناير!$BR25-يناير!$BQ25,0)</f>
        <v>0</v>
      </c>
      <c r="AF25" s="96">
        <f>IF(AF$11=يناير!$B25,يناير!$BR25-يناير!$BQ25,0)</f>
        <v>0</v>
      </c>
      <c r="AG25" s="96">
        <f>IF(AG$11=يناير!$B25,يناير!$BR25-يناير!$BQ25,0)</f>
        <v>0</v>
      </c>
    </row>
    <row r="26" spans="1:33">
      <c r="A26" s="96" t="str">
        <f>IF(D26&gt;0,يناير!D26," ")</f>
        <v> </v>
      </c>
      <c r="B26" s="96" t="str">
        <f>IF(D26&gt;0,يناير!E26," ")</f>
        <v> </v>
      </c>
      <c r="C26" s="96" t="str">
        <f>IF(D26&gt;0,يناير!F26,"")</f>
        <v/>
      </c>
      <c r="D26" s="126">
        <f t="shared" si="0"/>
        <v>0</v>
      </c>
      <c r="E26" s="96">
        <f>IF(E$11=يناير!$B26,يناير!$BR26-يناير!$BQ26,0)</f>
        <v>0</v>
      </c>
      <c r="F26" s="96">
        <f>IF(F$11=يناير!$B26,يناير!$BR26-يناير!$BQ26,0)</f>
        <v>0</v>
      </c>
      <c r="G26" s="96">
        <f>IF(G$11=يناير!$B26,يناير!$BR26-يناير!$BQ26,0)</f>
        <v>0</v>
      </c>
      <c r="H26" s="96">
        <f>IF(H$11=يناير!$B26,يناير!$BR26-يناير!$BQ26,0)</f>
        <v>0</v>
      </c>
      <c r="I26" s="96">
        <f>IF(I$11=يناير!$B26,يناير!$BR26-يناير!$BQ26,0)</f>
        <v>0</v>
      </c>
      <c r="J26" s="96">
        <f>IF(J$11=يناير!$B26,يناير!$BR26-يناير!$BQ26,0)</f>
        <v>0</v>
      </c>
      <c r="K26" s="96">
        <f>IF(K$11=يناير!$B26,يناير!$BR26-يناير!$BQ26,0)</f>
        <v>0</v>
      </c>
      <c r="L26" s="96">
        <f>IF(L$11=يناير!$B26,يناير!$BR26-يناير!$BQ26,0)</f>
        <v>0</v>
      </c>
      <c r="M26" s="96">
        <f>IF(M$11=يناير!$B26,يناير!$BR26-يناير!$BQ26,0)</f>
        <v>0</v>
      </c>
      <c r="N26" s="96">
        <f>IF(N$11=يناير!$B26,يناير!$BR26-يناير!$BQ26,0)</f>
        <v>0</v>
      </c>
      <c r="O26" s="96">
        <f>IF(O$11=يناير!$B26,يناير!$BR26-يناير!$BQ26,0)</f>
        <v>0</v>
      </c>
      <c r="P26" s="96">
        <f>IF(P$11=يناير!$B26,يناير!$BR26-يناير!$BQ26,0)</f>
        <v>0</v>
      </c>
      <c r="Q26" s="96">
        <f>IF(Q$11=يناير!$B26,يناير!$BR26-يناير!$BQ26,0)</f>
        <v>0</v>
      </c>
      <c r="R26" s="96">
        <f>IF(R$11=يناير!$B26,يناير!$BR26-يناير!$BQ26,0)</f>
        <v>0</v>
      </c>
      <c r="S26" s="96">
        <f>IF(S$11=يناير!$B26,يناير!$BR26-يناير!$BQ26,0)</f>
        <v>0</v>
      </c>
      <c r="T26" s="96">
        <f>IF(T$11=يناير!$B26,يناير!$BR26-يناير!$BQ26,0)</f>
        <v>0</v>
      </c>
      <c r="U26" s="96">
        <f>IF(U$11=يناير!$B26,يناير!$BR26-يناير!$BQ26,0)</f>
        <v>0</v>
      </c>
      <c r="V26" s="96">
        <f>IF(V$11=يناير!$B26,يناير!$BR26-يناير!$BQ26,0)</f>
        <v>0</v>
      </c>
      <c r="W26" s="96">
        <f>IF(W$11=يناير!$B26,يناير!$BR26-يناير!$BQ26,0)</f>
        <v>0</v>
      </c>
      <c r="X26" s="96">
        <f>IF(X$11=يناير!$B26,يناير!$BR26-يناير!$BQ26,0)</f>
        <v>0</v>
      </c>
      <c r="Y26" s="96">
        <f>IF(Y$11=يناير!$B26,يناير!$BR26-يناير!$BQ26,0)</f>
        <v>0</v>
      </c>
      <c r="Z26" s="96">
        <f>IF(Z$11=يناير!$B26,يناير!$BR26-يناير!$BQ26,0)</f>
        <v>0</v>
      </c>
      <c r="AA26" s="96">
        <f>IF(AA$11=يناير!$B26,يناير!$BR26-يناير!$BQ26,0)</f>
        <v>0</v>
      </c>
      <c r="AB26" s="96">
        <f>IF(AB$11=يناير!$B26,يناير!$BR26-يناير!$BQ26,0)</f>
        <v>0</v>
      </c>
      <c r="AC26" s="96">
        <f>IF(AC$11=يناير!$B26,يناير!$BR26-يناير!$BQ26,0)</f>
        <v>0</v>
      </c>
      <c r="AD26" s="96">
        <f>IF(AD$11=يناير!$B26,يناير!$BR26-يناير!$BQ26,0)</f>
        <v>0</v>
      </c>
      <c r="AE26" s="96">
        <f>IF(AE$11=يناير!$B26,يناير!$BR26-يناير!$BQ26,0)</f>
        <v>0</v>
      </c>
      <c r="AF26" s="96">
        <f>IF(AF$11=يناير!$B26,يناير!$BR26-يناير!$BQ26,0)</f>
        <v>0</v>
      </c>
      <c r="AG26" s="96">
        <f>IF(AG$11=يناير!$B26,يناير!$BR26-يناير!$BQ26,0)</f>
        <v>0</v>
      </c>
    </row>
    <row r="27" spans="1:33">
      <c r="A27" s="96" t="str">
        <f>IF(D27&gt;0,يناير!D27," ")</f>
        <v> </v>
      </c>
      <c r="B27" s="96" t="str">
        <f>IF(D27&gt;0,يناير!E27," ")</f>
        <v> </v>
      </c>
      <c r="C27" s="96" t="str">
        <f>IF(D27&gt;0,يناير!F27,"")</f>
        <v/>
      </c>
      <c r="D27" s="126">
        <f t="shared" si="0"/>
        <v>0</v>
      </c>
      <c r="E27" s="96">
        <f>IF(E$11=يناير!$B27,يناير!$BR27-يناير!$BQ27,0)</f>
        <v>0</v>
      </c>
      <c r="F27" s="96">
        <f>IF(F$11=يناير!$B27,يناير!$BR27-يناير!$BQ27,0)</f>
        <v>0</v>
      </c>
      <c r="G27" s="96">
        <f>IF(G$11=يناير!$B27,يناير!$BR27-يناير!$BQ27,0)</f>
        <v>0</v>
      </c>
      <c r="H27" s="96">
        <f>IF(H$11=يناير!$B27,يناير!$BR27-يناير!$BQ27,0)</f>
        <v>0</v>
      </c>
      <c r="I27" s="96">
        <f>IF(I$11=يناير!$B27,يناير!$BR27-يناير!$BQ27,0)</f>
        <v>0</v>
      </c>
      <c r="J27" s="96">
        <f>IF(J$11=يناير!$B27,يناير!$BR27-يناير!$BQ27,0)</f>
        <v>0</v>
      </c>
      <c r="K27" s="96">
        <f>IF(K$11=يناير!$B27,يناير!$BR27-يناير!$BQ27,0)</f>
        <v>0</v>
      </c>
      <c r="L27" s="96">
        <f>IF(L$11=يناير!$B27,يناير!$BR27-يناير!$BQ27,0)</f>
        <v>0</v>
      </c>
      <c r="M27" s="96">
        <f>IF(M$11=يناير!$B27,يناير!$BR27-يناير!$BQ27,0)</f>
        <v>0</v>
      </c>
      <c r="N27" s="96">
        <f>IF(N$11=يناير!$B27,يناير!$BR27-يناير!$BQ27,0)</f>
        <v>0</v>
      </c>
      <c r="O27" s="96">
        <f>IF(O$11=يناير!$B27,يناير!$BR27-يناير!$BQ27,0)</f>
        <v>0</v>
      </c>
      <c r="P27" s="96">
        <f>IF(P$11=يناير!$B27,يناير!$BR27-يناير!$BQ27,0)</f>
        <v>0</v>
      </c>
      <c r="Q27" s="96">
        <f>IF(Q$11=يناير!$B27,يناير!$BR27-يناير!$BQ27,0)</f>
        <v>0</v>
      </c>
      <c r="R27" s="96">
        <f>IF(R$11=يناير!$B27,يناير!$BR27-يناير!$BQ27,0)</f>
        <v>0</v>
      </c>
      <c r="S27" s="96">
        <f>IF(S$11=يناير!$B27,يناير!$BR27-يناير!$BQ27,0)</f>
        <v>0</v>
      </c>
      <c r="T27" s="96">
        <f>IF(T$11=يناير!$B27,يناير!$BR27-يناير!$BQ27,0)</f>
        <v>0</v>
      </c>
      <c r="U27" s="96">
        <f>IF(U$11=يناير!$B27,يناير!$BR27-يناير!$BQ27,0)</f>
        <v>0</v>
      </c>
      <c r="V27" s="96">
        <f>IF(V$11=يناير!$B27,يناير!$BR27-يناير!$BQ27,0)</f>
        <v>0</v>
      </c>
      <c r="W27" s="96">
        <f>IF(W$11=يناير!$B27,يناير!$BR27-يناير!$BQ27,0)</f>
        <v>0</v>
      </c>
      <c r="X27" s="96">
        <f>IF(X$11=يناير!$B27,يناير!$BR27-يناير!$BQ27,0)</f>
        <v>0</v>
      </c>
      <c r="Y27" s="96">
        <f>IF(Y$11=يناير!$B27,يناير!$BR27-يناير!$BQ27,0)</f>
        <v>0</v>
      </c>
      <c r="Z27" s="96">
        <f>IF(Z$11=يناير!$B27,يناير!$BR27-يناير!$BQ27,0)</f>
        <v>0</v>
      </c>
      <c r="AA27" s="96">
        <f>IF(AA$11=يناير!$B27,يناير!$BR27-يناير!$BQ27,0)</f>
        <v>0</v>
      </c>
      <c r="AB27" s="96">
        <f>IF(AB$11=يناير!$B27,يناير!$BR27-يناير!$BQ27,0)</f>
        <v>0</v>
      </c>
      <c r="AC27" s="96">
        <f>IF(AC$11=يناير!$B27,يناير!$BR27-يناير!$BQ27,0)</f>
        <v>0</v>
      </c>
      <c r="AD27" s="96">
        <f>IF(AD$11=يناير!$B27,يناير!$BR27-يناير!$BQ27,0)</f>
        <v>0</v>
      </c>
      <c r="AE27" s="96">
        <f>IF(AE$11=يناير!$B27,يناير!$BR27-يناير!$BQ27,0)</f>
        <v>0</v>
      </c>
      <c r="AF27" s="96">
        <f>IF(AF$11=يناير!$B27,يناير!$BR27-يناير!$BQ27,0)</f>
        <v>0</v>
      </c>
      <c r="AG27" s="96">
        <f>IF(AG$11=يناير!$B27,يناير!$BR27-يناير!$BQ27,0)</f>
        <v>0</v>
      </c>
    </row>
    <row r="28" spans="1:33">
      <c r="A28" s="96" t="str">
        <f>IF(D28&gt;0,يناير!D28," ")</f>
        <v> </v>
      </c>
      <c r="B28" s="96" t="str">
        <f>IF(D28&gt;0,يناير!E28," ")</f>
        <v> </v>
      </c>
      <c r="C28" s="96" t="str">
        <f>IF(D28&gt;0,يناير!F28,"")</f>
        <v/>
      </c>
      <c r="D28" s="126">
        <f t="shared" si="0"/>
        <v>0</v>
      </c>
      <c r="E28" s="96">
        <f>IF(E$11=يناير!$B28,يناير!$BR28-يناير!$BQ28,0)</f>
        <v>0</v>
      </c>
      <c r="F28" s="96">
        <f>IF(F$11=يناير!$B28,يناير!$BR28-يناير!$BQ28,0)</f>
        <v>0</v>
      </c>
      <c r="G28" s="96">
        <f>IF(G$11=يناير!$B28,يناير!$BR28-يناير!$BQ28,0)</f>
        <v>0</v>
      </c>
      <c r="H28" s="96">
        <f>IF(H$11=يناير!$B28,يناير!$BR28-يناير!$BQ28,0)</f>
        <v>0</v>
      </c>
      <c r="I28" s="96">
        <f>IF(I$11=يناير!$B28,يناير!$BR28-يناير!$BQ28,0)</f>
        <v>0</v>
      </c>
      <c r="J28" s="96">
        <f>IF(J$11=يناير!$B28,يناير!$BR28-يناير!$BQ28,0)</f>
        <v>0</v>
      </c>
      <c r="K28" s="96">
        <f>IF(K$11=يناير!$B28,يناير!$BR28-يناير!$BQ28,0)</f>
        <v>0</v>
      </c>
      <c r="L28" s="96">
        <f>IF(L$11=يناير!$B28,يناير!$BR28-يناير!$BQ28,0)</f>
        <v>0</v>
      </c>
      <c r="M28" s="96">
        <f>IF(M$11=يناير!$B28,يناير!$BR28-يناير!$BQ28,0)</f>
        <v>0</v>
      </c>
      <c r="N28" s="96">
        <f>IF(N$11=يناير!$B28,يناير!$BR28-يناير!$BQ28,0)</f>
        <v>0</v>
      </c>
      <c r="O28" s="96">
        <f>IF(O$11=يناير!$B28,يناير!$BR28-يناير!$BQ28,0)</f>
        <v>0</v>
      </c>
      <c r="P28" s="96">
        <f>IF(P$11=يناير!$B28,يناير!$BR28-يناير!$BQ28,0)</f>
        <v>0</v>
      </c>
      <c r="Q28" s="96">
        <f>IF(Q$11=يناير!$B28,يناير!$BR28-يناير!$BQ28,0)</f>
        <v>0</v>
      </c>
      <c r="R28" s="96">
        <f>IF(R$11=يناير!$B28,يناير!$BR28-يناير!$BQ28,0)</f>
        <v>0</v>
      </c>
      <c r="S28" s="96">
        <f>IF(S$11=يناير!$B28,يناير!$BR28-يناير!$BQ28,0)</f>
        <v>0</v>
      </c>
      <c r="T28" s="96">
        <f>IF(T$11=يناير!$B28,يناير!$BR28-يناير!$BQ28,0)</f>
        <v>0</v>
      </c>
      <c r="U28" s="96">
        <f>IF(U$11=يناير!$B28,يناير!$BR28-يناير!$BQ28,0)</f>
        <v>0</v>
      </c>
      <c r="V28" s="96">
        <f>IF(V$11=يناير!$B28,يناير!$BR28-يناير!$BQ28,0)</f>
        <v>0</v>
      </c>
      <c r="W28" s="96">
        <f>IF(W$11=يناير!$B28,يناير!$BR28-يناير!$BQ28,0)</f>
        <v>0</v>
      </c>
      <c r="X28" s="96">
        <f>IF(X$11=يناير!$B28,يناير!$BR28-يناير!$BQ28,0)</f>
        <v>0</v>
      </c>
      <c r="Y28" s="96">
        <f>IF(Y$11=يناير!$B28,يناير!$BR28-يناير!$BQ28,0)</f>
        <v>0</v>
      </c>
      <c r="Z28" s="96">
        <f>IF(Z$11=يناير!$B28,يناير!$BR28-يناير!$BQ28,0)</f>
        <v>0</v>
      </c>
      <c r="AA28" s="96">
        <f>IF(AA$11=يناير!$B28,يناير!$BR28-يناير!$BQ28,0)</f>
        <v>0</v>
      </c>
      <c r="AB28" s="96">
        <f>IF(AB$11=يناير!$B28,يناير!$BR28-يناير!$BQ28,0)</f>
        <v>0</v>
      </c>
      <c r="AC28" s="96">
        <f>IF(AC$11=يناير!$B28,يناير!$BR28-يناير!$BQ28,0)</f>
        <v>0</v>
      </c>
      <c r="AD28" s="96">
        <f>IF(AD$11=يناير!$B28,يناير!$BR28-يناير!$BQ28,0)</f>
        <v>0</v>
      </c>
      <c r="AE28" s="96">
        <f>IF(AE$11=يناير!$B28,يناير!$BR28-يناير!$BQ28,0)</f>
        <v>0</v>
      </c>
      <c r="AF28" s="96">
        <f>IF(AF$11=يناير!$B28,يناير!$BR28-يناير!$BQ28,0)</f>
        <v>0</v>
      </c>
      <c r="AG28" s="96">
        <f>IF(AG$11=يناير!$B28,يناير!$BR28-يناير!$BQ28,0)</f>
        <v>0</v>
      </c>
    </row>
    <row r="29" spans="1:33">
      <c r="A29" s="96" t="str">
        <f>IF(D29&gt;0,يناير!D29," ")</f>
        <v>Janury-18</v>
      </c>
      <c r="B29" s="96">
        <f>IF(D29&gt;0,يناير!E29," ")</f>
        <v>18</v>
      </c>
      <c r="C29" s="96" t="str">
        <f>IF(D29&gt;0,يناير!F29,"")</f>
        <v>دفع ايجار شهر يناير نقدا 2000+ 300ضريبة</v>
      </c>
      <c r="D29" s="126">
        <f t="shared" si="0"/>
        <v>2000</v>
      </c>
      <c r="E29" s="96">
        <f>IF(E$11=يناير!$B29,يناير!$BR29-يناير!$BQ29,0)</f>
        <v>0</v>
      </c>
      <c r="F29" s="96">
        <f>IF(F$11=يناير!$B29,يناير!$BR29-يناير!$BQ29,0)</f>
        <v>0</v>
      </c>
      <c r="G29" s="96">
        <f>IF(G$11=يناير!$B29,يناير!$BR29-يناير!$BQ29,0)</f>
        <v>0</v>
      </c>
      <c r="H29" s="96">
        <f>IF(H$11=يناير!$B29,يناير!$BR29-يناير!$BQ29,0)</f>
        <v>0</v>
      </c>
      <c r="I29" s="96">
        <f>IF(I$11=يناير!$B29,يناير!$BR29-يناير!$BQ29,0)</f>
        <v>0</v>
      </c>
      <c r="J29" s="96">
        <f>IF(J$11=يناير!$B29,يناير!$BR29-يناير!$BQ29,0)</f>
        <v>0</v>
      </c>
      <c r="K29" s="96">
        <f>IF(K$11=يناير!$B29,يناير!$BR29-يناير!$BQ29,0)</f>
        <v>0</v>
      </c>
      <c r="L29" s="96">
        <f>IF(L$11=يناير!$B29,يناير!$BR29-يناير!$BQ29,0)</f>
        <v>0</v>
      </c>
      <c r="M29" s="96">
        <f>IF(M$11=يناير!$B29,يناير!$BR29-يناير!$BQ29,0)</f>
        <v>0</v>
      </c>
      <c r="N29" s="96">
        <f>IF(N$11=يناير!$B29,يناير!$BR29-يناير!$BQ29,0)</f>
        <v>0</v>
      </c>
      <c r="O29" s="96">
        <f>IF(O$11=يناير!$B29,يناير!$BR29-يناير!$BQ29,0)</f>
        <v>0</v>
      </c>
      <c r="P29" s="96">
        <f>IF(P$11=يناير!$B29,يناير!$BR29-يناير!$BQ29,0)</f>
        <v>0</v>
      </c>
      <c r="Q29" s="96">
        <f>IF(Q$11=يناير!$B29,يناير!$BR29-يناير!$BQ29,0)</f>
        <v>0</v>
      </c>
      <c r="R29" s="96">
        <f>IF(R$11=يناير!$B29,يناير!$BR29-يناير!$BQ29,0)</f>
        <v>0</v>
      </c>
      <c r="S29" s="96">
        <f>IF(S$11=يناير!$B29,يناير!$BR29-يناير!$BQ29,0)</f>
        <v>0</v>
      </c>
      <c r="T29" s="96">
        <f>IF(T$11=يناير!$B29,يناير!$BR29-يناير!$BQ29,0)</f>
        <v>0</v>
      </c>
      <c r="U29" s="96">
        <f>IF(U$11=يناير!$B29,يناير!$BR29-يناير!$BQ29,0)</f>
        <v>0</v>
      </c>
      <c r="V29" s="96">
        <f>IF(V$11=يناير!$B29,يناير!$BR29-يناير!$BQ29,0)</f>
        <v>0</v>
      </c>
      <c r="W29" s="96">
        <f>IF(W$11=يناير!$B29,يناير!$BR29-يناير!$BQ29,0)</f>
        <v>0</v>
      </c>
      <c r="X29" s="96">
        <f>IF(X$11=يناير!$B29,يناير!$BR29-يناير!$BQ29,0)</f>
        <v>0</v>
      </c>
      <c r="Y29" s="96">
        <f>IF(Y$11=يناير!$B29,يناير!$BR29-يناير!$BQ29,0)</f>
        <v>0</v>
      </c>
      <c r="Z29" s="96">
        <f>IF(Z$11=يناير!$B29,يناير!$BR29-يناير!$BQ29,0)</f>
        <v>0</v>
      </c>
      <c r="AA29" s="96">
        <f>IF(AA$11=يناير!$B29,يناير!$BR29-يناير!$BQ29,0)</f>
        <v>0</v>
      </c>
      <c r="AB29" s="96">
        <f>IF(AB$11=يناير!$B29,يناير!$BR29-يناير!$BQ29,0)</f>
        <v>0</v>
      </c>
      <c r="AC29" s="96">
        <f>IF(AC$11=يناير!$B29,يناير!$BR29-يناير!$BQ29,0)</f>
        <v>0</v>
      </c>
      <c r="AD29" s="96">
        <f>IF(AD$11=يناير!$B29,يناير!$BR29-يناير!$BQ29,0)</f>
        <v>0</v>
      </c>
      <c r="AE29" s="96">
        <f>IF(AE$11=يناير!$B29,يناير!$BR29-يناير!$BQ29,0)</f>
        <v>2000</v>
      </c>
      <c r="AF29" s="96">
        <f>IF(AF$11=يناير!$B29,يناير!$BR29-يناير!$BQ29,0)</f>
        <v>0</v>
      </c>
      <c r="AG29" s="96">
        <f>IF(AG$11=يناير!$B29,يناير!$BR29-يناير!$BQ29,0)</f>
        <v>0</v>
      </c>
    </row>
    <row r="30" spans="1:33">
      <c r="A30" s="96" t="str">
        <f>IF(D30&gt;0,يناير!D30," ")</f>
        <v> </v>
      </c>
      <c r="B30" s="96" t="str">
        <f>IF(D30&gt;0,يناير!E30," ")</f>
        <v> </v>
      </c>
      <c r="C30" s="96" t="str">
        <f>IF(D30&gt;0,يناير!F30,"")</f>
        <v/>
      </c>
      <c r="D30" s="126">
        <f t="shared" si="0"/>
        <v>0</v>
      </c>
      <c r="E30" s="96">
        <f>IF(E$11=يناير!$B30,يناير!$BR30-يناير!$BQ30,0)</f>
        <v>0</v>
      </c>
      <c r="F30" s="96">
        <f>IF(F$11=يناير!$B30,يناير!$BR30-يناير!$BQ30,0)</f>
        <v>0</v>
      </c>
      <c r="G30" s="96">
        <f>IF(G$11=يناير!$B30,يناير!$BR30-يناير!$BQ30,0)</f>
        <v>0</v>
      </c>
      <c r="H30" s="96">
        <f>IF(H$11=يناير!$B30,يناير!$BR30-يناير!$BQ30,0)</f>
        <v>0</v>
      </c>
      <c r="I30" s="96">
        <f>IF(I$11=يناير!$B30,يناير!$BR30-يناير!$BQ30,0)</f>
        <v>0</v>
      </c>
      <c r="J30" s="96">
        <f>IF(J$11=يناير!$B30,يناير!$BR30-يناير!$BQ30,0)</f>
        <v>0</v>
      </c>
      <c r="K30" s="96">
        <f>IF(K$11=يناير!$B30,يناير!$BR30-يناير!$BQ30,0)</f>
        <v>0</v>
      </c>
      <c r="L30" s="96">
        <f>IF(L$11=يناير!$B30,يناير!$BR30-يناير!$BQ30,0)</f>
        <v>0</v>
      </c>
      <c r="M30" s="96">
        <f>IF(M$11=يناير!$B30,يناير!$BR30-يناير!$BQ30,0)</f>
        <v>0</v>
      </c>
      <c r="N30" s="96">
        <f>IF(N$11=يناير!$B30,يناير!$BR30-يناير!$BQ30,0)</f>
        <v>0</v>
      </c>
      <c r="O30" s="96">
        <f>IF(O$11=يناير!$B30,يناير!$BR30-يناير!$BQ30,0)</f>
        <v>0</v>
      </c>
      <c r="P30" s="96">
        <f>IF(P$11=يناير!$B30,يناير!$BR30-يناير!$BQ30,0)</f>
        <v>0</v>
      </c>
      <c r="Q30" s="96">
        <f>IF(Q$11=يناير!$B30,يناير!$BR30-يناير!$BQ30,0)</f>
        <v>0</v>
      </c>
      <c r="R30" s="96">
        <f>IF(R$11=يناير!$B30,يناير!$BR30-يناير!$BQ30,0)</f>
        <v>0</v>
      </c>
      <c r="S30" s="96">
        <f>IF(S$11=يناير!$B30,يناير!$BR30-يناير!$BQ30,0)</f>
        <v>0</v>
      </c>
      <c r="T30" s="96">
        <f>IF(T$11=يناير!$B30,يناير!$BR30-يناير!$BQ30,0)</f>
        <v>0</v>
      </c>
      <c r="U30" s="96">
        <f>IF(U$11=يناير!$B30,يناير!$BR30-يناير!$BQ30,0)</f>
        <v>0</v>
      </c>
      <c r="V30" s="96">
        <f>IF(V$11=يناير!$B30,يناير!$BR30-يناير!$BQ30,0)</f>
        <v>0</v>
      </c>
      <c r="W30" s="96">
        <f>IF(W$11=يناير!$B30,يناير!$BR30-يناير!$BQ30,0)</f>
        <v>0</v>
      </c>
      <c r="X30" s="96">
        <f>IF(X$11=يناير!$B30,يناير!$BR30-يناير!$BQ30,0)</f>
        <v>0</v>
      </c>
      <c r="Y30" s="96">
        <f>IF(Y$11=يناير!$B30,يناير!$BR30-يناير!$BQ30,0)</f>
        <v>0</v>
      </c>
      <c r="Z30" s="96">
        <f>IF(Z$11=يناير!$B30,يناير!$BR30-يناير!$BQ30,0)</f>
        <v>0</v>
      </c>
      <c r="AA30" s="96">
        <f>IF(AA$11=يناير!$B30,يناير!$BR30-يناير!$BQ30,0)</f>
        <v>0</v>
      </c>
      <c r="AB30" s="96">
        <f>IF(AB$11=يناير!$B30,يناير!$BR30-يناير!$BQ30,0)</f>
        <v>0</v>
      </c>
      <c r="AC30" s="96">
        <f>IF(AC$11=يناير!$B30,يناير!$BR30-يناير!$BQ30,0)</f>
        <v>0</v>
      </c>
      <c r="AD30" s="96">
        <f>IF(AD$11=يناير!$B30,يناير!$BR30-يناير!$BQ30,0)</f>
        <v>0</v>
      </c>
      <c r="AE30" s="96">
        <f>IF(AE$11=يناير!$B30,يناير!$BR30-يناير!$BQ30,0)</f>
        <v>0</v>
      </c>
      <c r="AF30" s="96">
        <f>IF(AF$11=يناير!$B30,يناير!$BR30-يناير!$BQ30,0)</f>
        <v>0</v>
      </c>
      <c r="AG30" s="96">
        <f>IF(AG$11=يناير!$B30,يناير!$BR30-يناير!$BQ30,0)</f>
        <v>0</v>
      </c>
    </row>
    <row r="31" spans="1:33">
      <c r="A31" s="96" t="str">
        <f>IF(D31&gt;0,يناير!D31," ")</f>
        <v> </v>
      </c>
      <c r="B31" s="96" t="str">
        <f>IF(D31&gt;0,يناير!E31," ")</f>
        <v> </v>
      </c>
      <c r="C31" s="96" t="str">
        <f>IF(D31&gt;0,يناير!F31,"")</f>
        <v/>
      </c>
      <c r="D31" s="126">
        <f t="shared" si="0"/>
        <v>0</v>
      </c>
      <c r="E31" s="96">
        <f>IF(E$11=يناير!$B31,يناير!$BR31-يناير!$BQ31,0)</f>
        <v>0</v>
      </c>
      <c r="F31" s="96">
        <f>IF(F$11=يناير!$B31,يناير!$BR31-يناير!$BQ31,0)</f>
        <v>0</v>
      </c>
      <c r="G31" s="96">
        <f>IF(G$11=يناير!$B31,يناير!$BR31-يناير!$BQ31,0)</f>
        <v>0</v>
      </c>
      <c r="H31" s="96">
        <f>IF(H$11=يناير!$B31,يناير!$BR31-يناير!$BQ31,0)</f>
        <v>0</v>
      </c>
      <c r="I31" s="96">
        <f>IF(I$11=يناير!$B31,يناير!$BR31-يناير!$BQ31,0)</f>
        <v>0</v>
      </c>
      <c r="J31" s="96">
        <f>IF(J$11=يناير!$B31,يناير!$BR31-يناير!$BQ31,0)</f>
        <v>0</v>
      </c>
      <c r="K31" s="96">
        <f>IF(K$11=يناير!$B31,يناير!$BR31-يناير!$BQ31,0)</f>
        <v>0</v>
      </c>
      <c r="L31" s="96">
        <f>IF(L$11=يناير!$B31,يناير!$BR31-يناير!$BQ31,0)</f>
        <v>0</v>
      </c>
      <c r="M31" s="96">
        <f>IF(M$11=يناير!$B31,يناير!$BR31-يناير!$BQ31,0)</f>
        <v>0</v>
      </c>
      <c r="N31" s="96">
        <f>IF(N$11=يناير!$B31,يناير!$BR31-يناير!$BQ31,0)</f>
        <v>0</v>
      </c>
      <c r="O31" s="96">
        <f>IF(O$11=يناير!$B31,يناير!$BR31-يناير!$BQ31,0)</f>
        <v>0</v>
      </c>
      <c r="P31" s="96">
        <f>IF(P$11=يناير!$B31,يناير!$BR31-يناير!$BQ31,0)</f>
        <v>0</v>
      </c>
      <c r="Q31" s="96">
        <f>IF(Q$11=يناير!$B31,يناير!$BR31-يناير!$BQ31,0)</f>
        <v>0</v>
      </c>
      <c r="R31" s="96">
        <f>IF(R$11=يناير!$B31,يناير!$BR31-يناير!$BQ31,0)</f>
        <v>0</v>
      </c>
      <c r="S31" s="96">
        <f>IF(S$11=يناير!$B31,يناير!$BR31-يناير!$BQ31,0)</f>
        <v>0</v>
      </c>
      <c r="T31" s="96">
        <f>IF(T$11=يناير!$B31,يناير!$BR31-يناير!$BQ31,0)</f>
        <v>0</v>
      </c>
      <c r="U31" s="96">
        <f>IF(U$11=يناير!$B31,يناير!$BR31-يناير!$BQ31,0)</f>
        <v>0</v>
      </c>
      <c r="V31" s="96">
        <f>IF(V$11=يناير!$B31,يناير!$BR31-يناير!$BQ31,0)</f>
        <v>0</v>
      </c>
      <c r="W31" s="96">
        <f>IF(W$11=يناير!$B31,يناير!$BR31-يناير!$BQ31,0)</f>
        <v>0</v>
      </c>
      <c r="X31" s="96">
        <f>IF(X$11=يناير!$B31,يناير!$BR31-يناير!$BQ31,0)</f>
        <v>0</v>
      </c>
      <c r="Y31" s="96">
        <f>IF(Y$11=يناير!$B31,يناير!$BR31-يناير!$BQ31,0)</f>
        <v>0</v>
      </c>
      <c r="Z31" s="96">
        <f>IF(Z$11=يناير!$B31,يناير!$BR31-يناير!$BQ31,0)</f>
        <v>0</v>
      </c>
      <c r="AA31" s="96">
        <f>IF(AA$11=يناير!$B31,يناير!$BR31-يناير!$BQ31,0)</f>
        <v>0</v>
      </c>
      <c r="AB31" s="96">
        <f>IF(AB$11=يناير!$B31,يناير!$BR31-يناير!$BQ31,0)</f>
        <v>0</v>
      </c>
      <c r="AC31" s="96">
        <f>IF(AC$11=يناير!$B31,يناير!$BR31-يناير!$BQ31,0)</f>
        <v>0</v>
      </c>
      <c r="AD31" s="96">
        <f>IF(AD$11=يناير!$B31,يناير!$BR31-يناير!$BQ31,0)</f>
        <v>0</v>
      </c>
      <c r="AE31" s="96">
        <f>IF(AE$11=يناير!$B31,يناير!$BR31-يناير!$BQ31,0)</f>
        <v>0</v>
      </c>
      <c r="AF31" s="96">
        <f>IF(AF$11=يناير!$B31,يناير!$BR31-يناير!$BQ31,0)</f>
        <v>0</v>
      </c>
      <c r="AG31" s="96">
        <f>IF(AG$11=يناير!$B31,يناير!$BR31-يناير!$BQ31,0)</f>
        <v>0</v>
      </c>
    </row>
    <row r="32" spans="1:33">
      <c r="A32" s="96" t="str">
        <f>IF(D32&gt;0,يناير!D32," ")</f>
        <v> </v>
      </c>
      <c r="B32" s="96" t="str">
        <f>IF(D32&gt;0,يناير!E32," ")</f>
        <v> </v>
      </c>
      <c r="C32" s="96" t="str">
        <f>IF(D32&gt;0,يناير!F32,"")</f>
        <v/>
      </c>
      <c r="D32" s="126">
        <f t="shared" si="0"/>
        <v>0</v>
      </c>
      <c r="E32" s="96">
        <f>IF(E$11=يناير!$B32,يناير!$BR32-يناير!$BQ32,0)</f>
        <v>0</v>
      </c>
      <c r="F32" s="96">
        <f>IF(F$11=يناير!$B32,يناير!$BR32-يناير!$BQ32,0)</f>
        <v>0</v>
      </c>
      <c r="G32" s="96">
        <f>IF(G$11=يناير!$B32,يناير!$BR32-يناير!$BQ32,0)</f>
        <v>0</v>
      </c>
      <c r="H32" s="96">
        <f>IF(H$11=يناير!$B32,يناير!$BR32-يناير!$BQ32,0)</f>
        <v>0</v>
      </c>
      <c r="I32" s="96">
        <f>IF(I$11=يناير!$B32,يناير!$BR32-يناير!$BQ32,0)</f>
        <v>0</v>
      </c>
      <c r="J32" s="96">
        <f>IF(J$11=يناير!$B32,يناير!$BR32-يناير!$BQ32,0)</f>
        <v>0</v>
      </c>
      <c r="K32" s="96">
        <f>IF(K$11=يناير!$B32,يناير!$BR32-يناير!$BQ32,0)</f>
        <v>0</v>
      </c>
      <c r="L32" s="96">
        <f>IF(L$11=يناير!$B32,يناير!$BR32-يناير!$BQ32,0)</f>
        <v>0</v>
      </c>
      <c r="M32" s="96">
        <f>IF(M$11=يناير!$B32,يناير!$BR32-يناير!$BQ32,0)</f>
        <v>0</v>
      </c>
      <c r="N32" s="96">
        <f>IF(N$11=يناير!$B32,يناير!$BR32-يناير!$BQ32,0)</f>
        <v>0</v>
      </c>
      <c r="O32" s="96">
        <f>IF(O$11=يناير!$B32,يناير!$BR32-يناير!$BQ32,0)</f>
        <v>0</v>
      </c>
      <c r="P32" s="96">
        <f>IF(P$11=يناير!$B32,يناير!$BR32-يناير!$BQ32,0)</f>
        <v>0</v>
      </c>
      <c r="Q32" s="96">
        <f>IF(Q$11=يناير!$B32,يناير!$BR32-يناير!$BQ32,0)</f>
        <v>0</v>
      </c>
      <c r="R32" s="96">
        <f>IF(R$11=يناير!$B32,يناير!$BR32-يناير!$BQ32,0)</f>
        <v>0</v>
      </c>
      <c r="S32" s="96">
        <f>IF(S$11=يناير!$B32,يناير!$BR32-يناير!$BQ32,0)</f>
        <v>0</v>
      </c>
      <c r="T32" s="96">
        <f>IF(T$11=يناير!$B32,يناير!$BR32-يناير!$BQ32,0)</f>
        <v>0</v>
      </c>
      <c r="U32" s="96">
        <f>IF(U$11=يناير!$B32,يناير!$BR32-يناير!$BQ32,0)</f>
        <v>0</v>
      </c>
      <c r="V32" s="96">
        <f>IF(V$11=يناير!$B32,يناير!$BR32-يناير!$BQ32,0)</f>
        <v>0</v>
      </c>
      <c r="W32" s="96">
        <f>IF(W$11=يناير!$B32,يناير!$BR32-يناير!$BQ32,0)</f>
        <v>0</v>
      </c>
      <c r="X32" s="96">
        <f>IF(X$11=يناير!$B32,يناير!$BR32-يناير!$BQ32,0)</f>
        <v>0</v>
      </c>
      <c r="Y32" s="96">
        <f>IF(Y$11=يناير!$B32,يناير!$BR32-يناير!$BQ32,0)</f>
        <v>0</v>
      </c>
      <c r="Z32" s="96">
        <f>IF(Z$11=يناير!$B32,يناير!$BR32-يناير!$BQ32,0)</f>
        <v>0</v>
      </c>
      <c r="AA32" s="96">
        <f>IF(AA$11=يناير!$B32,يناير!$BR32-يناير!$BQ32,0)</f>
        <v>0</v>
      </c>
      <c r="AB32" s="96">
        <f>IF(AB$11=يناير!$B32,يناير!$BR32-يناير!$BQ32,0)</f>
        <v>0</v>
      </c>
      <c r="AC32" s="96">
        <f>IF(AC$11=يناير!$B32,يناير!$BR32-يناير!$BQ32,0)</f>
        <v>0</v>
      </c>
      <c r="AD32" s="96">
        <f>IF(AD$11=يناير!$B32,يناير!$BR32-يناير!$BQ32,0)</f>
        <v>0</v>
      </c>
      <c r="AE32" s="96">
        <f>IF(AE$11=يناير!$B32,يناير!$BR32-يناير!$BQ32,0)</f>
        <v>0</v>
      </c>
      <c r="AF32" s="96">
        <f>IF(AF$11=يناير!$B32,يناير!$BR32-يناير!$BQ32,0)</f>
        <v>0</v>
      </c>
      <c r="AG32" s="96">
        <f>IF(AG$11=يناير!$B32,يناير!$BR32-يناير!$BQ32,0)</f>
        <v>0</v>
      </c>
    </row>
    <row r="33" spans="1:33">
      <c r="A33" s="96" t="str">
        <f>IF(D33&gt;0,يناير!D33," ")</f>
        <v> </v>
      </c>
      <c r="B33" s="96" t="str">
        <f>IF(D33&gt;0,يناير!E33," ")</f>
        <v> </v>
      </c>
      <c r="C33" s="96" t="str">
        <f>IF(D33&gt;0,يناير!F33,"")</f>
        <v/>
      </c>
      <c r="D33" s="126">
        <f t="shared" si="0"/>
        <v>0</v>
      </c>
      <c r="E33" s="96">
        <f>IF(E$11=يناير!$B33,يناير!$BR33-يناير!$BQ33,0)</f>
        <v>0</v>
      </c>
      <c r="F33" s="96">
        <f>IF(F$11=يناير!$B33,يناير!$BR33-يناير!$BQ33,0)</f>
        <v>0</v>
      </c>
      <c r="G33" s="96">
        <f>IF(G$11=يناير!$B33,يناير!$BR33-يناير!$BQ33,0)</f>
        <v>0</v>
      </c>
      <c r="H33" s="96">
        <f>IF(H$11=يناير!$B33,يناير!$BR33-يناير!$BQ33,0)</f>
        <v>0</v>
      </c>
      <c r="I33" s="96">
        <f>IF(I$11=يناير!$B33,يناير!$BR33-يناير!$BQ33,0)</f>
        <v>0</v>
      </c>
      <c r="J33" s="96">
        <f>IF(J$11=يناير!$B33,يناير!$BR33-يناير!$BQ33,0)</f>
        <v>0</v>
      </c>
      <c r="K33" s="96">
        <f>IF(K$11=يناير!$B33,يناير!$BR33-يناير!$BQ33,0)</f>
        <v>0</v>
      </c>
      <c r="L33" s="96">
        <f>IF(L$11=يناير!$B33,يناير!$BR33-يناير!$BQ33,0)</f>
        <v>0</v>
      </c>
      <c r="M33" s="96">
        <f>IF(M$11=يناير!$B33,يناير!$BR33-يناير!$BQ33,0)</f>
        <v>0</v>
      </c>
      <c r="N33" s="96">
        <f>IF(N$11=يناير!$B33,يناير!$BR33-يناير!$BQ33,0)</f>
        <v>0</v>
      </c>
      <c r="O33" s="96">
        <f>IF(O$11=يناير!$B33,يناير!$BR33-يناير!$BQ33,0)</f>
        <v>0</v>
      </c>
      <c r="P33" s="96">
        <f>IF(P$11=يناير!$B33,يناير!$BR33-يناير!$BQ33,0)</f>
        <v>0</v>
      </c>
      <c r="Q33" s="96">
        <f>IF(Q$11=يناير!$B33,يناير!$BR33-يناير!$BQ33,0)</f>
        <v>0</v>
      </c>
      <c r="R33" s="96">
        <f>IF(R$11=يناير!$B33,يناير!$BR33-يناير!$BQ33,0)</f>
        <v>0</v>
      </c>
      <c r="S33" s="96">
        <f>IF(S$11=يناير!$B33,يناير!$BR33-يناير!$BQ33,0)</f>
        <v>0</v>
      </c>
      <c r="T33" s="96">
        <f>IF(T$11=يناير!$B33,يناير!$BR33-يناير!$BQ33,0)</f>
        <v>0</v>
      </c>
      <c r="U33" s="96">
        <f>IF(U$11=يناير!$B33,يناير!$BR33-يناير!$BQ33,0)</f>
        <v>0</v>
      </c>
      <c r="V33" s="96">
        <f>IF(V$11=يناير!$B33,يناير!$BR33-يناير!$BQ33,0)</f>
        <v>0</v>
      </c>
      <c r="W33" s="96">
        <f>IF(W$11=يناير!$B33,يناير!$BR33-يناير!$BQ33,0)</f>
        <v>0</v>
      </c>
      <c r="X33" s="96">
        <f>IF(X$11=يناير!$B33,يناير!$BR33-يناير!$BQ33,0)</f>
        <v>0</v>
      </c>
      <c r="Y33" s="96">
        <f>IF(Y$11=يناير!$B33,يناير!$BR33-يناير!$BQ33,0)</f>
        <v>0</v>
      </c>
      <c r="Z33" s="96">
        <f>IF(Z$11=يناير!$B33,يناير!$BR33-يناير!$BQ33,0)</f>
        <v>0</v>
      </c>
      <c r="AA33" s="96">
        <f>IF(AA$11=يناير!$B33,يناير!$BR33-يناير!$BQ33,0)</f>
        <v>0</v>
      </c>
      <c r="AB33" s="96">
        <f>IF(AB$11=يناير!$B33,يناير!$BR33-يناير!$BQ33,0)</f>
        <v>0</v>
      </c>
      <c r="AC33" s="96">
        <f>IF(AC$11=يناير!$B33,يناير!$BR33-يناير!$BQ33,0)</f>
        <v>0</v>
      </c>
      <c r="AD33" s="96">
        <f>IF(AD$11=يناير!$B33,يناير!$BR33-يناير!$BQ33,0)</f>
        <v>0</v>
      </c>
      <c r="AE33" s="96">
        <f>IF(AE$11=يناير!$B33,يناير!$BR33-يناير!$BQ33,0)</f>
        <v>0</v>
      </c>
      <c r="AF33" s="96">
        <f>IF(AF$11=يناير!$B33,يناير!$BR33-يناير!$BQ33,0)</f>
        <v>0</v>
      </c>
      <c r="AG33" s="96">
        <f>IF(AG$11=يناير!$B33,يناير!$BR33-يناير!$BQ33,0)</f>
        <v>0</v>
      </c>
    </row>
    <row r="34" spans="1:33">
      <c r="A34" s="96" t="str">
        <f>IF(D34&gt;0,يناير!D34," ")</f>
        <v> </v>
      </c>
      <c r="B34" s="96" t="str">
        <f>IF(D34&gt;0,يناير!E34," ")</f>
        <v> </v>
      </c>
      <c r="C34" s="96" t="str">
        <f>IF(D34&gt;0,يناير!F34,"")</f>
        <v/>
      </c>
      <c r="D34" s="126">
        <f t="shared" si="0"/>
        <v>0</v>
      </c>
      <c r="E34" s="96">
        <f>IF(E$11=يناير!$B34,يناير!$BR34-يناير!$BQ34,0)</f>
        <v>0</v>
      </c>
      <c r="F34" s="96">
        <f>IF(F$11=يناير!$B34,يناير!$BR34-يناير!$BQ34,0)</f>
        <v>0</v>
      </c>
      <c r="G34" s="96">
        <f>IF(G$11=يناير!$B34,يناير!$BR34-يناير!$BQ34,0)</f>
        <v>0</v>
      </c>
      <c r="H34" s="96">
        <f>IF(H$11=يناير!$B34,يناير!$BR34-يناير!$BQ34,0)</f>
        <v>0</v>
      </c>
      <c r="I34" s="96">
        <f>IF(I$11=يناير!$B34,يناير!$BR34-يناير!$BQ34,0)</f>
        <v>0</v>
      </c>
      <c r="J34" s="96">
        <f>IF(J$11=يناير!$B34,يناير!$BR34-يناير!$BQ34,0)</f>
        <v>0</v>
      </c>
      <c r="K34" s="96">
        <f>IF(K$11=يناير!$B34,يناير!$BR34-يناير!$BQ34,0)</f>
        <v>0</v>
      </c>
      <c r="L34" s="96">
        <f>IF(L$11=يناير!$B34,يناير!$BR34-يناير!$BQ34,0)</f>
        <v>0</v>
      </c>
      <c r="M34" s="96">
        <f>IF(M$11=يناير!$B34,يناير!$BR34-يناير!$BQ34,0)</f>
        <v>0</v>
      </c>
      <c r="N34" s="96">
        <f>IF(N$11=يناير!$B34,يناير!$BR34-يناير!$BQ34,0)</f>
        <v>0</v>
      </c>
      <c r="O34" s="96">
        <f>IF(O$11=يناير!$B34,يناير!$BR34-يناير!$BQ34,0)</f>
        <v>0</v>
      </c>
      <c r="P34" s="96">
        <f>IF(P$11=يناير!$B34,يناير!$BR34-يناير!$BQ34,0)</f>
        <v>0</v>
      </c>
      <c r="Q34" s="96">
        <f>IF(Q$11=يناير!$B34,يناير!$BR34-يناير!$BQ34,0)</f>
        <v>0</v>
      </c>
      <c r="R34" s="96">
        <f>IF(R$11=يناير!$B34,يناير!$BR34-يناير!$BQ34,0)</f>
        <v>0</v>
      </c>
      <c r="S34" s="96">
        <f>IF(S$11=يناير!$B34,يناير!$BR34-يناير!$BQ34,0)</f>
        <v>0</v>
      </c>
      <c r="T34" s="96">
        <f>IF(T$11=يناير!$B34,يناير!$BR34-يناير!$BQ34,0)</f>
        <v>0</v>
      </c>
      <c r="U34" s="96">
        <f>IF(U$11=يناير!$B34,يناير!$BR34-يناير!$BQ34,0)</f>
        <v>0</v>
      </c>
      <c r="V34" s="96">
        <f>IF(V$11=يناير!$B34,يناير!$BR34-يناير!$BQ34,0)</f>
        <v>0</v>
      </c>
      <c r="W34" s="96">
        <f>IF(W$11=يناير!$B34,يناير!$BR34-يناير!$BQ34,0)</f>
        <v>0</v>
      </c>
      <c r="X34" s="96">
        <f>IF(X$11=يناير!$B34,يناير!$BR34-يناير!$BQ34,0)</f>
        <v>0</v>
      </c>
      <c r="Y34" s="96">
        <f>IF(Y$11=يناير!$B34,يناير!$BR34-يناير!$BQ34,0)</f>
        <v>0</v>
      </c>
      <c r="Z34" s="96">
        <f>IF(Z$11=يناير!$B34,يناير!$BR34-يناير!$BQ34,0)</f>
        <v>0</v>
      </c>
      <c r="AA34" s="96">
        <f>IF(AA$11=يناير!$B34,يناير!$BR34-يناير!$BQ34,0)</f>
        <v>0</v>
      </c>
      <c r="AB34" s="96">
        <f>IF(AB$11=يناير!$B34,يناير!$BR34-يناير!$BQ34,0)</f>
        <v>0</v>
      </c>
      <c r="AC34" s="96">
        <f>IF(AC$11=يناير!$B34,يناير!$BR34-يناير!$BQ34,0)</f>
        <v>0</v>
      </c>
      <c r="AD34" s="96">
        <f>IF(AD$11=يناير!$B34,يناير!$BR34-يناير!$BQ34,0)</f>
        <v>0</v>
      </c>
      <c r="AE34" s="96">
        <f>IF(AE$11=يناير!$B34,يناير!$BR34-يناير!$BQ34,0)</f>
        <v>0</v>
      </c>
      <c r="AF34" s="96">
        <f>IF(AF$11=يناير!$B34,يناير!$BR34-يناير!$BQ34,0)</f>
        <v>0</v>
      </c>
      <c r="AG34" s="96">
        <f>IF(AG$11=يناير!$B34,يناير!$BR34-يناير!$BQ34,0)</f>
        <v>0</v>
      </c>
    </row>
    <row r="35" spans="1:33">
      <c r="A35" s="96" t="str">
        <f>IF(D35&gt;0,يناير!D35," ")</f>
        <v> </v>
      </c>
      <c r="B35" s="96" t="str">
        <f>IF(D35&gt;0,يناير!E35," ")</f>
        <v> </v>
      </c>
      <c r="C35" s="96" t="str">
        <f>IF(D35&gt;0,يناير!F35,"")</f>
        <v/>
      </c>
      <c r="D35" s="126">
        <f t="shared" si="0"/>
        <v>0</v>
      </c>
      <c r="E35" s="96">
        <f>IF(E$11=يناير!$B35,يناير!$BR35-يناير!$BQ35,0)</f>
        <v>0</v>
      </c>
      <c r="F35" s="96">
        <f>IF(F$11=يناير!$B35,يناير!$BR35-يناير!$BQ35,0)</f>
        <v>0</v>
      </c>
      <c r="G35" s="96">
        <f>IF(G$11=يناير!$B35,يناير!$BR35-يناير!$BQ35,0)</f>
        <v>0</v>
      </c>
      <c r="H35" s="96">
        <f>IF(H$11=يناير!$B35,يناير!$BR35-يناير!$BQ35,0)</f>
        <v>0</v>
      </c>
      <c r="I35" s="96">
        <f>IF(I$11=يناير!$B35,يناير!$BR35-يناير!$BQ35,0)</f>
        <v>0</v>
      </c>
      <c r="J35" s="96">
        <f>IF(J$11=يناير!$B35,يناير!$BR35-يناير!$BQ35,0)</f>
        <v>0</v>
      </c>
      <c r="K35" s="96">
        <f>IF(K$11=يناير!$B35,يناير!$BR35-يناير!$BQ35,0)</f>
        <v>0</v>
      </c>
      <c r="L35" s="96">
        <f>IF(L$11=يناير!$B35,يناير!$BR35-يناير!$BQ35,0)</f>
        <v>0</v>
      </c>
      <c r="M35" s="96">
        <f>IF(M$11=يناير!$B35,يناير!$BR35-يناير!$BQ35,0)</f>
        <v>0</v>
      </c>
      <c r="N35" s="96">
        <f>IF(N$11=يناير!$B35,يناير!$BR35-يناير!$BQ35,0)</f>
        <v>0</v>
      </c>
      <c r="O35" s="96">
        <f>IF(O$11=يناير!$B35,يناير!$BR35-يناير!$BQ35,0)</f>
        <v>0</v>
      </c>
      <c r="P35" s="96">
        <f>IF(P$11=يناير!$B35,يناير!$BR35-يناير!$BQ35,0)</f>
        <v>0</v>
      </c>
      <c r="Q35" s="96">
        <f>IF(Q$11=يناير!$B35,يناير!$BR35-يناير!$BQ35,0)</f>
        <v>0</v>
      </c>
      <c r="R35" s="96">
        <f>IF(R$11=يناير!$B35,يناير!$BR35-يناير!$BQ35,0)</f>
        <v>0</v>
      </c>
      <c r="S35" s="96">
        <f>IF(S$11=يناير!$B35,يناير!$BR35-يناير!$BQ35,0)</f>
        <v>0</v>
      </c>
      <c r="T35" s="96">
        <f>IF(T$11=يناير!$B35,يناير!$BR35-يناير!$BQ35,0)</f>
        <v>0</v>
      </c>
      <c r="U35" s="96">
        <f>IF(U$11=يناير!$B35,يناير!$BR35-يناير!$BQ35,0)</f>
        <v>0</v>
      </c>
      <c r="V35" s="96">
        <f>IF(V$11=يناير!$B35,يناير!$BR35-يناير!$BQ35,0)</f>
        <v>0</v>
      </c>
      <c r="W35" s="96">
        <f>IF(W$11=يناير!$B35,يناير!$BR35-يناير!$BQ35,0)</f>
        <v>0</v>
      </c>
      <c r="X35" s="96">
        <f>IF(X$11=يناير!$B35,يناير!$BR35-يناير!$BQ35,0)</f>
        <v>0</v>
      </c>
      <c r="Y35" s="96">
        <f>IF(Y$11=يناير!$B35,يناير!$BR35-يناير!$BQ35,0)</f>
        <v>0</v>
      </c>
      <c r="Z35" s="96">
        <f>IF(Z$11=يناير!$B35,يناير!$BR35-يناير!$BQ35,0)</f>
        <v>0</v>
      </c>
      <c r="AA35" s="96">
        <f>IF(AA$11=يناير!$B35,يناير!$BR35-يناير!$BQ35,0)</f>
        <v>0</v>
      </c>
      <c r="AB35" s="96">
        <f>IF(AB$11=يناير!$B35,يناير!$BR35-يناير!$BQ35,0)</f>
        <v>0</v>
      </c>
      <c r="AC35" s="96">
        <f>IF(AC$11=يناير!$B35,يناير!$BR35-يناير!$BQ35,0)</f>
        <v>0</v>
      </c>
      <c r="AD35" s="96">
        <f>IF(AD$11=يناير!$B35,يناير!$BR35-يناير!$BQ35,0)</f>
        <v>0</v>
      </c>
      <c r="AE35" s="96">
        <f>IF(AE$11=يناير!$B35,يناير!$BR35-يناير!$BQ35,0)</f>
        <v>0</v>
      </c>
      <c r="AF35" s="96">
        <f>IF(AF$11=يناير!$B35,يناير!$BR35-يناير!$BQ35,0)</f>
        <v>0</v>
      </c>
      <c r="AG35" s="96">
        <f>IF(AG$11=يناير!$B35,يناير!$BR35-يناير!$BQ35,0)</f>
        <v>0</v>
      </c>
    </row>
    <row r="36" spans="1:33">
      <c r="A36" s="96" t="str">
        <f>IF(D36&gt;0,يناير!D36," ")</f>
        <v> </v>
      </c>
      <c r="B36" s="96" t="str">
        <f>IF(D36&gt;0,يناير!E36," ")</f>
        <v> </v>
      </c>
      <c r="C36" s="96" t="str">
        <f>IF(D36&gt;0,يناير!F36,"")</f>
        <v/>
      </c>
      <c r="D36" s="126">
        <f t="shared" si="0"/>
        <v>0</v>
      </c>
      <c r="E36" s="96">
        <f>IF(E$11=يناير!$B36,يناير!$BR36-يناير!$BQ36,0)</f>
        <v>0</v>
      </c>
      <c r="F36" s="96">
        <f>IF(F$11=يناير!$B36,يناير!$BR36-يناير!$BQ36,0)</f>
        <v>0</v>
      </c>
      <c r="G36" s="96">
        <f>IF(G$11=يناير!$B36,يناير!$BR36-يناير!$BQ36,0)</f>
        <v>0</v>
      </c>
      <c r="H36" s="96">
        <f>IF(H$11=يناير!$B36,يناير!$BR36-يناير!$BQ36,0)</f>
        <v>0</v>
      </c>
      <c r="I36" s="96">
        <f>IF(I$11=يناير!$B36,يناير!$BR36-يناير!$BQ36,0)</f>
        <v>0</v>
      </c>
      <c r="J36" s="96">
        <f>IF(J$11=يناير!$B36,يناير!$BR36-يناير!$BQ36,0)</f>
        <v>0</v>
      </c>
      <c r="K36" s="96">
        <f>IF(K$11=يناير!$B36,يناير!$BR36-يناير!$BQ36,0)</f>
        <v>0</v>
      </c>
      <c r="L36" s="96">
        <f>IF(L$11=يناير!$B36,يناير!$BR36-يناير!$BQ36,0)</f>
        <v>0</v>
      </c>
      <c r="M36" s="96">
        <f>IF(M$11=يناير!$B36,يناير!$BR36-يناير!$BQ36,0)</f>
        <v>0</v>
      </c>
      <c r="N36" s="96">
        <f>IF(N$11=يناير!$B36,يناير!$BR36-يناير!$BQ36,0)</f>
        <v>0</v>
      </c>
      <c r="O36" s="96">
        <f>IF(O$11=يناير!$B36,يناير!$BR36-يناير!$BQ36,0)</f>
        <v>0</v>
      </c>
      <c r="P36" s="96">
        <f>IF(P$11=يناير!$B36,يناير!$BR36-يناير!$BQ36,0)</f>
        <v>0</v>
      </c>
      <c r="Q36" s="96">
        <f>IF(Q$11=يناير!$B36,يناير!$BR36-يناير!$BQ36,0)</f>
        <v>0</v>
      </c>
      <c r="R36" s="96">
        <f>IF(R$11=يناير!$B36,يناير!$BR36-يناير!$BQ36,0)</f>
        <v>0</v>
      </c>
      <c r="S36" s="96">
        <f>IF(S$11=يناير!$B36,يناير!$BR36-يناير!$BQ36,0)</f>
        <v>0</v>
      </c>
      <c r="T36" s="96">
        <f>IF(T$11=يناير!$B36,يناير!$BR36-يناير!$BQ36,0)</f>
        <v>0</v>
      </c>
      <c r="U36" s="96">
        <f>IF(U$11=يناير!$B36,يناير!$BR36-يناير!$BQ36,0)</f>
        <v>0</v>
      </c>
      <c r="V36" s="96">
        <f>IF(V$11=يناير!$B36,يناير!$BR36-يناير!$BQ36,0)</f>
        <v>0</v>
      </c>
      <c r="W36" s="96">
        <f>IF(W$11=يناير!$B36,يناير!$BR36-يناير!$BQ36,0)</f>
        <v>0</v>
      </c>
      <c r="X36" s="96">
        <f>IF(X$11=يناير!$B36,يناير!$BR36-يناير!$BQ36,0)</f>
        <v>0</v>
      </c>
      <c r="Y36" s="96">
        <f>IF(Y$11=يناير!$B36,يناير!$BR36-يناير!$BQ36,0)</f>
        <v>0</v>
      </c>
      <c r="Z36" s="96">
        <f>IF(Z$11=يناير!$B36,يناير!$BR36-يناير!$BQ36,0)</f>
        <v>0</v>
      </c>
      <c r="AA36" s="96">
        <f>IF(AA$11=يناير!$B36,يناير!$BR36-يناير!$BQ36,0)</f>
        <v>0</v>
      </c>
      <c r="AB36" s="96">
        <f>IF(AB$11=يناير!$B36,يناير!$BR36-يناير!$BQ36,0)</f>
        <v>0</v>
      </c>
      <c r="AC36" s="96">
        <f>IF(AC$11=يناير!$B36,يناير!$BR36-يناير!$BQ36,0)</f>
        <v>0</v>
      </c>
      <c r="AD36" s="96">
        <f>IF(AD$11=يناير!$B36,يناير!$BR36-يناير!$BQ36,0)</f>
        <v>0</v>
      </c>
      <c r="AE36" s="96">
        <f>IF(AE$11=يناير!$B36,يناير!$BR36-يناير!$BQ36,0)</f>
        <v>0</v>
      </c>
      <c r="AF36" s="96">
        <f>IF(AF$11=يناير!$B36,يناير!$BR36-يناير!$BQ36,0)</f>
        <v>0</v>
      </c>
      <c r="AG36" s="96">
        <f>IF(AG$11=يناير!$B36,يناير!$BR36-يناير!$BQ36,0)</f>
        <v>0</v>
      </c>
    </row>
    <row r="37" spans="1:33">
      <c r="A37" s="96" t="str">
        <f>IF(D37&gt;0,يناير!D37," ")</f>
        <v> </v>
      </c>
      <c r="B37" s="96" t="str">
        <f>IF(D37&gt;0,يناير!E37," ")</f>
        <v> </v>
      </c>
      <c r="C37" s="96" t="str">
        <f>IF(D37&gt;0,يناير!F37,"")</f>
        <v/>
      </c>
      <c r="D37" s="126">
        <f t="shared" si="0"/>
        <v>0</v>
      </c>
      <c r="E37" s="96">
        <f>IF(E$11=يناير!$B37,يناير!$BR37-يناير!$BQ37,0)</f>
        <v>0</v>
      </c>
      <c r="F37" s="96">
        <f>IF(F$11=يناير!$B37,يناير!$BR37-يناير!$BQ37,0)</f>
        <v>0</v>
      </c>
      <c r="G37" s="96">
        <f>IF(G$11=يناير!$B37,يناير!$BR37-يناير!$BQ37,0)</f>
        <v>0</v>
      </c>
      <c r="H37" s="96">
        <f>IF(H$11=يناير!$B37,يناير!$BR37-يناير!$BQ37,0)</f>
        <v>0</v>
      </c>
      <c r="I37" s="96">
        <f>IF(I$11=يناير!$B37,يناير!$BR37-يناير!$BQ37,0)</f>
        <v>0</v>
      </c>
      <c r="J37" s="96">
        <f>IF(J$11=يناير!$B37,يناير!$BR37-يناير!$BQ37,0)</f>
        <v>0</v>
      </c>
      <c r="K37" s="96">
        <f>IF(K$11=يناير!$B37,يناير!$BR37-يناير!$BQ37,0)</f>
        <v>0</v>
      </c>
      <c r="L37" s="96">
        <f>IF(L$11=يناير!$B37,يناير!$BR37-يناير!$BQ37,0)</f>
        <v>0</v>
      </c>
      <c r="M37" s="96">
        <f>IF(M$11=يناير!$B37,يناير!$BR37-يناير!$BQ37,0)</f>
        <v>0</v>
      </c>
      <c r="N37" s="96">
        <f>IF(N$11=يناير!$B37,يناير!$BR37-يناير!$BQ37,0)</f>
        <v>0</v>
      </c>
      <c r="O37" s="96">
        <f>IF(O$11=يناير!$B37,يناير!$BR37-يناير!$BQ37,0)</f>
        <v>0</v>
      </c>
      <c r="P37" s="96">
        <f>IF(P$11=يناير!$B37,يناير!$BR37-يناير!$BQ37,0)</f>
        <v>0</v>
      </c>
      <c r="Q37" s="96">
        <f>IF(Q$11=يناير!$B37,يناير!$BR37-يناير!$BQ37,0)</f>
        <v>0</v>
      </c>
      <c r="R37" s="96">
        <f>IF(R$11=يناير!$B37,يناير!$BR37-يناير!$BQ37,0)</f>
        <v>0</v>
      </c>
      <c r="S37" s="96">
        <f>IF(S$11=يناير!$B37,يناير!$BR37-يناير!$BQ37,0)</f>
        <v>0</v>
      </c>
      <c r="T37" s="96">
        <f>IF(T$11=يناير!$B37,يناير!$BR37-يناير!$BQ37,0)</f>
        <v>0</v>
      </c>
      <c r="U37" s="96">
        <f>IF(U$11=يناير!$B37,يناير!$BR37-يناير!$BQ37,0)</f>
        <v>0</v>
      </c>
      <c r="V37" s="96">
        <f>IF(V$11=يناير!$B37,يناير!$BR37-يناير!$BQ37,0)</f>
        <v>0</v>
      </c>
      <c r="W37" s="96">
        <f>IF(W$11=يناير!$B37,يناير!$BR37-يناير!$BQ37,0)</f>
        <v>0</v>
      </c>
      <c r="X37" s="96">
        <f>IF(X$11=يناير!$B37,يناير!$BR37-يناير!$BQ37,0)</f>
        <v>0</v>
      </c>
      <c r="Y37" s="96">
        <f>IF(Y$11=يناير!$B37,يناير!$BR37-يناير!$BQ37,0)</f>
        <v>0</v>
      </c>
      <c r="Z37" s="96">
        <f>IF(Z$11=يناير!$B37,يناير!$BR37-يناير!$BQ37,0)</f>
        <v>0</v>
      </c>
      <c r="AA37" s="96">
        <f>IF(AA$11=يناير!$B37,يناير!$BR37-يناير!$BQ37,0)</f>
        <v>0</v>
      </c>
      <c r="AB37" s="96">
        <f>IF(AB$11=يناير!$B37,يناير!$BR37-يناير!$BQ37,0)</f>
        <v>0</v>
      </c>
      <c r="AC37" s="96">
        <f>IF(AC$11=يناير!$B37,يناير!$BR37-يناير!$BQ37,0)</f>
        <v>0</v>
      </c>
      <c r="AD37" s="96">
        <f>IF(AD$11=يناير!$B37,يناير!$BR37-يناير!$BQ37,0)</f>
        <v>0</v>
      </c>
      <c r="AE37" s="96">
        <f>IF(AE$11=يناير!$B37,يناير!$BR37-يناير!$BQ37,0)</f>
        <v>0</v>
      </c>
      <c r="AF37" s="96">
        <f>IF(AF$11=يناير!$B37,يناير!$BR37-يناير!$BQ37,0)</f>
        <v>0</v>
      </c>
      <c r="AG37" s="96">
        <f>IF(AG$11=يناير!$B37,يناير!$BR37-يناير!$BQ37,0)</f>
        <v>0</v>
      </c>
    </row>
    <row r="38" spans="1:33">
      <c r="A38" s="96" t="str">
        <f>IF(D38&gt;0,يناير!D38," ")</f>
        <v> </v>
      </c>
      <c r="B38" s="96" t="str">
        <f>IF(D38&gt;0,يناير!E38," ")</f>
        <v> </v>
      </c>
      <c r="C38" s="96" t="str">
        <f>IF(D38&gt;0,يناير!F38,"")</f>
        <v/>
      </c>
      <c r="D38" s="126">
        <f t="shared" si="0"/>
        <v>0</v>
      </c>
      <c r="E38" s="96">
        <f>IF(E$11=يناير!$B38,يناير!$BR38-يناير!$BQ38,0)</f>
        <v>0</v>
      </c>
      <c r="F38" s="96">
        <f>IF(F$11=يناير!$B38,يناير!$BR38-يناير!$BQ38,0)</f>
        <v>0</v>
      </c>
      <c r="G38" s="96">
        <f>IF(G$11=يناير!$B38,يناير!$BR38-يناير!$BQ38,0)</f>
        <v>0</v>
      </c>
      <c r="H38" s="96">
        <f>IF(H$11=يناير!$B38,يناير!$BR38-يناير!$BQ38,0)</f>
        <v>0</v>
      </c>
      <c r="I38" s="96">
        <f>IF(I$11=يناير!$B38,يناير!$BR38-يناير!$BQ38,0)</f>
        <v>0</v>
      </c>
      <c r="J38" s="96">
        <f>IF(J$11=يناير!$B38,يناير!$BR38-يناير!$BQ38,0)</f>
        <v>0</v>
      </c>
      <c r="K38" s="96">
        <f>IF(K$11=يناير!$B38,يناير!$BR38-يناير!$BQ38,0)</f>
        <v>0</v>
      </c>
      <c r="L38" s="96">
        <f>IF(L$11=يناير!$B38,يناير!$BR38-يناير!$BQ38,0)</f>
        <v>0</v>
      </c>
      <c r="M38" s="96">
        <f>IF(M$11=يناير!$B38,يناير!$BR38-يناير!$BQ38,0)</f>
        <v>0</v>
      </c>
      <c r="N38" s="96">
        <f>IF(N$11=يناير!$B38,يناير!$BR38-يناير!$BQ38,0)</f>
        <v>0</v>
      </c>
      <c r="O38" s="96">
        <f>IF(O$11=يناير!$B38,يناير!$BR38-يناير!$BQ38,0)</f>
        <v>0</v>
      </c>
      <c r="P38" s="96">
        <f>IF(P$11=يناير!$B38,يناير!$BR38-يناير!$BQ38,0)</f>
        <v>0</v>
      </c>
      <c r="Q38" s="96">
        <f>IF(Q$11=يناير!$B38,يناير!$BR38-يناير!$BQ38,0)</f>
        <v>0</v>
      </c>
      <c r="R38" s="96">
        <f>IF(R$11=يناير!$B38,يناير!$BR38-يناير!$BQ38,0)</f>
        <v>0</v>
      </c>
      <c r="S38" s="96">
        <f>IF(S$11=يناير!$B38,يناير!$BR38-يناير!$BQ38,0)</f>
        <v>0</v>
      </c>
      <c r="T38" s="96">
        <f>IF(T$11=يناير!$B38,يناير!$BR38-يناير!$BQ38,0)</f>
        <v>0</v>
      </c>
      <c r="U38" s="96">
        <f>IF(U$11=يناير!$B38,يناير!$BR38-يناير!$BQ38,0)</f>
        <v>0</v>
      </c>
      <c r="V38" s="96">
        <f>IF(V$11=يناير!$B38,يناير!$BR38-يناير!$BQ38,0)</f>
        <v>0</v>
      </c>
      <c r="W38" s="96">
        <f>IF(W$11=يناير!$B38,يناير!$BR38-يناير!$BQ38,0)</f>
        <v>0</v>
      </c>
      <c r="X38" s="96">
        <f>IF(X$11=يناير!$B38,يناير!$BR38-يناير!$BQ38,0)</f>
        <v>0</v>
      </c>
      <c r="Y38" s="96">
        <f>IF(Y$11=يناير!$B38,يناير!$BR38-يناير!$BQ38,0)</f>
        <v>0</v>
      </c>
      <c r="Z38" s="96">
        <f>IF(Z$11=يناير!$B38,يناير!$BR38-يناير!$BQ38,0)</f>
        <v>0</v>
      </c>
      <c r="AA38" s="96">
        <f>IF(AA$11=يناير!$B38,يناير!$BR38-يناير!$BQ38,0)</f>
        <v>0</v>
      </c>
      <c r="AB38" s="96">
        <f>IF(AB$11=يناير!$B38,يناير!$BR38-يناير!$BQ38,0)</f>
        <v>0</v>
      </c>
      <c r="AC38" s="96">
        <f>IF(AC$11=يناير!$B38,يناير!$BR38-يناير!$BQ38,0)</f>
        <v>0</v>
      </c>
      <c r="AD38" s="96">
        <f>IF(AD$11=يناير!$B38,يناير!$BR38-يناير!$BQ38,0)</f>
        <v>0</v>
      </c>
      <c r="AE38" s="96">
        <f>IF(AE$11=يناير!$B38,يناير!$BR38-يناير!$BQ38,0)</f>
        <v>0</v>
      </c>
      <c r="AF38" s="96">
        <f>IF(AF$11=يناير!$B38,يناير!$BR38-يناير!$BQ38,0)</f>
        <v>0</v>
      </c>
      <c r="AG38" s="96">
        <f>IF(AG$11=يناير!$B38,يناير!$BR38-يناير!$BQ38,0)</f>
        <v>0</v>
      </c>
    </row>
    <row r="39" spans="1:33">
      <c r="A39" s="96" t="str">
        <f>IF(D39&gt;0,يناير!D39," ")</f>
        <v> </v>
      </c>
      <c r="B39" s="96" t="str">
        <f>IF(D39&gt;0,يناير!E39," ")</f>
        <v> </v>
      </c>
      <c r="C39" s="96" t="str">
        <f>IF(D39&gt;0,يناير!F39,"")</f>
        <v/>
      </c>
      <c r="D39" s="126">
        <f t="shared" si="0"/>
        <v>0</v>
      </c>
      <c r="E39" s="96">
        <f>IF(E$11=يناير!$B39,يناير!$BR39-يناير!$BQ39,0)</f>
        <v>0</v>
      </c>
      <c r="F39" s="96">
        <f>IF(F$11=يناير!$B39,يناير!$BR39-يناير!$BQ39,0)</f>
        <v>0</v>
      </c>
      <c r="G39" s="96">
        <f>IF(G$11=يناير!$B39,يناير!$BR39-يناير!$BQ39,0)</f>
        <v>0</v>
      </c>
      <c r="H39" s="96">
        <f>IF(H$11=يناير!$B39,يناير!$BR39-يناير!$BQ39,0)</f>
        <v>0</v>
      </c>
      <c r="I39" s="96">
        <f>IF(I$11=يناير!$B39,يناير!$BR39-يناير!$BQ39,0)</f>
        <v>0</v>
      </c>
      <c r="J39" s="96">
        <f>IF(J$11=يناير!$B39,يناير!$BR39-يناير!$BQ39,0)</f>
        <v>0</v>
      </c>
      <c r="K39" s="96">
        <f>IF(K$11=يناير!$B39,يناير!$BR39-يناير!$BQ39,0)</f>
        <v>0</v>
      </c>
      <c r="L39" s="96">
        <f>IF(L$11=يناير!$B39,يناير!$BR39-يناير!$BQ39,0)</f>
        <v>0</v>
      </c>
      <c r="M39" s="96">
        <f>IF(M$11=يناير!$B39,يناير!$BR39-يناير!$BQ39,0)</f>
        <v>0</v>
      </c>
      <c r="N39" s="96">
        <f>IF(N$11=يناير!$B39,يناير!$BR39-يناير!$BQ39,0)</f>
        <v>0</v>
      </c>
      <c r="O39" s="96">
        <f>IF(O$11=يناير!$B39,يناير!$BR39-يناير!$BQ39,0)</f>
        <v>0</v>
      </c>
      <c r="P39" s="96">
        <f>IF(P$11=يناير!$B39,يناير!$BR39-يناير!$BQ39,0)</f>
        <v>0</v>
      </c>
      <c r="Q39" s="96">
        <f>IF(Q$11=يناير!$B39,يناير!$BR39-يناير!$BQ39,0)</f>
        <v>0</v>
      </c>
      <c r="R39" s="96">
        <f>IF(R$11=يناير!$B39,يناير!$BR39-يناير!$BQ39,0)</f>
        <v>0</v>
      </c>
      <c r="S39" s="96">
        <f>IF(S$11=يناير!$B39,يناير!$BR39-يناير!$BQ39,0)</f>
        <v>0</v>
      </c>
      <c r="T39" s="96">
        <f>IF(T$11=يناير!$B39,يناير!$BR39-يناير!$BQ39,0)</f>
        <v>0</v>
      </c>
      <c r="U39" s="96">
        <f>IF(U$11=يناير!$B39,يناير!$BR39-يناير!$BQ39,0)</f>
        <v>0</v>
      </c>
      <c r="V39" s="96">
        <f>IF(V$11=يناير!$B39,يناير!$BR39-يناير!$BQ39,0)</f>
        <v>0</v>
      </c>
      <c r="W39" s="96">
        <f>IF(W$11=يناير!$B39,يناير!$BR39-يناير!$BQ39,0)</f>
        <v>0</v>
      </c>
      <c r="X39" s="96">
        <f>IF(X$11=يناير!$B39,يناير!$BR39-يناير!$BQ39,0)</f>
        <v>0</v>
      </c>
      <c r="Y39" s="96">
        <f>IF(Y$11=يناير!$B39,يناير!$BR39-يناير!$BQ39,0)</f>
        <v>0</v>
      </c>
      <c r="Z39" s="96">
        <f>IF(Z$11=يناير!$B39,يناير!$BR39-يناير!$BQ39,0)</f>
        <v>0</v>
      </c>
      <c r="AA39" s="96">
        <f>IF(AA$11=يناير!$B39,يناير!$BR39-يناير!$BQ39,0)</f>
        <v>0</v>
      </c>
      <c r="AB39" s="96">
        <f>IF(AB$11=يناير!$B39,يناير!$BR39-يناير!$BQ39,0)</f>
        <v>0</v>
      </c>
      <c r="AC39" s="96">
        <f>IF(AC$11=يناير!$B39,يناير!$BR39-يناير!$BQ39,0)</f>
        <v>0</v>
      </c>
      <c r="AD39" s="96">
        <f>IF(AD$11=يناير!$B39,يناير!$BR39-يناير!$BQ39,0)</f>
        <v>0</v>
      </c>
      <c r="AE39" s="96">
        <f>IF(AE$11=يناير!$B39,يناير!$BR39-يناير!$BQ39,0)</f>
        <v>0</v>
      </c>
      <c r="AF39" s="96">
        <f>IF(AF$11=يناير!$B39,يناير!$BR39-يناير!$BQ39,0)</f>
        <v>0</v>
      </c>
      <c r="AG39" s="96">
        <f>IF(AG$11=يناير!$B39,يناير!$BR39-يناير!$BQ39,0)</f>
        <v>0</v>
      </c>
    </row>
    <row r="40" spans="1:33">
      <c r="A40" s="96" t="str">
        <f>IF(D40&gt;0,يناير!D40," ")</f>
        <v> </v>
      </c>
      <c r="B40" s="96" t="str">
        <f>IF(D40&gt;0,يناير!E40," ")</f>
        <v> </v>
      </c>
      <c r="C40" s="96" t="str">
        <f>IF(D40&gt;0,يناير!F40,"")</f>
        <v/>
      </c>
      <c r="D40" s="126">
        <f t="shared" si="0"/>
        <v>0</v>
      </c>
      <c r="E40" s="96">
        <f>IF(E$11=يناير!$B40,يناير!$BR40-يناير!$BQ40,0)</f>
        <v>0</v>
      </c>
      <c r="F40" s="96">
        <f>IF(F$11=يناير!$B40,يناير!$BR40-يناير!$BQ40,0)</f>
        <v>0</v>
      </c>
      <c r="G40" s="96">
        <f>IF(G$11=يناير!$B40,يناير!$BR40-يناير!$BQ40,0)</f>
        <v>0</v>
      </c>
      <c r="H40" s="96">
        <f>IF(H$11=يناير!$B40,يناير!$BR40-يناير!$BQ40,0)</f>
        <v>0</v>
      </c>
      <c r="I40" s="96">
        <f>IF(I$11=يناير!$B40,يناير!$BR40-يناير!$BQ40,0)</f>
        <v>0</v>
      </c>
      <c r="J40" s="96">
        <f>IF(J$11=يناير!$B40,يناير!$BR40-يناير!$BQ40,0)</f>
        <v>0</v>
      </c>
      <c r="K40" s="96">
        <f>IF(K$11=يناير!$B40,يناير!$BR40-يناير!$BQ40,0)</f>
        <v>0</v>
      </c>
      <c r="L40" s="96">
        <f>IF(L$11=يناير!$B40,يناير!$BR40-يناير!$BQ40,0)</f>
        <v>0</v>
      </c>
      <c r="M40" s="96">
        <f>IF(M$11=يناير!$B40,يناير!$BR40-يناير!$BQ40,0)</f>
        <v>0</v>
      </c>
      <c r="N40" s="96">
        <f>IF(N$11=يناير!$B40,يناير!$BR40-يناير!$BQ40,0)</f>
        <v>0</v>
      </c>
      <c r="O40" s="96">
        <f>IF(O$11=يناير!$B40,يناير!$BR40-يناير!$BQ40,0)</f>
        <v>0</v>
      </c>
      <c r="P40" s="96">
        <f>IF(P$11=يناير!$B40,يناير!$BR40-يناير!$BQ40,0)</f>
        <v>0</v>
      </c>
      <c r="Q40" s="96">
        <f>IF(Q$11=يناير!$B40,يناير!$BR40-يناير!$BQ40,0)</f>
        <v>0</v>
      </c>
      <c r="R40" s="96">
        <f>IF(R$11=يناير!$B40,يناير!$BR40-يناير!$BQ40,0)</f>
        <v>0</v>
      </c>
      <c r="S40" s="96">
        <f>IF(S$11=يناير!$B40,يناير!$BR40-يناير!$BQ40,0)</f>
        <v>0</v>
      </c>
      <c r="T40" s="96">
        <f>IF(T$11=يناير!$B40,يناير!$BR40-يناير!$BQ40,0)</f>
        <v>0</v>
      </c>
      <c r="U40" s="96">
        <f>IF(U$11=يناير!$B40,يناير!$BR40-يناير!$BQ40,0)</f>
        <v>0</v>
      </c>
      <c r="V40" s="96">
        <f>IF(V$11=يناير!$B40,يناير!$BR40-يناير!$BQ40,0)</f>
        <v>0</v>
      </c>
      <c r="W40" s="96">
        <f>IF(W$11=يناير!$B40,يناير!$BR40-يناير!$BQ40,0)</f>
        <v>0</v>
      </c>
      <c r="X40" s="96">
        <f>IF(X$11=يناير!$B40,يناير!$BR40-يناير!$BQ40,0)</f>
        <v>0</v>
      </c>
      <c r="Y40" s="96">
        <f>IF(Y$11=يناير!$B40,يناير!$BR40-يناير!$BQ40,0)</f>
        <v>0</v>
      </c>
      <c r="Z40" s="96">
        <f>IF(Z$11=يناير!$B40,يناير!$BR40-يناير!$BQ40,0)</f>
        <v>0</v>
      </c>
      <c r="AA40" s="96">
        <f>IF(AA$11=يناير!$B40,يناير!$BR40-يناير!$BQ40,0)</f>
        <v>0</v>
      </c>
      <c r="AB40" s="96">
        <f>IF(AB$11=يناير!$B40,يناير!$BR40-يناير!$BQ40,0)</f>
        <v>0</v>
      </c>
      <c r="AC40" s="96">
        <f>IF(AC$11=يناير!$B40,يناير!$BR40-يناير!$BQ40,0)</f>
        <v>0</v>
      </c>
      <c r="AD40" s="96">
        <f>IF(AD$11=يناير!$B40,يناير!$BR40-يناير!$BQ40,0)</f>
        <v>0</v>
      </c>
      <c r="AE40" s="96">
        <f>IF(AE$11=يناير!$B40,يناير!$BR40-يناير!$BQ40,0)</f>
        <v>0</v>
      </c>
      <c r="AF40" s="96">
        <f>IF(AF$11=يناير!$B40,يناير!$BR40-يناير!$BQ40,0)</f>
        <v>0</v>
      </c>
      <c r="AG40" s="96">
        <f>IF(AG$11=يناير!$B40,يناير!$BR40-يناير!$BQ40,0)</f>
        <v>0</v>
      </c>
    </row>
    <row r="41" spans="1:33">
      <c r="A41" s="96" t="str">
        <f>IF(D41&gt;0,يناير!D41," ")</f>
        <v> </v>
      </c>
      <c r="B41" s="96" t="str">
        <f>IF(D41&gt;0,يناير!E41," ")</f>
        <v> </v>
      </c>
      <c r="C41" s="96" t="str">
        <f>IF(D41&gt;0,يناير!F41,"")</f>
        <v/>
      </c>
      <c r="D41" s="126">
        <f t="shared" si="0"/>
        <v>0</v>
      </c>
      <c r="E41" s="96">
        <f>IF(E$11=يناير!$B41,يناير!$BR41-يناير!$BQ41,0)</f>
        <v>0</v>
      </c>
      <c r="F41" s="96">
        <f>IF(F$11=يناير!$B41,يناير!$BR41-يناير!$BQ41,0)</f>
        <v>0</v>
      </c>
      <c r="G41" s="96">
        <f>IF(G$11=يناير!$B41,يناير!$BR41-يناير!$BQ41,0)</f>
        <v>0</v>
      </c>
      <c r="H41" s="96">
        <f>IF(H$11=يناير!$B41,يناير!$BR41-يناير!$BQ41,0)</f>
        <v>0</v>
      </c>
      <c r="I41" s="96">
        <f>IF(I$11=يناير!$B41,يناير!$BR41-يناير!$BQ41,0)</f>
        <v>0</v>
      </c>
      <c r="J41" s="96">
        <f>IF(J$11=يناير!$B41,يناير!$BR41-يناير!$BQ41,0)</f>
        <v>0</v>
      </c>
      <c r="K41" s="96">
        <f>IF(K$11=يناير!$B41,يناير!$BR41-يناير!$BQ41,0)</f>
        <v>0</v>
      </c>
      <c r="L41" s="96">
        <f>IF(L$11=يناير!$B41,يناير!$BR41-يناير!$BQ41,0)</f>
        <v>0</v>
      </c>
      <c r="M41" s="96">
        <f>IF(M$11=يناير!$B41,يناير!$BR41-يناير!$BQ41,0)</f>
        <v>0</v>
      </c>
      <c r="N41" s="96">
        <f>IF(N$11=يناير!$B41,يناير!$BR41-يناير!$BQ41,0)</f>
        <v>0</v>
      </c>
      <c r="O41" s="96">
        <f>IF(O$11=يناير!$B41,يناير!$BR41-يناير!$BQ41,0)</f>
        <v>0</v>
      </c>
      <c r="P41" s="96">
        <f>IF(P$11=يناير!$B41,يناير!$BR41-يناير!$BQ41,0)</f>
        <v>0</v>
      </c>
      <c r="Q41" s="96">
        <f>IF(Q$11=يناير!$B41,يناير!$BR41-يناير!$BQ41,0)</f>
        <v>0</v>
      </c>
      <c r="R41" s="96">
        <f>IF(R$11=يناير!$B41,يناير!$BR41-يناير!$BQ41,0)</f>
        <v>0</v>
      </c>
      <c r="S41" s="96">
        <f>IF(S$11=يناير!$B41,يناير!$BR41-يناير!$BQ41,0)</f>
        <v>0</v>
      </c>
      <c r="T41" s="96">
        <f>IF(T$11=يناير!$B41,يناير!$BR41-يناير!$BQ41,0)</f>
        <v>0</v>
      </c>
      <c r="U41" s="96">
        <f>IF(U$11=يناير!$B41,يناير!$BR41-يناير!$BQ41,0)</f>
        <v>0</v>
      </c>
      <c r="V41" s="96">
        <f>IF(V$11=يناير!$B41,يناير!$BR41-يناير!$BQ41,0)</f>
        <v>0</v>
      </c>
      <c r="W41" s="96">
        <f>IF(W$11=يناير!$B41,يناير!$BR41-يناير!$BQ41,0)</f>
        <v>0</v>
      </c>
      <c r="X41" s="96">
        <f>IF(X$11=يناير!$B41,يناير!$BR41-يناير!$BQ41,0)</f>
        <v>0</v>
      </c>
      <c r="Y41" s="96">
        <f>IF(Y$11=يناير!$B41,يناير!$BR41-يناير!$BQ41,0)</f>
        <v>0</v>
      </c>
      <c r="Z41" s="96">
        <f>IF(Z$11=يناير!$B41,يناير!$BR41-يناير!$BQ41,0)</f>
        <v>0</v>
      </c>
      <c r="AA41" s="96">
        <f>IF(AA$11=يناير!$B41,يناير!$BR41-يناير!$BQ41,0)</f>
        <v>0</v>
      </c>
      <c r="AB41" s="96">
        <f>IF(AB$11=يناير!$B41,يناير!$BR41-يناير!$BQ41,0)</f>
        <v>0</v>
      </c>
      <c r="AC41" s="96">
        <f>IF(AC$11=يناير!$B41,يناير!$BR41-يناير!$BQ41,0)</f>
        <v>0</v>
      </c>
      <c r="AD41" s="96">
        <f>IF(AD$11=يناير!$B41,يناير!$BR41-يناير!$BQ41,0)</f>
        <v>0</v>
      </c>
      <c r="AE41" s="96">
        <f>IF(AE$11=يناير!$B41,يناير!$BR41-يناير!$BQ41,0)</f>
        <v>0</v>
      </c>
      <c r="AF41" s="96">
        <f>IF(AF$11=يناير!$B41,يناير!$BR41-يناير!$BQ41,0)</f>
        <v>0</v>
      </c>
      <c r="AG41" s="96">
        <f>IF(AG$11=يناير!$B41,يناير!$BR41-يناير!$BQ41,0)</f>
        <v>0</v>
      </c>
    </row>
    <row r="42" spans="1:33">
      <c r="A42" s="96" t="str">
        <f>IF(D42&gt;0,يناير!D42," ")</f>
        <v> </v>
      </c>
      <c r="B42" s="96" t="str">
        <f>IF(D42&gt;0,يناير!E42," ")</f>
        <v> </v>
      </c>
      <c r="C42" s="96" t="str">
        <f>IF(D42&gt;0,يناير!F42,"")</f>
        <v/>
      </c>
      <c r="D42" s="126">
        <f t="shared" si="0"/>
        <v>0</v>
      </c>
      <c r="E42" s="96">
        <f>IF(E$11=يناير!$B42,يناير!$BR42-يناير!$BQ42,0)</f>
        <v>0</v>
      </c>
      <c r="F42" s="96">
        <f>IF(F$11=يناير!$B42,يناير!$BR42-يناير!$BQ42,0)</f>
        <v>0</v>
      </c>
      <c r="G42" s="96">
        <f>IF(G$11=يناير!$B42,يناير!$BR42-يناير!$BQ42,0)</f>
        <v>0</v>
      </c>
      <c r="H42" s="96">
        <f>IF(H$11=يناير!$B42,يناير!$BR42-يناير!$BQ42,0)</f>
        <v>0</v>
      </c>
      <c r="I42" s="96">
        <f>IF(I$11=يناير!$B42,يناير!$BR42-يناير!$BQ42,0)</f>
        <v>0</v>
      </c>
      <c r="J42" s="96">
        <f>IF(J$11=يناير!$B42,يناير!$BR42-يناير!$BQ42,0)</f>
        <v>0</v>
      </c>
      <c r="K42" s="96">
        <f>IF(K$11=يناير!$B42,يناير!$BR42-يناير!$BQ42,0)</f>
        <v>0</v>
      </c>
      <c r="L42" s="96">
        <f>IF(L$11=يناير!$B42,يناير!$BR42-يناير!$BQ42,0)</f>
        <v>0</v>
      </c>
      <c r="M42" s="96">
        <f>IF(M$11=يناير!$B42,يناير!$BR42-يناير!$BQ42,0)</f>
        <v>0</v>
      </c>
      <c r="N42" s="96">
        <f>IF(N$11=يناير!$B42,يناير!$BR42-يناير!$BQ42,0)</f>
        <v>0</v>
      </c>
      <c r="O42" s="96">
        <f>IF(O$11=يناير!$B42,يناير!$BR42-يناير!$BQ42,0)</f>
        <v>0</v>
      </c>
      <c r="P42" s="96">
        <f>IF(P$11=يناير!$B42,يناير!$BR42-يناير!$BQ42,0)</f>
        <v>0</v>
      </c>
      <c r="Q42" s="96">
        <f>IF(Q$11=يناير!$B42,يناير!$BR42-يناير!$BQ42,0)</f>
        <v>0</v>
      </c>
      <c r="R42" s="96">
        <f>IF(R$11=يناير!$B42,يناير!$BR42-يناير!$BQ42,0)</f>
        <v>0</v>
      </c>
      <c r="S42" s="96">
        <f>IF(S$11=يناير!$B42,يناير!$BR42-يناير!$BQ42,0)</f>
        <v>0</v>
      </c>
      <c r="T42" s="96">
        <f>IF(T$11=يناير!$B42,يناير!$BR42-يناير!$BQ42,0)</f>
        <v>0</v>
      </c>
      <c r="U42" s="96">
        <f>IF(U$11=يناير!$B42,يناير!$BR42-يناير!$BQ42,0)</f>
        <v>0</v>
      </c>
      <c r="V42" s="96">
        <f>IF(V$11=يناير!$B42,يناير!$BR42-يناير!$BQ42,0)</f>
        <v>0</v>
      </c>
      <c r="W42" s="96">
        <f>IF(W$11=يناير!$B42,يناير!$BR42-يناير!$BQ42,0)</f>
        <v>0</v>
      </c>
      <c r="X42" s="96">
        <f>IF(X$11=يناير!$B42,يناير!$BR42-يناير!$BQ42,0)</f>
        <v>0</v>
      </c>
      <c r="Y42" s="96">
        <f>IF(Y$11=يناير!$B42,يناير!$BR42-يناير!$BQ42,0)</f>
        <v>0</v>
      </c>
      <c r="Z42" s="96">
        <f>IF(Z$11=يناير!$B42,يناير!$BR42-يناير!$BQ42,0)</f>
        <v>0</v>
      </c>
      <c r="AA42" s="96">
        <f>IF(AA$11=يناير!$B42,يناير!$BR42-يناير!$BQ42,0)</f>
        <v>0</v>
      </c>
      <c r="AB42" s="96">
        <f>IF(AB$11=يناير!$B42,يناير!$BR42-يناير!$BQ42,0)</f>
        <v>0</v>
      </c>
      <c r="AC42" s="96">
        <f>IF(AC$11=يناير!$B42,يناير!$BR42-يناير!$BQ42,0)</f>
        <v>0</v>
      </c>
      <c r="AD42" s="96">
        <f>IF(AD$11=يناير!$B42,يناير!$BR42-يناير!$BQ42,0)</f>
        <v>0</v>
      </c>
      <c r="AE42" s="96">
        <f>IF(AE$11=يناير!$B42,يناير!$BR42-يناير!$BQ42,0)</f>
        <v>0</v>
      </c>
      <c r="AF42" s="96">
        <f>IF(AF$11=يناير!$B42,يناير!$BR42-يناير!$BQ42,0)</f>
        <v>0</v>
      </c>
      <c r="AG42" s="96">
        <f>IF(AG$11=يناير!$B42,يناير!$BR42-يناير!$BQ42,0)</f>
        <v>0</v>
      </c>
    </row>
    <row r="43" ht="15" spans="1:33">
      <c r="A43" s="96" t="str">
        <f>IF(D43&gt;0,يناير!D43," ")</f>
        <v> </v>
      </c>
      <c r="B43" s="96" t="str">
        <f>IF(D43&gt;0,يناير!E43," ")</f>
        <v> </v>
      </c>
      <c r="C43" s="96" t="str">
        <f>IF(D43&gt;0,يناير!F43,"")</f>
        <v/>
      </c>
      <c r="D43" s="126">
        <f t="shared" si="0"/>
        <v>0</v>
      </c>
      <c r="E43" s="101">
        <f>IF(E$11=يناير!$B43,يناير!$BR43-يناير!$BQ43,0)</f>
        <v>0</v>
      </c>
      <c r="F43" s="101">
        <f>IF(F$11=يناير!$B43,يناير!$BR43-يناير!$BQ43,0)</f>
        <v>0</v>
      </c>
      <c r="G43" s="101">
        <f>IF(G$11=يناير!$B43,يناير!$BR43-يناير!$BQ43,0)</f>
        <v>0</v>
      </c>
      <c r="H43" s="101">
        <f>IF(H$11=يناير!$B43,يناير!$BR43-يناير!$BQ43,0)</f>
        <v>0</v>
      </c>
      <c r="I43" s="101">
        <f>IF(I$11=يناير!$B43,يناير!$BR43-يناير!$BQ43,0)</f>
        <v>0</v>
      </c>
      <c r="J43" s="101">
        <f>IF(J$11=يناير!$B43,يناير!$BR43-يناير!$BQ43,0)</f>
        <v>0</v>
      </c>
      <c r="K43" s="101">
        <f>IF(K$11=يناير!$B43,يناير!$BR43-يناير!$BQ43,0)</f>
        <v>0</v>
      </c>
      <c r="L43" s="101">
        <f>IF(L$11=يناير!$B43,يناير!$BR43-يناير!$BQ43,0)</f>
        <v>0</v>
      </c>
      <c r="M43" s="101">
        <f>IF(M$11=يناير!$B43,يناير!$BR43-يناير!$BQ43,0)</f>
        <v>0</v>
      </c>
      <c r="N43" s="101">
        <f>IF(N$11=يناير!$B43,يناير!$BR43-يناير!$BQ43,0)</f>
        <v>0</v>
      </c>
      <c r="O43" s="101">
        <f>IF(O$11=يناير!$B43,يناير!$BR43-يناير!$BQ43,0)</f>
        <v>0</v>
      </c>
      <c r="P43" s="101">
        <f>IF(P$11=يناير!$B43,يناير!$BR43-يناير!$BQ43,0)</f>
        <v>0</v>
      </c>
      <c r="Q43" s="101">
        <f>IF(Q$11=يناير!$B43,يناير!$BR43-يناير!$BQ43,0)</f>
        <v>0</v>
      </c>
      <c r="R43" s="101">
        <f>IF(R$11=يناير!$B43,يناير!$BR43-يناير!$BQ43,0)</f>
        <v>0</v>
      </c>
      <c r="S43" s="101">
        <f>IF(S$11=يناير!$B43,يناير!$BR43-يناير!$BQ43,0)</f>
        <v>0</v>
      </c>
      <c r="T43" s="101">
        <f>IF(T$11=يناير!$B43,يناير!$BR43-يناير!$BQ43,0)</f>
        <v>0</v>
      </c>
      <c r="U43" s="101">
        <f>IF(U$11=يناير!$B43,يناير!$BR43-يناير!$BQ43,0)</f>
        <v>0</v>
      </c>
      <c r="V43" s="101">
        <f>IF(V$11=يناير!$B43,يناير!$BR43-يناير!$BQ43,0)</f>
        <v>0</v>
      </c>
      <c r="W43" s="101">
        <f>IF(W$11=يناير!$B43,يناير!$BR43-يناير!$BQ43,0)</f>
        <v>0</v>
      </c>
      <c r="X43" s="101">
        <f>IF(X$11=يناير!$B43,يناير!$BR43-يناير!$BQ43,0)</f>
        <v>0</v>
      </c>
      <c r="Y43" s="101">
        <f>IF(Y$11=يناير!$B43,يناير!$BR43-يناير!$BQ43,0)</f>
        <v>0</v>
      </c>
      <c r="Z43" s="101">
        <f>IF(Z$11=يناير!$B43,يناير!$BR43-يناير!$BQ43,0)</f>
        <v>0</v>
      </c>
      <c r="AA43" s="101">
        <f>IF(AA$11=يناير!$B43,يناير!$BR43-يناير!$BQ43,0)</f>
        <v>0</v>
      </c>
      <c r="AB43" s="101">
        <f>IF(AB$11=يناير!$B43,يناير!$BR43-يناير!$BQ43,0)</f>
        <v>0</v>
      </c>
      <c r="AC43" s="101">
        <f>IF(AC$11=يناير!$B43,يناير!$BR43-يناير!$BQ43,0)</f>
        <v>0</v>
      </c>
      <c r="AD43" s="101">
        <f>IF(AD$11=يناير!$B43,يناير!$BR43-يناير!$BQ43,0)</f>
        <v>0</v>
      </c>
      <c r="AE43" s="101">
        <f>IF(AE$11=يناير!$B43,يناير!$BR43-يناير!$BQ43,0)</f>
        <v>0</v>
      </c>
      <c r="AF43" s="101">
        <f>IF(AF$11=يناير!$B43,يناير!$BR43-يناير!$BQ43,0)</f>
        <v>0</v>
      </c>
      <c r="AG43" s="101">
        <f>IF(AG$11=يناير!$B43,يناير!$BR43-يناير!$BQ43,0)</f>
        <v>0</v>
      </c>
    </row>
    <row r="44" ht="23.25" spans="3:33">
      <c r="C44" s="127" t="s">
        <v>534</v>
      </c>
      <c r="D44" s="144">
        <f t="shared" ref="D44:AG44" si="1">SUM(D12:D43)</f>
        <v>2000</v>
      </c>
      <c r="E44" s="144">
        <f t="shared" si="1"/>
        <v>0</v>
      </c>
      <c r="F44" s="128">
        <f t="shared" si="1"/>
        <v>0</v>
      </c>
      <c r="G44" s="128">
        <f t="shared" si="1"/>
        <v>0</v>
      </c>
      <c r="H44" s="128">
        <f t="shared" si="1"/>
        <v>0</v>
      </c>
      <c r="I44" s="128">
        <f t="shared" si="1"/>
        <v>0</v>
      </c>
      <c r="J44" s="128">
        <f t="shared" si="1"/>
        <v>0</v>
      </c>
      <c r="K44" s="133">
        <f t="shared" si="1"/>
        <v>0</v>
      </c>
      <c r="L44" s="133">
        <f t="shared" si="1"/>
        <v>0</v>
      </c>
      <c r="M44" s="133">
        <f t="shared" si="1"/>
        <v>0</v>
      </c>
      <c r="N44" s="133">
        <f t="shared" si="1"/>
        <v>0</v>
      </c>
      <c r="O44" s="133">
        <f t="shared" si="1"/>
        <v>0</v>
      </c>
      <c r="P44" s="133">
        <f t="shared" si="1"/>
        <v>0</v>
      </c>
      <c r="Q44" s="133">
        <f t="shared" si="1"/>
        <v>0</v>
      </c>
      <c r="R44" s="136">
        <f t="shared" si="1"/>
        <v>0</v>
      </c>
      <c r="S44" s="136">
        <f t="shared" si="1"/>
        <v>0</v>
      </c>
      <c r="T44" s="136">
        <f t="shared" si="1"/>
        <v>0</v>
      </c>
      <c r="U44" s="136">
        <f t="shared" si="1"/>
        <v>0</v>
      </c>
      <c r="V44" s="136">
        <f t="shared" si="1"/>
        <v>0</v>
      </c>
      <c r="W44" s="136">
        <f t="shared" si="1"/>
        <v>0</v>
      </c>
      <c r="X44" s="138">
        <f t="shared" si="1"/>
        <v>0</v>
      </c>
      <c r="Y44" s="138">
        <f t="shared" si="1"/>
        <v>0</v>
      </c>
      <c r="Z44" s="138">
        <f t="shared" si="1"/>
        <v>0</v>
      </c>
      <c r="AA44" s="138">
        <f t="shared" si="1"/>
        <v>0</v>
      </c>
      <c r="AB44" s="138">
        <f t="shared" si="1"/>
        <v>0</v>
      </c>
      <c r="AC44" s="142">
        <f t="shared" si="1"/>
        <v>0</v>
      </c>
      <c r="AD44" s="142">
        <f t="shared" si="1"/>
        <v>0</v>
      </c>
      <c r="AE44" s="142">
        <f t="shared" si="1"/>
        <v>2000</v>
      </c>
      <c r="AF44" s="142">
        <f t="shared" si="1"/>
        <v>0</v>
      </c>
      <c r="AG44" s="143">
        <f t="shared" si="1"/>
        <v>0</v>
      </c>
    </row>
    <row r="45" ht="15"/>
    <row r="49" ht="30" spans="15:22">
      <c r="O49" s="134"/>
      <c r="P49" s="134" t="s">
        <v>535</v>
      </c>
      <c r="Q49" s="134"/>
      <c r="R49" s="134"/>
      <c r="S49" s="134"/>
      <c r="T49" s="134"/>
      <c r="U49" s="134"/>
      <c r="V49" s="134"/>
    </row>
    <row r="50" ht="30" spans="15:22">
      <c r="O50" s="134"/>
      <c r="P50" s="134"/>
      <c r="Q50" s="134"/>
      <c r="R50" s="134"/>
      <c r="S50" s="134"/>
      <c r="T50" s="134"/>
      <c r="U50" s="134"/>
      <c r="V50" s="134"/>
    </row>
    <row r="51" ht="30" spans="15:22">
      <c r="O51" s="134"/>
      <c r="P51" s="134"/>
      <c r="Q51" s="134"/>
      <c r="R51" s="134"/>
      <c r="S51" s="134"/>
      <c r="T51" s="134"/>
      <c r="U51" s="134"/>
      <c r="V51" s="134"/>
    </row>
    <row r="52" ht="30" spans="15:22">
      <c r="O52" s="134"/>
      <c r="P52" s="134"/>
      <c r="Q52" s="134"/>
      <c r="R52" s="134"/>
      <c r="S52" s="134"/>
      <c r="T52" s="134"/>
      <c r="U52" s="134"/>
      <c r="V52" s="134"/>
    </row>
    <row r="53" ht="20.25" spans="1:33">
      <c r="A53" s="96"/>
      <c r="B53" s="96"/>
      <c r="C53" s="96"/>
      <c r="D53" s="96"/>
      <c r="E53" s="125" t="s">
        <v>508</v>
      </c>
      <c r="F53" s="125"/>
      <c r="G53" s="125"/>
      <c r="H53" s="125"/>
      <c r="I53" s="125"/>
      <c r="J53" s="125"/>
      <c r="K53" s="132" t="s">
        <v>509</v>
      </c>
      <c r="L53" s="132"/>
      <c r="M53" s="132"/>
      <c r="N53" s="132"/>
      <c r="O53" s="132"/>
      <c r="P53" s="132"/>
      <c r="Q53" s="132"/>
      <c r="R53" s="135" t="s">
        <v>510</v>
      </c>
      <c r="S53" s="135"/>
      <c r="T53" s="135"/>
      <c r="U53" s="135"/>
      <c r="V53" s="135"/>
      <c r="W53" s="135"/>
      <c r="X53" s="137" t="s">
        <v>511</v>
      </c>
      <c r="Y53" s="137"/>
      <c r="Z53" s="137"/>
      <c r="AA53" s="137"/>
      <c r="AB53" s="137"/>
      <c r="AC53" s="139" t="s">
        <v>512</v>
      </c>
      <c r="AD53" s="139"/>
      <c r="AE53" s="139"/>
      <c r="AF53" s="139"/>
      <c r="AG53" s="139"/>
    </row>
    <row r="54" ht="20.25" spans="1:33">
      <c r="A54" s="97" t="s">
        <v>513</v>
      </c>
      <c r="B54" s="97" t="s">
        <v>486</v>
      </c>
      <c r="C54" s="97" t="s">
        <v>487</v>
      </c>
      <c r="D54" s="97" t="s">
        <v>15</v>
      </c>
      <c r="E54" s="125" t="s">
        <v>514</v>
      </c>
      <c r="F54" s="125" t="s">
        <v>515</v>
      </c>
      <c r="G54" s="125" t="s">
        <v>516</v>
      </c>
      <c r="H54" s="125" t="s">
        <v>180</v>
      </c>
      <c r="I54" s="125" t="s">
        <v>517</v>
      </c>
      <c r="J54" s="125" t="s">
        <v>518</v>
      </c>
      <c r="K54" s="132" t="s">
        <v>152</v>
      </c>
      <c r="L54" s="132" t="s">
        <v>470</v>
      </c>
      <c r="M54" s="132" t="s">
        <v>519</v>
      </c>
      <c r="N54" s="132" t="s">
        <v>433</v>
      </c>
      <c r="O54" s="132" t="s">
        <v>506</v>
      </c>
      <c r="P54" s="132" t="s">
        <v>520</v>
      </c>
      <c r="Q54" s="132" t="s">
        <v>394</v>
      </c>
      <c r="R54" s="135" t="s">
        <v>521</v>
      </c>
      <c r="S54" s="135" t="s">
        <v>522</v>
      </c>
      <c r="T54" s="135" t="s">
        <v>523</v>
      </c>
      <c r="U54" s="135" t="s">
        <v>524</v>
      </c>
      <c r="V54" s="135" t="s">
        <v>325</v>
      </c>
      <c r="W54" s="135" t="s">
        <v>525</v>
      </c>
      <c r="X54" s="137" t="s">
        <v>526</v>
      </c>
      <c r="Y54" s="137" t="s">
        <v>527</v>
      </c>
      <c r="Z54" s="137" t="s">
        <v>528</v>
      </c>
      <c r="AA54" s="137" t="s">
        <v>529</v>
      </c>
      <c r="AB54" s="137" t="s">
        <v>530</v>
      </c>
      <c r="AC54" s="140" t="s">
        <v>124</v>
      </c>
      <c r="AD54" s="140" t="s">
        <v>531</v>
      </c>
      <c r="AE54" s="141" t="s">
        <v>77</v>
      </c>
      <c r="AF54" s="141" t="s">
        <v>532</v>
      </c>
      <c r="AG54" s="141" t="s">
        <v>533</v>
      </c>
    </row>
    <row r="55" spans="1:33">
      <c r="A55" s="96" t="str">
        <f>IF(D55&gt;0,فبراير!D12," ")</f>
        <v> </v>
      </c>
      <c r="B55" s="96" t="str">
        <f>IF(D55&gt;0,فبراير!D12," ")</f>
        <v> </v>
      </c>
      <c r="C55" s="96" t="str">
        <f>IF(D55&gt;0,فبراير!F12,"")</f>
        <v/>
      </c>
      <c r="D55" s="126">
        <f t="shared" ref="D55:D86" si="2">SUM(F55:AG55)</f>
        <v>0</v>
      </c>
      <c r="E55" s="96">
        <f>IF(E$54=فبراير!$B12,فبراير!$BR12-فبراير!$BQ12,0)</f>
        <v>0</v>
      </c>
      <c r="F55" s="96">
        <f>IF(F$54=فبراير!$B12,فبراير!$BR12-فبراير!$BQ12,0)</f>
        <v>0</v>
      </c>
      <c r="G55" s="96">
        <f>IF(G$54=فبراير!$B12,فبراير!$BR12-فبراير!$BQ12,0)</f>
        <v>0</v>
      </c>
      <c r="H55" s="96">
        <f>IF(H$54=فبراير!$B12,فبراير!$BR12-فبراير!$BQ12,0)</f>
        <v>0</v>
      </c>
      <c r="I55" s="96">
        <f>IF(I$54=فبراير!$B12,فبراير!$BR12-فبراير!$BQ12,0)</f>
        <v>0</v>
      </c>
      <c r="J55" s="96">
        <f>IF(J$54=فبراير!$B12,فبراير!$BR12-فبراير!$BQ12,0)</f>
        <v>0</v>
      </c>
      <c r="K55" s="96">
        <f>IF(K$54=فبراير!$B12,فبراير!$BR12-فبراير!$BQ12,0)</f>
        <v>0</v>
      </c>
      <c r="L55" s="96">
        <f>IF(L$54=فبراير!$B12,فبراير!$BR12-فبراير!$BQ12,0)</f>
        <v>0</v>
      </c>
      <c r="M55" s="96">
        <f>IF(M$54=فبراير!$B12,فبراير!$BR12-فبراير!$BQ12,0)</f>
        <v>0</v>
      </c>
      <c r="N55" s="96">
        <f>IF(N$54=فبراير!$B12,فبراير!$BR12-فبراير!$BQ12,0)</f>
        <v>0</v>
      </c>
      <c r="O55" s="96">
        <f>IF(O$54=فبراير!$B12,فبراير!$BR12-فبراير!$BQ12,0)</f>
        <v>0</v>
      </c>
      <c r="P55" s="96">
        <f>IF(P$54=فبراير!$B12,فبراير!$BR12-فبراير!$BQ12,0)</f>
        <v>0</v>
      </c>
      <c r="Q55" s="96">
        <f>IF(Q$54=فبراير!$B12,فبراير!$BR12-فبراير!$BQ12,0)</f>
        <v>0</v>
      </c>
      <c r="R55" s="96">
        <f>IF(R$54=فبراير!$B12,فبراير!$BR12-فبراير!$BQ12,0)</f>
        <v>0</v>
      </c>
      <c r="S55" s="96">
        <f>IF(S$54=فبراير!$B12,فبراير!$BR12-فبراير!$BQ12,0)</f>
        <v>0</v>
      </c>
      <c r="T55" s="96">
        <f>IF(T$54=فبراير!$B12,فبراير!$BR12-فبراير!$BQ12,0)</f>
        <v>0</v>
      </c>
      <c r="U55" s="96">
        <f>IF(U$54=فبراير!$B12,فبراير!$BR12-فبراير!$BQ12,0)</f>
        <v>0</v>
      </c>
      <c r="V55" s="96">
        <f>IF(V$54=فبراير!$B12,فبراير!$BR12-فبراير!$BQ12,0)</f>
        <v>0</v>
      </c>
      <c r="W55" s="96">
        <f>IF(W$54=فبراير!$B12,فبراير!$BR12-فبراير!$BQ12,0)</f>
        <v>0</v>
      </c>
      <c r="X55" s="96">
        <f>IF(X$54=فبراير!$B12,فبراير!$BR12-فبراير!$BQ12,0)</f>
        <v>0</v>
      </c>
      <c r="Y55" s="96">
        <f>IF(Y$54=فبراير!$B12,فبراير!$BR12-فبراير!$BQ12,0)</f>
        <v>0</v>
      </c>
      <c r="Z55" s="96">
        <f>IF(Z$54=فبراير!$B12,فبراير!$BR12-فبراير!$BQ12,0)</f>
        <v>0</v>
      </c>
      <c r="AA55" s="96">
        <f>IF(AA$54=فبراير!$B12,فبراير!$BR12-فبراير!$BQ12,0)</f>
        <v>0</v>
      </c>
      <c r="AB55" s="96">
        <f>IF(AB$54=فبراير!$B12,فبراير!$BR12-فبراير!$BQ12,0)</f>
        <v>0</v>
      </c>
      <c r="AC55" s="96">
        <f>IF(AC$54=فبراير!$B12,فبراير!$BR12-فبراير!$BQ12,0)</f>
        <v>0</v>
      </c>
      <c r="AD55" s="96">
        <f>IF(AD$54=فبراير!$B12,فبراير!$BR12-فبراير!$BQ12,0)</f>
        <v>0</v>
      </c>
      <c r="AE55" s="96">
        <f>IF(AE$54=فبراير!$B12,فبراير!$BR12-فبراير!$BQ12,0)</f>
        <v>0</v>
      </c>
      <c r="AF55" s="96">
        <f>IF(AF$54=فبراير!$B12,فبراير!$BR12-فبراير!$BQ12,0)</f>
        <v>0</v>
      </c>
      <c r="AG55" s="96">
        <f>IF(AG$54=فبراير!$B12,فبراير!$BR12-فبراير!$BQ12,0)</f>
        <v>0</v>
      </c>
    </row>
    <row r="56" spans="1:33">
      <c r="A56" s="96" t="str">
        <f>IF(D56&gt;0,فبراير!D13," ")</f>
        <v> </v>
      </c>
      <c r="B56" s="96" t="str">
        <f>IF(D56&gt;0,فبراير!D13," ")</f>
        <v> </v>
      </c>
      <c r="C56" s="96"/>
      <c r="D56" s="126">
        <f t="shared" si="2"/>
        <v>0</v>
      </c>
      <c r="E56" s="96">
        <f>IF(E$54=فبراير!$B13,فبراير!$BR13-فبراير!$BQ13,0)</f>
        <v>0</v>
      </c>
      <c r="F56" s="96">
        <f>IF(F$54=فبراير!$B13,فبراير!$BR13-فبراير!$BQ13,0)</f>
        <v>0</v>
      </c>
      <c r="G56" s="96">
        <f>IF(G$54=فبراير!$B13,فبراير!$BR13-فبراير!$BQ13,0)</f>
        <v>0</v>
      </c>
      <c r="H56" s="96">
        <f>IF(H$54=فبراير!$B13,فبراير!$BR13-فبراير!$BQ13,0)</f>
        <v>0</v>
      </c>
      <c r="I56" s="96">
        <f>IF(I$54=فبراير!$B13,فبراير!$BR13-فبراير!$BQ13,0)</f>
        <v>0</v>
      </c>
      <c r="J56" s="96">
        <f>IF(J$54=فبراير!$B13,فبراير!$BR13-فبراير!$BQ13,0)</f>
        <v>0</v>
      </c>
      <c r="K56" s="96">
        <f>IF(K$54=فبراير!$B13,فبراير!$BR13-فبراير!$BQ13,0)</f>
        <v>0</v>
      </c>
      <c r="L56" s="96">
        <f>IF(L$54=فبراير!$B13,فبراير!$BR13-فبراير!$BQ13,0)</f>
        <v>0</v>
      </c>
      <c r="M56" s="96">
        <f>IF(M$54=فبراير!$B13,فبراير!$BR13-فبراير!$BQ13,0)</f>
        <v>0</v>
      </c>
      <c r="N56" s="96">
        <f>IF(N$54=فبراير!$B13,فبراير!$BR13-فبراير!$BQ13,0)</f>
        <v>0</v>
      </c>
      <c r="O56" s="96">
        <f>IF(O$54=فبراير!$B13,فبراير!$BR13-فبراير!$BQ13,0)</f>
        <v>0</v>
      </c>
      <c r="P56" s="96">
        <f>IF(P$54=فبراير!$B13,فبراير!$BR13-فبراير!$BQ13,0)</f>
        <v>0</v>
      </c>
      <c r="Q56" s="96">
        <f>IF(Q$54=فبراير!$B13,فبراير!$BR13-فبراير!$BQ13,0)</f>
        <v>0</v>
      </c>
      <c r="R56" s="96">
        <f>IF(R$54=فبراير!$B13,فبراير!$BR13-فبراير!$BQ13,0)</f>
        <v>0</v>
      </c>
      <c r="S56" s="96">
        <f>IF(S$54=فبراير!$B13,فبراير!$BR13-فبراير!$BQ13,0)</f>
        <v>0</v>
      </c>
      <c r="T56" s="96">
        <f>IF(T$54=فبراير!$B13,فبراير!$BR13-فبراير!$BQ13,0)</f>
        <v>0</v>
      </c>
      <c r="U56" s="96">
        <f>IF(U$54=فبراير!$B13,فبراير!$BR13-فبراير!$BQ13,0)</f>
        <v>0</v>
      </c>
      <c r="V56" s="96">
        <f>IF(V$54=فبراير!$B13,فبراير!$BR13-فبراير!$BQ13,0)</f>
        <v>0</v>
      </c>
      <c r="W56" s="96">
        <f>IF(W$54=فبراير!$B13,فبراير!$BR13-فبراير!$BQ13,0)</f>
        <v>0</v>
      </c>
      <c r="X56" s="96">
        <f>IF(X$54=فبراير!$B13,فبراير!$BR13-فبراير!$BQ13,0)</f>
        <v>0</v>
      </c>
      <c r="Y56" s="96">
        <f>IF(Y$54=فبراير!$B13,فبراير!$BR13-فبراير!$BQ13,0)</f>
        <v>0</v>
      </c>
      <c r="Z56" s="96">
        <f>IF(Z$54=فبراير!$B13,فبراير!$BR13-فبراير!$BQ13,0)</f>
        <v>0</v>
      </c>
      <c r="AA56" s="96">
        <f>IF(AA$54=فبراير!$B13,فبراير!$BR13-فبراير!$BQ13,0)</f>
        <v>0</v>
      </c>
      <c r="AB56" s="96">
        <f>IF(AB$54=فبراير!$B13,فبراير!$BR13-فبراير!$BQ13,0)</f>
        <v>0</v>
      </c>
      <c r="AC56" s="96">
        <f>IF(AC$54=فبراير!$B13,فبراير!$BR13-فبراير!$BQ13,0)</f>
        <v>0</v>
      </c>
      <c r="AD56" s="96">
        <f>IF(AD$54=فبراير!$B13,فبراير!$BR13-فبراير!$BQ13,0)</f>
        <v>0</v>
      </c>
      <c r="AE56" s="96">
        <f>IF(AE$54=فبراير!$B13,فبراير!$BR13-فبراير!$BQ13,0)</f>
        <v>0</v>
      </c>
      <c r="AF56" s="96">
        <f>IF(AF$54=فبراير!$B13,فبراير!$BR13-فبراير!$BQ13,0)</f>
        <v>0</v>
      </c>
      <c r="AG56" s="96">
        <f>IF(AG$54=فبراير!$B13,فبراير!$BR13-فبراير!$BQ13,0)</f>
        <v>0</v>
      </c>
    </row>
    <row r="57" spans="1:33">
      <c r="A57" s="96" t="str">
        <f>IF(D57&gt;0,فبراير!D14," ")</f>
        <v> </v>
      </c>
      <c r="B57" s="96" t="str">
        <f>IF(D57&gt;0,فبراير!D14," ")</f>
        <v> </v>
      </c>
      <c r="C57" s="96"/>
      <c r="D57" s="126">
        <f t="shared" si="2"/>
        <v>0</v>
      </c>
      <c r="E57" s="96">
        <f>IF(E$54=فبراير!$B14,فبراير!$BR14-فبراير!$BQ14,0)</f>
        <v>0</v>
      </c>
      <c r="F57" s="96">
        <f>IF(F$54=فبراير!$B14,فبراير!$BR14-فبراير!$BQ14,0)</f>
        <v>0</v>
      </c>
      <c r="G57" s="96">
        <f>IF(G$54=فبراير!$B14,فبراير!$BR14-فبراير!$BQ14,0)</f>
        <v>0</v>
      </c>
      <c r="H57" s="96">
        <f>IF(H$54=فبراير!$B14,فبراير!$BR14-فبراير!$BQ14,0)</f>
        <v>0</v>
      </c>
      <c r="I57" s="96">
        <f>IF(I$54=فبراير!$B14,فبراير!$BR14-فبراير!$BQ14,0)</f>
        <v>0</v>
      </c>
      <c r="J57" s="96">
        <f>IF(J$54=فبراير!$B14,فبراير!$BR14-فبراير!$BQ14,0)</f>
        <v>0</v>
      </c>
      <c r="K57" s="96">
        <f>IF(K$54=فبراير!$B14,فبراير!$BR14-فبراير!$BQ14,0)</f>
        <v>0</v>
      </c>
      <c r="L57" s="96">
        <f>IF(L$54=فبراير!$B14,فبراير!$BR14-فبراير!$BQ14,0)</f>
        <v>0</v>
      </c>
      <c r="M57" s="96">
        <f>IF(M$54=فبراير!$B14,فبراير!$BR14-فبراير!$BQ14,0)</f>
        <v>0</v>
      </c>
      <c r="N57" s="96">
        <f>IF(N$54=فبراير!$B14,فبراير!$BR14-فبراير!$BQ14,0)</f>
        <v>0</v>
      </c>
      <c r="O57" s="96">
        <f>IF(O$54=فبراير!$B14,فبراير!$BR14-فبراير!$BQ14,0)</f>
        <v>0</v>
      </c>
      <c r="P57" s="96">
        <f>IF(P$54=فبراير!$B14,فبراير!$BR14-فبراير!$BQ14,0)</f>
        <v>0</v>
      </c>
      <c r="Q57" s="96">
        <f>IF(Q$54=فبراير!$B14,فبراير!$BR14-فبراير!$BQ14,0)</f>
        <v>0</v>
      </c>
      <c r="R57" s="96">
        <f>IF(R$54=فبراير!$B14,فبراير!$BR14-فبراير!$BQ14,0)</f>
        <v>0</v>
      </c>
      <c r="S57" s="96">
        <f>IF(S$54=فبراير!$B14,فبراير!$BR14-فبراير!$BQ14,0)</f>
        <v>0</v>
      </c>
      <c r="T57" s="96">
        <f>IF(T$54=فبراير!$B14,فبراير!$BR14-فبراير!$BQ14,0)</f>
        <v>0</v>
      </c>
      <c r="U57" s="96">
        <f>IF(U$54=فبراير!$B14,فبراير!$BR14-فبراير!$BQ14,0)</f>
        <v>0</v>
      </c>
      <c r="V57" s="96">
        <f>IF(V$54=فبراير!$B14,فبراير!$BR14-فبراير!$BQ14,0)</f>
        <v>0</v>
      </c>
      <c r="W57" s="96">
        <f>IF(W$54=فبراير!$B14,فبراير!$BR14-فبراير!$BQ14,0)</f>
        <v>0</v>
      </c>
      <c r="X57" s="96">
        <f>IF(X$54=فبراير!$B14,فبراير!$BR14-فبراير!$BQ14,0)</f>
        <v>0</v>
      </c>
      <c r="Y57" s="96">
        <f>IF(Y$54=فبراير!$B14,فبراير!$BR14-فبراير!$BQ14,0)</f>
        <v>0</v>
      </c>
      <c r="Z57" s="96">
        <f>IF(Z$54=فبراير!$B14,فبراير!$BR14-فبراير!$BQ14,0)</f>
        <v>0</v>
      </c>
      <c r="AA57" s="96">
        <f>IF(AA$54=فبراير!$B14,فبراير!$BR14-فبراير!$BQ14,0)</f>
        <v>0</v>
      </c>
      <c r="AB57" s="96">
        <f>IF(AB$54=فبراير!$B14,فبراير!$BR14-فبراير!$BQ14,0)</f>
        <v>0</v>
      </c>
      <c r="AC57" s="96">
        <f>IF(AC$54=فبراير!$B14,فبراير!$BR14-فبراير!$BQ14,0)</f>
        <v>0</v>
      </c>
      <c r="AD57" s="96">
        <f>IF(AD$54=فبراير!$B14,فبراير!$BR14-فبراير!$BQ14,0)</f>
        <v>0</v>
      </c>
      <c r="AE57" s="96">
        <f>IF(AE$54=فبراير!$B14,فبراير!$BR14-فبراير!$BQ14,0)</f>
        <v>0</v>
      </c>
      <c r="AF57" s="96">
        <f>IF(AF$54=فبراير!$B14,فبراير!$BR14-فبراير!$BQ14,0)</f>
        <v>0</v>
      </c>
      <c r="AG57" s="96">
        <f>IF(AG$54=فبراير!$B14,فبراير!$BR14-فبراير!$BQ14,0)</f>
        <v>0</v>
      </c>
    </row>
    <row r="58" spans="1:33">
      <c r="A58" s="96" t="str">
        <f>IF(D58&gt;0,فبراير!D15," ")</f>
        <v> </v>
      </c>
      <c r="B58" s="96" t="str">
        <f>IF(D58&gt;0,فبراير!D15," ")</f>
        <v> </v>
      </c>
      <c r="C58" s="96"/>
      <c r="D58" s="126">
        <f t="shared" si="2"/>
        <v>0</v>
      </c>
      <c r="E58" s="96">
        <f>IF(E$54=فبراير!$B15,فبراير!$BR15-فبراير!$BQ15,0)</f>
        <v>0</v>
      </c>
      <c r="F58" s="96">
        <f>IF(F$54=فبراير!$B15,فبراير!$BR15-فبراير!$BQ15,0)</f>
        <v>0</v>
      </c>
      <c r="G58" s="96">
        <f>IF(G$54=فبراير!$B15,فبراير!$BR15-فبراير!$BQ15,0)</f>
        <v>0</v>
      </c>
      <c r="H58" s="96">
        <f>IF(H$54=فبراير!$B15,فبراير!$BR15-فبراير!$BQ15,0)</f>
        <v>0</v>
      </c>
      <c r="I58" s="96">
        <f>IF(I$54=فبراير!$B15,فبراير!$BR15-فبراير!$BQ15,0)</f>
        <v>0</v>
      </c>
      <c r="J58" s="96">
        <f>IF(J$54=فبراير!$B15,فبراير!$BR15-فبراير!$BQ15,0)</f>
        <v>0</v>
      </c>
      <c r="K58" s="96">
        <f>IF(K$54=فبراير!$B15,فبراير!$BR15-فبراير!$BQ15,0)</f>
        <v>0</v>
      </c>
      <c r="L58" s="96">
        <f>IF(L$54=فبراير!$B15,فبراير!$BR15-فبراير!$BQ15,0)</f>
        <v>0</v>
      </c>
      <c r="M58" s="96">
        <f>IF(M$54=فبراير!$B15,فبراير!$BR15-فبراير!$BQ15,0)</f>
        <v>0</v>
      </c>
      <c r="N58" s="96">
        <f>IF(N$54=فبراير!$B15,فبراير!$BR15-فبراير!$BQ15,0)</f>
        <v>0</v>
      </c>
      <c r="O58" s="96">
        <f>IF(O$54=فبراير!$B15,فبراير!$BR15-فبراير!$BQ15,0)</f>
        <v>0</v>
      </c>
      <c r="P58" s="96">
        <f>IF(P$54=فبراير!$B15,فبراير!$BR15-فبراير!$BQ15,0)</f>
        <v>0</v>
      </c>
      <c r="Q58" s="96">
        <f>IF(Q$54=فبراير!$B15,فبراير!$BR15-فبراير!$BQ15,0)</f>
        <v>0</v>
      </c>
      <c r="R58" s="96">
        <f>IF(R$54=فبراير!$B15,فبراير!$BR15-فبراير!$BQ15,0)</f>
        <v>0</v>
      </c>
      <c r="S58" s="96">
        <f>IF(S$54=فبراير!$B15,فبراير!$BR15-فبراير!$BQ15,0)</f>
        <v>0</v>
      </c>
      <c r="T58" s="96">
        <f>IF(T$54=فبراير!$B15,فبراير!$BR15-فبراير!$BQ15,0)</f>
        <v>0</v>
      </c>
      <c r="U58" s="96">
        <f>IF(U$54=فبراير!$B15,فبراير!$BR15-فبراير!$BQ15,0)</f>
        <v>0</v>
      </c>
      <c r="V58" s="96">
        <f>IF(V$54=فبراير!$B15,فبراير!$BR15-فبراير!$BQ15,0)</f>
        <v>0</v>
      </c>
      <c r="W58" s="96">
        <f>IF(W$54=فبراير!$B15,فبراير!$BR15-فبراير!$BQ15,0)</f>
        <v>0</v>
      </c>
      <c r="X58" s="96">
        <f>IF(X$54=فبراير!$B15,فبراير!$BR15-فبراير!$BQ15,0)</f>
        <v>0</v>
      </c>
      <c r="Y58" s="96">
        <f>IF(Y$54=فبراير!$B15,فبراير!$BR15-فبراير!$BQ15,0)</f>
        <v>0</v>
      </c>
      <c r="Z58" s="96">
        <f>IF(Z$54=فبراير!$B15,فبراير!$BR15-فبراير!$BQ15,0)</f>
        <v>0</v>
      </c>
      <c r="AA58" s="96">
        <f>IF(AA$54=فبراير!$B15,فبراير!$BR15-فبراير!$BQ15,0)</f>
        <v>0</v>
      </c>
      <c r="AB58" s="96">
        <f>IF(AB$54=فبراير!$B15,فبراير!$BR15-فبراير!$BQ15,0)</f>
        <v>0</v>
      </c>
      <c r="AC58" s="96">
        <f>IF(AC$54=فبراير!$B15,فبراير!$BR15-فبراير!$BQ15,0)</f>
        <v>0</v>
      </c>
      <c r="AD58" s="96">
        <f>IF(AD$54=فبراير!$B15,فبراير!$BR15-فبراير!$BQ15,0)</f>
        <v>0</v>
      </c>
      <c r="AE58" s="96">
        <f>IF(AE$54=فبراير!$B15,فبراير!$BR15-فبراير!$BQ15,0)</f>
        <v>0</v>
      </c>
      <c r="AF58" s="96">
        <f>IF(AF$54=فبراير!$B15,فبراير!$BR15-فبراير!$BQ15,0)</f>
        <v>0</v>
      </c>
      <c r="AG58" s="96">
        <f>IF(AG$54=فبراير!$B15,فبراير!$BR15-فبراير!$BQ15,0)</f>
        <v>0</v>
      </c>
    </row>
    <row r="59" spans="1:33">
      <c r="A59" s="96" t="str">
        <f>IF(D59&gt;0,فبراير!D16," ")</f>
        <v> </v>
      </c>
      <c r="B59" s="96" t="str">
        <f>IF(D59&gt;0,فبراير!D16," ")</f>
        <v> </v>
      </c>
      <c r="C59" s="96"/>
      <c r="D59" s="126">
        <f t="shared" si="2"/>
        <v>0</v>
      </c>
      <c r="E59" s="96">
        <f>IF(E$54=فبراير!$B16,فبراير!$BR16-فبراير!$BQ16,0)</f>
        <v>0</v>
      </c>
      <c r="F59" s="96">
        <f>IF(F$54=فبراير!$B16,فبراير!$BR16-فبراير!$BQ16,0)</f>
        <v>0</v>
      </c>
      <c r="G59" s="96">
        <f>IF(G$54=فبراير!$B16,فبراير!$BR16-فبراير!$BQ16,0)</f>
        <v>0</v>
      </c>
      <c r="H59" s="96">
        <f>IF(H$54=فبراير!$B16,فبراير!$BR16-فبراير!$BQ16,0)</f>
        <v>0</v>
      </c>
      <c r="I59" s="96">
        <f>IF(I$54=فبراير!$B16,فبراير!$BR16-فبراير!$BQ16,0)</f>
        <v>0</v>
      </c>
      <c r="J59" s="96">
        <f>IF(J$54=فبراير!$B16,فبراير!$BR16-فبراير!$BQ16,0)</f>
        <v>0</v>
      </c>
      <c r="K59" s="96">
        <f>IF(K$54=فبراير!$B16,فبراير!$BR16-فبراير!$BQ16,0)</f>
        <v>0</v>
      </c>
      <c r="L59" s="96">
        <f>IF(L$54=فبراير!$B16,فبراير!$BR16-فبراير!$BQ16,0)</f>
        <v>0</v>
      </c>
      <c r="M59" s="96">
        <f>IF(M$54=فبراير!$B16,فبراير!$BR16-فبراير!$BQ16,0)</f>
        <v>0</v>
      </c>
      <c r="N59" s="96">
        <f>IF(N$54=فبراير!$B16,فبراير!$BR16-فبراير!$BQ16,0)</f>
        <v>0</v>
      </c>
      <c r="O59" s="96">
        <f>IF(O$54=فبراير!$B16,فبراير!$BR16-فبراير!$BQ16,0)</f>
        <v>0</v>
      </c>
      <c r="P59" s="96">
        <f>IF(P$54=فبراير!$B16,فبراير!$BR16-فبراير!$BQ16,0)</f>
        <v>0</v>
      </c>
      <c r="Q59" s="96">
        <f>IF(Q$54=فبراير!$B16,فبراير!$BR16-فبراير!$BQ16,0)</f>
        <v>0</v>
      </c>
      <c r="R59" s="96">
        <f>IF(R$54=فبراير!$B16,فبراير!$BR16-فبراير!$BQ16,0)</f>
        <v>0</v>
      </c>
      <c r="S59" s="96">
        <f>IF(S$54=فبراير!$B16,فبراير!$BR16-فبراير!$BQ16,0)</f>
        <v>0</v>
      </c>
      <c r="T59" s="96">
        <f>IF(T$54=فبراير!$B16,فبراير!$BR16-فبراير!$BQ16,0)</f>
        <v>0</v>
      </c>
      <c r="U59" s="96">
        <f>IF(U$54=فبراير!$B16,فبراير!$BR16-فبراير!$BQ16,0)</f>
        <v>0</v>
      </c>
      <c r="V59" s="96">
        <f>IF(V$54=فبراير!$B16,فبراير!$BR16-فبراير!$BQ16,0)</f>
        <v>0</v>
      </c>
      <c r="W59" s="96">
        <f>IF(W$54=فبراير!$B16,فبراير!$BR16-فبراير!$BQ16,0)</f>
        <v>0</v>
      </c>
      <c r="X59" s="96">
        <f>IF(X$54=فبراير!$B16,فبراير!$BR16-فبراير!$BQ16,0)</f>
        <v>0</v>
      </c>
      <c r="Y59" s="96">
        <f>IF(Y$54=فبراير!$B16,فبراير!$BR16-فبراير!$BQ16,0)</f>
        <v>0</v>
      </c>
      <c r="Z59" s="96">
        <f>IF(Z$54=فبراير!$B16,فبراير!$BR16-فبراير!$BQ16,0)</f>
        <v>0</v>
      </c>
      <c r="AA59" s="96">
        <f>IF(AA$54=فبراير!$B16,فبراير!$BR16-فبراير!$BQ16,0)</f>
        <v>0</v>
      </c>
      <c r="AB59" s="96">
        <f>IF(AB$54=فبراير!$B16,فبراير!$BR16-فبراير!$BQ16,0)</f>
        <v>0</v>
      </c>
      <c r="AC59" s="96">
        <f>IF(AC$54=فبراير!$B16,فبراير!$BR16-فبراير!$BQ16,0)</f>
        <v>0</v>
      </c>
      <c r="AD59" s="96">
        <f>IF(AD$54=فبراير!$B16,فبراير!$BR16-فبراير!$BQ16,0)</f>
        <v>0</v>
      </c>
      <c r="AE59" s="96">
        <f>IF(AE$54=فبراير!$B16,فبراير!$BR16-فبراير!$BQ16,0)</f>
        <v>0</v>
      </c>
      <c r="AF59" s="96">
        <f>IF(AF$54=فبراير!$B16,فبراير!$BR16-فبراير!$BQ16,0)</f>
        <v>0</v>
      </c>
      <c r="AG59" s="96">
        <f>IF(AG$54=فبراير!$B16,فبراير!$BR16-فبراير!$BQ16,0)</f>
        <v>0</v>
      </c>
    </row>
    <row r="60" spans="1:33">
      <c r="A60" s="96" t="str">
        <f>IF(D60&gt;0,فبراير!D17," ")</f>
        <v> </v>
      </c>
      <c r="B60" s="96" t="str">
        <f>IF(D60&gt;0,فبراير!D17," ")</f>
        <v> </v>
      </c>
      <c r="C60" s="96"/>
      <c r="D60" s="126">
        <f t="shared" si="2"/>
        <v>0</v>
      </c>
      <c r="E60" s="96">
        <f>IF(E$54=فبراير!$B17,فبراير!$BR17-فبراير!$BQ17,0)</f>
        <v>0</v>
      </c>
      <c r="F60" s="96">
        <f>IF(F$54=فبراير!$B17,فبراير!$BR17-فبراير!$BQ17,0)</f>
        <v>0</v>
      </c>
      <c r="G60" s="96">
        <f>IF(G$54=فبراير!$B17,فبراير!$BR17-فبراير!$BQ17,0)</f>
        <v>0</v>
      </c>
      <c r="H60" s="96">
        <f>IF(H$54=فبراير!$B17,فبراير!$BR17-فبراير!$BQ17,0)</f>
        <v>0</v>
      </c>
      <c r="I60" s="96">
        <f>IF(I$54=فبراير!$B17,فبراير!$BR17-فبراير!$BQ17,0)</f>
        <v>0</v>
      </c>
      <c r="J60" s="96">
        <f>IF(J$54=فبراير!$B17,فبراير!$BR17-فبراير!$BQ17,0)</f>
        <v>0</v>
      </c>
      <c r="K60" s="96">
        <f>IF(K$54=فبراير!$B17,فبراير!$BR17-فبراير!$BQ17,0)</f>
        <v>0</v>
      </c>
      <c r="L60" s="96">
        <f>IF(L$54=فبراير!$B17,فبراير!$BR17-فبراير!$BQ17,0)</f>
        <v>0</v>
      </c>
      <c r="M60" s="96">
        <f>IF(M$54=فبراير!$B17,فبراير!$BR17-فبراير!$BQ17,0)</f>
        <v>0</v>
      </c>
      <c r="N60" s="96">
        <f>IF(N$54=فبراير!$B17,فبراير!$BR17-فبراير!$BQ17,0)</f>
        <v>0</v>
      </c>
      <c r="O60" s="96">
        <f>IF(O$54=فبراير!$B17,فبراير!$BR17-فبراير!$BQ17,0)</f>
        <v>0</v>
      </c>
      <c r="P60" s="96">
        <f>IF(P$54=فبراير!$B17,فبراير!$BR17-فبراير!$BQ17,0)</f>
        <v>0</v>
      </c>
      <c r="Q60" s="96">
        <f>IF(Q$54=فبراير!$B17,فبراير!$BR17-فبراير!$BQ17,0)</f>
        <v>0</v>
      </c>
      <c r="R60" s="96">
        <f>IF(R$54=فبراير!$B17,فبراير!$BR17-فبراير!$BQ17,0)</f>
        <v>0</v>
      </c>
      <c r="S60" s="96">
        <f>IF(S$54=فبراير!$B17,فبراير!$BR17-فبراير!$BQ17,0)</f>
        <v>0</v>
      </c>
      <c r="T60" s="96">
        <f>IF(T$54=فبراير!$B17,فبراير!$BR17-فبراير!$BQ17,0)</f>
        <v>0</v>
      </c>
      <c r="U60" s="96">
        <f>IF(U$54=فبراير!$B17,فبراير!$BR17-فبراير!$BQ17,0)</f>
        <v>0</v>
      </c>
      <c r="V60" s="96">
        <f>IF(V$54=فبراير!$B17,فبراير!$BR17-فبراير!$BQ17,0)</f>
        <v>0</v>
      </c>
      <c r="W60" s="96">
        <f>IF(W$54=فبراير!$B17,فبراير!$BR17-فبراير!$BQ17,0)</f>
        <v>0</v>
      </c>
      <c r="X60" s="96">
        <f>IF(X$54=فبراير!$B17,فبراير!$BR17-فبراير!$BQ17,0)</f>
        <v>0</v>
      </c>
      <c r="Y60" s="96">
        <f>IF(Y$54=فبراير!$B17,فبراير!$BR17-فبراير!$BQ17,0)</f>
        <v>0</v>
      </c>
      <c r="Z60" s="96">
        <f>IF(Z$54=فبراير!$B17,فبراير!$BR17-فبراير!$BQ17,0)</f>
        <v>0</v>
      </c>
      <c r="AA60" s="96">
        <f>IF(AA$54=فبراير!$B17,فبراير!$BR17-فبراير!$BQ17,0)</f>
        <v>0</v>
      </c>
      <c r="AB60" s="96">
        <f>IF(AB$54=فبراير!$B17,فبراير!$BR17-فبراير!$BQ17,0)</f>
        <v>0</v>
      </c>
      <c r="AC60" s="96">
        <f>IF(AC$54=فبراير!$B17,فبراير!$BR17-فبراير!$BQ17,0)</f>
        <v>0</v>
      </c>
      <c r="AD60" s="96">
        <f>IF(AD$54=فبراير!$B17,فبراير!$BR17-فبراير!$BQ17,0)</f>
        <v>0</v>
      </c>
      <c r="AE60" s="96">
        <f>IF(AE$54=فبراير!$B17,فبراير!$BR17-فبراير!$BQ17,0)</f>
        <v>0</v>
      </c>
      <c r="AF60" s="96">
        <f>IF(AF$54=فبراير!$B17,فبراير!$BR17-فبراير!$BQ17,0)</f>
        <v>0</v>
      </c>
      <c r="AG60" s="96">
        <f>IF(AG$54=فبراير!$B17,فبراير!$BR17-فبراير!$BQ17,0)</f>
        <v>0</v>
      </c>
    </row>
    <row r="61" spans="1:33">
      <c r="A61" s="96" t="str">
        <f>IF(D61&gt;0,فبراير!D18," ")</f>
        <v> </v>
      </c>
      <c r="B61" s="96" t="str">
        <f>IF(D61&gt;0,فبراير!D18," ")</f>
        <v> </v>
      </c>
      <c r="C61" s="96"/>
      <c r="D61" s="126">
        <f t="shared" si="2"/>
        <v>0</v>
      </c>
      <c r="E61" s="96">
        <f>IF(E$54=فبراير!$B18,فبراير!$BR18-فبراير!$BQ18,0)</f>
        <v>0</v>
      </c>
      <c r="F61" s="96">
        <f>IF(F$54=فبراير!$B18,فبراير!$BR18-فبراير!$BQ18,0)</f>
        <v>0</v>
      </c>
      <c r="G61" s="96">
        <f>IF(G$54=فبراير!$B18,فبراير!$BR18-فبراير!$BQ18,0)</f>
        <v>0</v>
      </c>
      <c r="H61" s="96">
        <f>IF(H$54=فبراير!$B18,فبراير!$BR18-فبراير!$BQ18,0)</f>
        <v>0</v>
      </c>
      <c r="I61" s="96">
        <f>IF(I$54=فبراير!$B18,فبراير!$BR18-فبراير!$BQ18,0)</f>
        <v>0</v>
      </c>
      <c r="J61" s="96">
        <f>IF(J$54=فبراير!$B18,فبراير!$BR18-فبراير!$BQ18,0)</f>
        <v>0</v>
      </c>
      <c r="K61" s="96">
        <f>IF(K$54=فبراير!$B18,فبراير!$BR18-فبراير!$BQ18,0)</f>
        <v>0</v>
      </c>
      <c r="L61" s="96">
        <f>IF(L$54=فبراير!$B18,فبراير!$BR18-فبراير!$BQ18,0)</f>
        <v>0</v>
      </c>
      <c r="M61" s="96">
        <f>IF(M$54=فبراير!$B18,فبراير!$BR18-فبراير!$BQ18,0)</f>
        <v>0</v>
      </c>
      <c r="N61" s="96">
        <f>IF(N$54=فبراير!$B18,فبراير!$BR18-فبراير!$BQ18,0)</f>
        <v>0</v>
      </c>
      <c r="O61" s="96">
        <f>IF(O$54=فبراير!$B18,فبراير!$BR18-فبراير!$BQ18,0)</f>
        <v>0</v>
      </c>
      <c r="P61" s="96">
        <f>IF(P$54=فبراير!$B18,فبراير!$BR18-فبراير!$BQ18,0)</f>
        <v>0</v>
      </c>
      <c r="Q61" s="96">
        <f>IF(Q$54=فبراير!$B18,فبراير!$BR18-فبراير!$BQ18,0)</f>
        <v>0</v>
      </c>
      <c r="R61" s="96">
        <f>IF(R$54=فبراير!$B18,فبراير!$BR18-فبراير!$BQ18,0)</f>
        <v>0</v>
      </c>
      <c r="S61" s="96">
        <f>IF(S$54=فبراير!$B18,فبراير!$BR18-فبراير!$BQ18,0)</f>
        <v>0</v>
      </c>
      <c r="T61" s="96">
        <f>IF(T$54=فبراير!$B18,فبراير!$BR18-فبراير!$BQ18,0)</f>
        <v>0</v>
      </c>
      <c r="U61" s="96">
        <f>IF(U$54=فبراير!$B18,فبراير!$BR18-فبراير!$BQ18,0)</f>
        <v>0</v>
      </c>
      <c r="V61" s="96">
        <f>IF(V$54=فبراير!$B18,فبراير!$BR18-فبراير!$BQ18,0)</f>
        <v>0</v>
      </c>
      <c r="W61" s="96">
        <f>IF(W$54=فبراير!$B18,فبراير!$BR18-فبراير!$BQ18,0)</f>
        <v>0</v>
      </c>
      <c r="X61" s="96">
        <f>IF(X$54=فبراير!$B18,فبراير!$BR18-فبراير!$BQ18,0)</f>
        <v>0</v>
      </c>
      <c r="Y61" s="96">
        <f>IF(Y$54=فبراير!$B18,فبراير!$BR18-فبراير!$BQ18,0)</f>
        <v>0</v>
      </c>
      <c r="Z61" s="96">
        <f>IF(Z$54=فبراير!$B18,فبراير!$BR18-فبراير!$BQ18,0)</f>
        <v>0</v>
      </c>
      <c r="AA61" s="96">
        <f>IF(AA$54=فبراير!$B18,فبراير!$BR18-فبراير!$BQ18,0)</f>
        <v>0</v>
      </c>
      <c r="AB61" s="96">
        <f>IF(AB$54=فبراير!$B18,فبراير!$BR18-فبراير!$BQ18,0)</f>
        <v>0</v>
      </c>
      <c r="AC61" s="96">
        <f>IF(AC$54=فبراير!$B18,فبراير!$BR18-فبراير!$BQ18,0)</f>
        <v>0</v>
      </c>
      <c r="AD61" s="96">
        <f>IF(AD$54=فبراير!$B18,فبراير!$BR18-فبراير!$BQ18,0)</f>
        <v>0</v>
      </c>
      <c r="AE61" s="96">
        <f>IF(AE$54=فبراير!$B18,فبراير!$BR18-فبراير!$BQ18,0)</f>
        <v>0</v>
      </c>
      <c r="AF61" s="96">
        <f>IF(AF$54=فبراير!$B18,فبراير!$BR18-فبراير!$BQ18,0)</f>
        <v>0</v>
      </c>
      <c r="AG61" s="96">
        <f>IF(AG$54=فبراير!$B18,فبراير!$BR18-فبراير!$BQ18,0)</f>
        <v>0</v>
      </c>
    </row>
    <row r="62" spans="1:33">
      <c r="A62" s="96" t="str">
        <f>IF(D62&gt;0,فبراير!D19," ")</f>
        <v> </v>
      </c>
      <c r="B62" s="96" t="str">
        <f>IF(D62&gt;0,فبراير!D19," ")</f>
        <v> </v>
      </c>
      <c r="C62" s="96"/>
      <c r="D62" s="126">
        <f t="shared" si="2"/>
        <v>0</v>
      </c>
      <c r="E62" s="96">
        <f>IF(E$54=فبراير!$B19,فبراير!$BR19-فبراير!$BQ19,0)</f>
        <v>0</v>
      </c>
      <c r="F62" s="96">
        <f>IF(F$54=فبراير!$B19,فبراير!$BR19-فبراير!$BQ19,0)</f>
        <v>0</v>
      </c>
      <c r="G62" s="96">
        <f>IF(G$54=فبراير!$B19,فبراير!$BR19-فبراير!$BQ19,0)</f>
        <v>0</v>
      </c>
      <c r="H62" s="96">
        <f>IF(H$54=فبراير!$B19,فبراير!$BR19-فبراير!$BQ19,0)</f>
        <v>0</v>
      </c>
      <c r="I62" s="96">
        <f>IF(I$54=فبراير!$B19,فبراير!$BR19-فبراير!$BQ19,0)</f>
        <v>0</v>
      </c>
      <c r="J62" s="96">
        <f>IF(J$54=فبراير!$B19,فبراير!$BR19-فبراير!$BQ19,0)</f>
        <v>0</v>
      </c>
      <c r="K62" s="96">
        <f>IF(K$54=فبراير!$B19,فبراير!$BR19-فبراير!$BQ19,0)</f>
        <v>0</v>
      </c>
      <c r="L62" s="96">
        <f>IF(L$54=فبراير!$B19,فبراير!$BR19-فبراير!$BQ19,0)</f>
        <v>0</v>
      </c>
      <c r="M62" s="96">
        <f>IF(M$54=فبراير!$B19,فبراير!$BR19-فبراير!$BQ19,0)</f>
        <v>0</v>
      </c>
      <c r="N62" s="96">
        <f>IF(N$54=فبراير!$B19,فبراير!$BR19-فبراير!$BQ19,0)</f>
        <v>0</v>
      </c>
      <c r="O62" s="96">
        <f>IF(O$54=فبراير!$B19,فبراير!$BR19-فبراير!$BQ19,0)</f>
        <v>0</v>
      </c>
      <c r="P62" s="96">
        <f>IF(P$54=فبراير!$B19,فبراير!$BR19-فبراير!$BQ19,0)</f>
        <v>0</v>
      </c>
      <c r="Q62" s="96">
        <f>IF(Q$54=فبراير!$B19,فبراير!$BR19-فبراير!$BQ19,0)</f>
        <v>0</v>
      </c>
      <c r="R62" s="96">
        <f>IF(R$54=فبراير!$B19,فبراير!$BR19-فبراير!$BQ19,0)</f>
        <v>0</v>
      </c>
      <c r="S62" s="96">
        <f>IF(S$54=فبراير!$B19,فبراير!$BR19-فبراير!$BQ19,0)</f>
        <v>0</v>
      </c>
      <c r="T62" s="96">
        <f>IF(T$54=فبراير!$B19,فبراير!$BR19-فبراير!$BQ19,0)</f>
        <v>0</v>
      </c>
      <c r="U62" s="96">
        <f>IF(U$54=فبراير!$B19,فبراير!$BR19-فبراير!$BQ19,0)</f>
        <v>0</v>
      </c>
      <c r="V62" s="96">
        <f>IF(V$54=فبراير!$B19,فبراير!$BR19-فبراير!$BQ19,0)</f>
        <v>0</v>
      </c>
      <c r="W62" s="96">
        <f>IF(W$54=فبراير!$B19,فبراير!$BR19-فبراير!$BQ19,0)</f>
        <v>0</v>
      </c>
      <c r="X62" s="96">
        <f>IF(X$54=فبراير!$B19,فبراير!$BR19-فبراير!$BQ19,0)</f>
        <v>0</v>
      </c>
      <c r="Y62" s="96">
        <f>IF(Y$54=فبراير!$B19,فبراير!$BR19-فبراير!$BQ19,0)</f>
        <v>0</v>
      </c>
      <c r="Z62" s="96">
        <f>IF(Z$54=فبراير!$B19,فبراير!$BR19-فبراير!$BQ19,0)</f>
        <v>0</v>
      </c>
      <c r="AA62" s="96">
        <f>IF(AA$54=فبراير!$B19,فبراير!$BR19-فبراير!$BQ19,0)</f>
        <v>0</v>
      </c>
      <c r="AB62" s="96">
        <f>IF(AB$54=فبراير!$B19,فبراير!$BR19-فبراير!$BQ19,0)</f>
        <v>0</v>
      </c>
      <c r="AC62" s="96">
        <f>IF(AC$54=فبراير!$B19,فبراير!$BR19-فبراير!$BQ19,0)</f>
        <v>0</v>
      </c>
      <c r="AD62" s="96">
        <f>IF(AD$54=فبراير!$B19,فبراير!$BR19-فبراير!$BQ19,0)</f>
        <v>0</v>
      </c>
      <c r="AE62" s="96">
        <f>IF(AE$54=فبراير!$B19,فبراير!$BR19-فبراير!$BQ19,0)</f>
        <v>0</v>
      </c>
      <c r="AF62" s="96">
        <f>IF(AF$54=فبراير!$B19,فبراير!$BR19-فبراير!$BQ19,0)</f>
        <v>0</v>
      </c>
      <c r="AG62" s="96">
        <f>IF(AG$54=فبراير!$B19,فبراير!$BR19-فبراير!$BQ19,0)</f>
        <v>0</v>
      </c>
    </row>
    <row r="63" spans="1:33">
      <c r="A63" s="96" t="str">
        <f>IF(D63&gt;0,فبراير!D20," ")</f>
        <v> </v>
      </c>
      <c r="B63" s="96" t="str">
        <f>IF(D63&gt;0,فبراير!D20," ")</f>
        <v> </v>
      </c>
      <c r="C63" s="96"/>
      <c r="D63" s="126">
        <f t="shared" si="2"/>
        <v>0</v>
      </c>
      <c r="E63" s="96">
        <f>IF(E$54=فبراير!$B20,فبراير!$BR20-فبراير!$BQ20,0)</f>
        <v>0</v>
      </c>
      <c r="F63" s="96">
        <f>IF(F$54=فبراير!$B20,فبراير!$BR20-فبراير!$BQ20,0)</f>
        <v>0</v>
      </c>
      <c r="G63" s="96">
        <f>IF(G$54=فبراير!$B20,فبراير!$BR20-فبراير!$BQ20,0)</f>
        <v>0</v>
      </c>
      <c r="H63" s="96">
        <f>IF(H$54=فبراير!$B20,فبراير!$BR20-فبراير!$BQ20,0)</f>
        <v>0</v>
      </c>
      <c r="I63" s="96">
        <f>IF(I$54=فبراير!$B20,فبراير!$BR20-فبراير!$BQ20,0)</f>
        <v>0</v>
      </c>
      <c r="J63" s="96">
        <f>IF(J$54=فبراير!$B20,فبراير!$BR20-فبراير!$BQ20,0)</f>
        <v>0</v>
      </c>
      <c r="K63" s="96">
        <f>IF(K$54=فبراير!$B20,فبراير!$BR20-فبراير!$BQ20,0)</f>
        <v>0</v>
      </c>
      <c r="L63" s="96">
        <f>IF(L$54=فبراير!$B20,فبراير!$BR20-فبراير!$BQ20,0)</f>
        <v>0</v>
      </c>
      <c r="M63" s="96">
        <f>IF(M$54=فبراير!$B20,فبراير!$BR20-فبراير!$BQ20,0)</f>
        <v>0</v>
      </c>
      <c r="N63" s="96">
        <f>IF(N$54=فبراير!$B20,فبراير!$BR20-فبراير!$BQ20,0)</f>
        <v>0</v>
      </c>
      <c r="O63" s="96">
        <f>IF(O$54=فبراير!$B20,فبراير!$BR20-فبراير!$BQ20,0)</f>
        <v>0</v>
      </c>
      <c r="P63" s="96">
        <f>IF(P$54=فبراير!$B20,فبراير!$BR20-فبراير!$BQ20,0)</f>
        <v>0</v>
      </c>
      <c r="Q63" s="96">
        <f>IF(Q$54=فبراير!$B20,فبراير!$BR20-فبراير!$BQ20,0)</f>
        <v>0</v>
      </c>
      <c r="R63" s="96">
        <f>IF(R$54=فبراير!$B20,فبراير!$BR20-فبراير!$BQ20,0)</f>
        <v>0</v>
      </c>
      <c r="S63" s="96">
        <f>IF(S$54=فبراير!$B20,فبراير!$BR20-فبراير!$BQ20,0)</f>
        <v>0</v>
      </c>
      <c r="T63" s="96">
        <f>IF(T$54=فبراير!$B20,فبراير!$BR20-فبراير!$BQ20,0)</f>
        <v>0</v>
      </c>
      <c r="U63" s="96">
        <f>IF(U$54=فبراير!$B20,فبراير!$BR20-فبراير!$BQ20,0)</f>
        <v>0</v>
      </c>
      <c r="V63" s="96">
        <f>IF(V$54=فبراير!$B20,فبراير!$BR20-فبراير!$BQ20,0)</f>
        <v>0</v>
      </c>
      <c r="W63" s="96">
        <f>IF(W$54=فبراير!$B20,فبراير!$BR20-فبراير!$BQ20,0)</f>
        <v>0</v>
      </c>
      <c r="X63" s="96">
        <f>IF(X$54=فبراير!$B20,فبراير!$BR20-فبراير!$BQ20,0)</f>
        <v>0</v>
      </c>
      <c r="Y63" s="96">
        <f>IF(Y$54=فبراير!$B20,فبراير!$BR20-فبراير!$BQ20,0)</f>
        <v>0</v>
      </c>
      <c r="Z63" s="96">
        <f>IF(Z$54=فبراير!$B20,فبراير!$BR20-فبراير!$BQ20,0)</f>
        <v>0</v>
      </c>
      <c r="AA63" s="96">
        <f>IF(AA$54=فبراير!$B20,فبراير!$BR20-فبراير!$BQ20,0)</f>
        <v>0</v>
      </c>
      <c r="AB63" s="96">
        <f>IF(AB$54=فبراير!$B20,فبراير!$BR20-فبراير!$BQ20,0)</f>
        <v>0</v>
      </c>
      <c r="AC63" s="96">
        <f>IF(AC$54=فبراير!$B20,فبراير!$BR20-فبراير!$BQ20,0)</f>
        <v>0</v>
      </c>
      <c r="AD63" s="96">
        <f>IF(AD$54=فبراير!$B20,فبراير!$BR20-فبراير!$BQ20,0)</f>
        <v>0</v>
      </c>
      <c r="AE63" s="96">
        <f>IF(AE$54=فبراير!$B20,فبراير!$BR20-فبراير!$BQ20,0)</f>
        <v>0</v>
      </c>
      <c r="AF63" s="96">
        <f>IF(AF$54=فبراير!$B20,فبراير!$BR20-فبراير!$BQ20,0)</f>
        <v>0</v>
      </c>
      <c r="AG63" s="96">
        <f>IF(AG$54=فبراير!$B20,فبراير!$BR20-فبراير!$BQ20,0)</f>
        <v>0</v>
      </c>
    </row>
    <row r="64" spans="1:33">
      <c r="A64" s="96" t="str">
        <f>IF(D64&gt;0,فبراير!D21," ")</f>
        <v> </v>
      </c>
      <c r="B64" s="96" t="str">
        <f>IF(D64&gt;0,فبراير!D21," ")</f>
        <v> </v>
      </c>
      <c r="C64" s="96"/>
      <c r="D64" s="126">
        <f t="shared" si="2"/>
        <v>0</v>
      </c>
      <c r="E64" s="96">
        <f>IF(E$54=فبراير!$B21,فبراير!$BR21-فبراير!$BQ21,0)</f>
        <v>0</v>
      </c>
      <c r="F64" s="96">
        <f>IF(F$54=فبراير!$B21,فبراير!$BR21-فبراير!$BQ21,0)</f>
        <v>0</v>
      </c>
      <c r="G64" s="96">
        <f>IF(G$54=فبراير!$B21,فبراير!$BR21-فبراير!$BQ21,0)</f>
        <v>0</v>
      </c>
      <c r="H64" s="96">
        <f>IF(H$54=فبراير!$B21,فبراير!$BR21-فبراير!$BQ21,0)</f>
        <v>0</v>
      </c>
      <c r="I64" s="96">
        <f>IF(I$54=فبراير!$B21,فبراير!$BR21-فبراير!$BQ21,0)</f>
        <v>0</v>
      </c>
      <c r="J64" s="96">
        <f>IF(J$54=فبراير!$B21,فبراير!$BR21-فبراير!$BQ21,0)</f>
        <v>0</v>
      </c>
      <c r="K64" s="96">
        <f>IF(K$54=فبراير!$B21,فبراير!$BR21-فبراير!$BQ21,0)</f>
        <v>0</v>
      </c>
      <c r="L64" s="96">
        <f>IF(L$54=فبراير!$B21,فبراير!$BR21-فبراير!$BQ21,0)</f>
        <v>0</v>
      </c>
      <c r="M64" s="96">
        <f>IF(M$54=فبراير!$B21,فبراير!$BR21-فبراير!$BQ21,0)</f>
        <v>0</v>
      </c>
      <c r="N64" s="96">
        <f>IF(N$54=فبراير!$B21,فبراير!$BR21-فبراير!$BQ21,0)</f>
        <v>0</v>
      </c>
      <c r="O64" s="96">
        <f>IF(O$54=فبراير!$B21,فبراير!$BR21-فبراير!$BQ21,0)</f>
        <v>0</v>
      </c>
      <c r="P64" s="96">
        <f>IF(P$54=فبراير!$B21,فبراير!$BR21-فبراير!$BQ21,0)</f>
        <v>0</v>
      </c>
      <c r="Q64" s="96">
        <f>IF(Q$54=فبراير!$B21,فبراير!$BR21-فبراير!$BQ21,0)</f>
        <v>0</v>
      </c>
      <c r="R64" s="96">
        <f>IF(R$54=فبراير!$B21,فبراير!$BR21-فبراير!$BQ21,0)</f>
        <v>0</v>
      </c>
      <c r="S64" s="96">
        <f>IF(S$54=فبراير!$B21,فبراير!$BR21-فبراير!$BQ21,0)</f>
        <v>0</v>
      </c>
      <c r="T64" s="96">
        <f>IF(T$54=فبراير!$B21,فبراير!$BR21-فبراير!$BQ21,0)</f>
        <v>0</v>
      </c>
      <c r="U64" s="96">
        <f>IF(U$54=فبراير!$B21,فبراير!$BR21-فبراير!$BQ21,0)</f>
        <v>0</v>
      </c>
      <c r="V64" s="96">
        <f>IF(V$54=فبراير!$B21,فبراير!$BR21-فبراير!$BQ21,0)</f>
        <v>0</v>
      </c>
      <c r="W64" s="96">
        <f>IF(W$54=فبراير!$B21,فبراير!$BR21-فبراير!$BQ21,0)</f>
        <v>0</v>
      </c>
      <c r="X64" s="96">
        <f>IF(X$54=فبراير!$B21,فبراير!$BR21-فبراير!$BQ21,0)</f>
        <v>0</v>
      </c>
      <c r="Y64" s="96">
        <f>IF(Y$54=فبراير!$B21,فبراير!$BR21-فبراير!$BQ21,0)</f>
        <v>0</v>
      </c>
      <c r="Z64" s="96">
        <f>IF(Z$54=فبراير!$B21,فبراير!$BR21-فبراير!$BQ21,0)</f>
        <v>0</v>
      </c>
      <c r="AA64" s="96">
        <f>IF(AA$54=فبراير!$B21,فبراير!$BR21-فبراير!$BQ21,0)</f>
        <v>0</v>
      </c>
      <c r="AB64" s="96">
        <f>IF(AB$54=فبراير!$B21,فبراير!$BR21-فبراير!$BQ21,0)</f>
        <v>0</v>
      </c>
      <c r="AC64" s="96">
        <f>IF(AC$54=فبراير!$B21,فبراير!$BR21-فبراير!$BQ21,0)</f>
        <v>0</v>
      </c>
      <c r="AD64" s="96">
        <f>IF(AD$54=فبراير!$B21,فبراير!$BR21-فبراير!$BQ21,0)</f>
        <v>0</v>
      </c>
      <c r="AE64" s="96">
        <f>IF(AE$54=فبراير!$B21,فبراير!$BR21-فبراير!$BQ21,0)</f>
        <v>0</v>
      </c>
      <c r="AF64" s="96">
        <f>IF(AF$54=فبراير!$B21,فبراير!$BR21-فبراير!$BQ21,0)</f>
        <v>0</v>
      </c>
      <c r="AG64" s="96">
        <f>IF(AG$54=فبراير!$B21,فبراير!$BR21-فبراير!$BQ21,0)</f>
        <v>0</v>
      </c>
    </row>
    <row r="65" spans="1:33">
      <c r="A65" s="96" t="str">
        <f>IF(D65&gt;0,فبراير!D22," ")</f>
        <v> </v>
      </c>
      <c r="B65" s="96" t="str">
        <f>IF(D65&gt;0,فبراير!D22," ")</f>
        <v> </v>
      </c>
      <c r="C65" s="96"/>
      <c r="D65" s="126">
        <f t="shared" si="2"/>
        <v>0</v>
      </c>
      <c r="E65" s="96">
        <f>IF(E$54=فبراير!$B22,فبراير!$BR22-فبراير!$BQ22,0)</f>
        <v>0</v>
      </c>
      <c r="F65" s="96">
        <f>IF(F$54=فبراير!$B22,فبراير!$BR22-فبراير!$BQ22,0)</f>
        <v>0</v>
      </c>
      <c r="G65" s="96">
        <f>IF(G$54=فبراير!$B22,فبراير!$BR22-فبراير!$BQ22,0)</f>
        <v>0</v>
      </c>
      <c r="H65" s="96">
        <f>IF(H$54=فبراير!$B22,فبراير!$BR22-فبراير!$BQ22,0)</f>
        <v>0</v>
      </c>
      <c r="I65" s="96">
        <f>IF(I$54=فبراير!$B22,فبراير!$BR22-فبراير!$BQ22,0)</f>
        <v>0</v>
      </c>
      <c r="J65" s="96">
        <f>IF(J$54=فبراير!$B22,فبراير!$BR22-فبراير!$BQ22,0)</f>
        <v>0</v>
      </c>
      <c r="K65" s="96">
        <f>IF(K$54=فبراير!$B22,فبراير!$BR22-فبراير!$BQ22,0)</f>
        <v>0</v>
      </c>
      <c r="L65" s="96">
        <f>IF(L$54=فبراير!$B22,فبراير!$BR22-فبراير!$BQ22,0)</f>
        <v>0</v>
      </c>
      <c r="M65" s="96">
        <f>IF(M$54=فبراير!$B22,فبراير!$BR22-فبراير!$BQ22,0)</f>
        <v>0</v>
      </c>
      <c r="N65" s="96">
        <f>IF(N$54=فبراير!$B22,فبراير!$BR22-فبراير!$BQ22,0)</f>
        <v>0</v>
      </c>
      <c r="O65" s="96">
        <f>IF(O$54=فبراير!$B22,فبراير!$BR22-فبراير!$BQ22,0)</f>
        <v>0</v>
      </c>
      <c r="P65" s="96">
        <f>IF(P$54=فبراير!$B22,فبراير!$BR22-فبراير!$BQ22,0)</f>
        <v>0</v>
      </c>
      <c r="Q65" s="96">
        <f>IF(Q$54=فبراير!$B22,فبراير!$BR22-فبراير!$BQ22,0)</f>
        <v>0</v>
      </c>
      <c r="R65" s="96">
        <f>IF(R$54=فبراير!$B22,فبراير!$BR22-فبراير!$BQ22,0)</f>
        <v>0</v>
      </c>
      <c r="S65" s="96">
        <f>IF(S$54=فبراير!$B22,فبراير!$BR22-فبراير!$BQ22,0)</f>
        <v>0</v>
      </c>
      <c r="T65" s="96">
        <f>IF(T$54=فبراير!$B22,فبراير!$BR22-فبراير!$BQ22,0)</f>
        <v>0</v>
      </c>
      <c r="U65" s="96">
        <f>IF(U$54=فبراير!$B22,فبراير!$BR22-فبراير!$BQ22,0)</f>
        <v>0</v>
      </c>
      <c r="V65" s="96">
        <f>IF(V$54=فبراير!$B22,فبراير!$BR22-فبراير!$BQ22,0)</f>
        <v>0</v>
      </c>
      <c r="W65" s="96">
        <f>IF(W$54=فبراير!$B22,فبراير!$BR22-فبراير!$BQ22,0)</f>
        <v>0</v>
      </c>
      <c r="X65" s="96">
        <f>IF(X$54=فبراير!$B22,فبراير!$BR22-فبراير!$BQ22,0)</f>
        <v>0</v>
      </c>
      <c r="Y65" s="96">
        <f>IF(Y$54=فبراير!$B22,فبراير!$BR22-فبراير!$BQ22,0)</f>
        <v>0</v>
      </c>
      <c r="Z65" s="96">
        <f>IF(Z$54=فبراير!$B22,فبراير!$BR22-فبراير!$BQ22,0)</f>
        <v>0</v>
      </c>
      <c r="AA65" s="96">
        <f>IF(AA$54=فبراير!$B22,فبراير!$BR22-فبراير!$BQ22,0)</f>
        <v>0</v>
      </c>
      <c r="AB65" s="96">
        <f>IF(AB$54=فبراير!$B22,فبراير!$BR22-فبراير!$BQ22,0)</f>
        <v>0</v>
      </c>
      <c r="AC65" s="96">
        <f>IF(AC$54=فبراير!$B22,فبراير!$BR22-فبراير!$BQ22,0)</f>
        <v>0</v>
      </c>
      <c r="AD65" s="96">
        <f>IF(AD$54=فبراير!$B22,فبراير!$BR22-فبراير!$BQ22,0)</f>
        <v>0</v>
      </c>
      <c r="AE65" s="96">
        <f>IF(AE$54=فبراير!$B22,فبراير!$BR22-فبراير!$BQ22,0)</f>
        <v>0</v>
      </c>
      <c r="AF65" s="96">
        <f>IF(AF$54=فبراير!$B22,فبراير!$BR22-فبراير!$BQ22,0)</f>
        <v>0</v>
      </c>
      <c r="AG65" s="96">
        <f>IF(AG$54=فبراير!$B22,فبراير!$BR22-فبراير!$BQ22,0)</f>
        <v>0</v>
      </c>
    </row>
    <row r="66" spans="1:33">
      <c r="A66" s="96" t="str">
        <f>IF(D66&gt;0,فبراير!D23," ")</f>
        <v> </v>
      </c>
      <c r="B66" s="96" t="str">
        <f>IF(D66&gt;0,فبراير!D23," ")</f>
        <v> </v>
      </c>
      <c r="C66" s="96"/>
      <c r="D66" s="126">
        <f t="shared" si="2"/>
        <v>0</v>
      </c>
      <c r="E66" s="96">
        <f>IF(E$54=فبراير!$B23,فبراير!$BR23-فبراير!$BQ23,0)</f>
        <v>0</v>
      </c>
      <c r="F66" s="96">
        <f>IF(F$54=فبراير!$B23,فبراير!$BR23-فبراير!$BQ23,0)</f>
        <v>0</v>
      </c>
      <c r="G66" s="96">
        <f>IF(G$54=فبراير!$B23,فبراير!$BR23-فبراير!$BQ23,0)</f>
        <v>0</v>
      </c>
      <c r="H66" s="96">
        <f>IF(H$54=فبراير!$B23,فبراير!$BR23-فبراير!$BQ23,0)</f>
        <v>0</v>
      </c>
      <c r="I66" s="96">
        <f>IF(I$54=فبراير!$B23,فبراير!$BR23-فبراير!$BQ23,0)</f>
        <v>0</v>
      </c>
      <c r="J66" s="96">
        <f>IF(J$54=فبراير!$B23,فبراير!$BR23-فبراير!$BQ23,0)</f>
        <v>0</v>
      </c>
      <c r="K66" s="96">
        <f>IF(K$54=فبراير!$B23,فبراير!$BR23-فبراير!$BQ23,0)</f>
        <v>0</v>
      </c>
      <c r="L66" s="96">
        <f>IF(L$54=فبراير!$B23,فبراير!$BR23-فبراير!$BQ23,0)</f>
        <v>0</v>
      </c>
      <c r="M66" s="96">
        <f>IF(M$54=فبراير!$B23,فبراير!$BR23-فبراير!$BQ23,0)</f>
        <v>0</v>
      </c>
      <c r="N66" s="96">
        <f>IF(N$54=فبراير!$B23,فبراير!$BR23-فبراير!$BQ23,0)</f>
        <v>0</v>
      </c>
      <c r="O66" s="96">
        <f>IF(O$54=فبراير!$B23,فبراير!$BR23-فبراير!$BQ23,0)</f>
        <v>0</v>
      </c>
      <c r="P66" s="96">
        <f>IF(P$54=فبراير!$B23,فبراير!$BR23-فبراير!$BQ23,0)</f>
        <v>0</v>
      </c>
      <c r="Q66" s="96">
        <f>IF(Q$54=فبراير!$B23,فبراير!$BR23-فبراير!$BQ23,0)</f>
        <v>0</v>
      </c>
      <c r="R66" s="96">
        <f>IF(R$54=فبراير!$B23,فبراير!$BR23-فبراير!$BQ23,0)</f>
        <v>0</v>
      </c>
      <c r="S66" s="96">
        <f>IF(S$54=فبراير!$B23,فبراير!$BR23-فبراير!$BQ23,0)</f>
        <v>0</v>
      </c>
      <c r="T66" s="96">
        <f>IF(T$54=فبراير!$B23,فبراير!$BR23-فبراير!$BQ23,0)</f>
        <v>0</v>
      </c>
      <c r="U66" s="96">
        <f>IF(U$54=فبراير!$B23,فبراير!$BR23-فبراير!$BQ23,0)</f>
        <v>0</v>
      </c>
      <c r="V66" s="96">
        <f>IF(V$54=فبراير!$B23,فبراير!$BR23-فبراير!$BQ23,0)</f>
        <v>0</v>
      </c>
      <c r="W66" s="96">
        <f>IF(W$54=فبراير!$B23,فبراير!$BR23-فبراير!$BQ23,0)</f>
        <v>0</v>
      </c>
      <c r="X66" s="96">
        <f>IF(X$54=فبراير!$B23,فبراير!$BR23-فبراير!$BQ23,0)</f>
        <v>0</v>
      </c>
      <c r="Y66" s="96">
        <f>IF(Y$54=فبراير!$B23,فبراير!$BR23-فبراير!$BQ23,0)</f>
        <v>0</v>
      </c>
      <c r="Z66" s="96">
        <f>IF(Z$54=فبراير!$B23,فبراير!$BR23-فبراير!$BQ23,0)</f>
        <v>0</v>
      </c>
      <c r="AA66" s="96">
        <f>IF(AA$54=فبراير!$B23,فبراير!$BR23-فبراير!$BQ23,0)</f>
        <v>0</v>
      </c>
      <c r="AB66" s="96">
        <f>IF(AB$54=فبراير!$B23,فبراير!$BR23-فبراير!$BQ23,0)</f>
        <v>0</v>
      </c>
      <c r="AC66" s="96">
        <f>IF(AC$54=فبراير!$B23,فبراير!$BR23-فبراير!$BQ23,0)</f>
        <v>0</v>
      </c>
      <c r="AD66" s="96">
        <f>IF(AD$54=فبراير!$B23,فبراير!$BR23-فبراير!$BQ23,0)</f>
        <v>0</v>
      </c>
      <c r="AE66" s="96">
        <f>IF(AE$54=فبراير!$B23,فبراير!$BR23-فبراير!$BQ23,0)</f>
        <v>0</v>
      </c>
      <c r="AF66" s="96">
        <f>IF(AF$54=فبراير!$B23,فبراير!$BR23-فبراير!$BQ23,0)</f>
        <v>0</v>
      </c>
      <c r="AG66" s="96">
        <f>IF(AG$54=فبراير!$B23,فبراير!$BR23-فبراير!$BQ23,0)</f>
        <v>0</v>
      </c>
    </row>
    <row r="67" spans="1:33">
      <c r="A67" s="96" t="str">
        <f>IF(D67&gt;0,فبراير!D24," ")</f>
        <v> </v>
      </c>
      <c r="B67" s="96" t="str">
        <f>IF(D67&gt;0,فبراير!D24," ")</f>
        <v> </v>
      </c>
      <c r="C67" s="96"/>
      <c r="D67" s="126">
        <f t="shared" si="2"/>
        <v>0</v>
      </c>
      <c r="E67" s="96">
        <f>IF(E$54=فبراير!$B24,فبراير!$BR24-فبراير!$BQ24,0)</f>
        <v>0</v>
      </c>
      <c r="F67" s="96">
        <f>IF(F$54=فبراير!$B24,فبراير!$BR24-فبراير!$BQ24,0)</f>
        <v>0</v>
      </c>
      <c r="G67" s="96">
        <f>IF(G$54=فبراير!$B24,فبراير!$BR24-فبراير!$BQ24,0)</f>
        <v>0</v>
      </c>
      <c r="H67" s="96">
        <f>IF(H$54=فبراير!$B24,فبراير!$BR24-فبراير!$BQ24,0)</f>
        <v>0</v>
      </c>
      <c r="I67" s="96">
        <f>IF(I$54=فبراير!$B24,فبراير!$BR24-فبراير!$BQ24,0)</f>
        <v>0</v>
      </c>
      <c r="J67" s="96">
        <f>IF(J$54=فبراير!$B24,فبراير!$BR24-فبراير!$BQ24,0)</f>
        <v>0</v>
      </c>
      <c r="K67" s="96">
        <f>IF(K$54=فبراير!$B24,فبراير!$BR24-فبراير!$BQ24,0)</f>
        <v>0</v>
      </c>
      <c r="L67" s="96">
        <f>IF(L$54=فبراير!$B24,فبراير!$BR24-فبراير!$BQ24,0)</f>
        <v>0</v>
      </c>
      <c r="M67" s="96">
        <f>IF(M$54=فبراير!$B24,فبراير!$BR24-فبراير!$BQ24,0)</f>
        <v>0</v>
      </c>
      <c r="N67" s="96">
        <f>IF(N$54=فبراير!$B24,فبراير!$BR24-فبراير!$BQ24,0)</f>
        <v>0</v>
      </c>
      <c r="O67" s="96">
        <f>IF(O$54=فبراير!$B24,فبراير!$BR24-فبراير!$BQ24,0)</f>
        <v>0</v>
      </c>
      <c r="P67" s="96">
        <f>IF(P$54=فبراير!$B24,فبراير!$BR24-فبراير!$BQ24,0)</f>
        <v>0</v>
      </c>
      <c r="Q67" s="96">
        <f>IF(Q$54=فبراير!$B24,فبراير!$BR24-فبراير!$BQ24,0)</f>
        <v>0</v>
      </c>
      <c r="R67" s="96">
        <f>IF(R$54=فبراير!$B24,فبراير!$BR24-فبراير!$BQ24,0)</f>
        <v>0</v>
      </c>
      <c r="S67" s="96">
        <f>IF(S$54=فبراير!$B24,فبراير!$BR24-فبراير!$BQ24,0)</f>
        <v>0</v>
      </c>
      <c r="T67" s="96">
        <f>IF(T$54=فبراير!$B24,فبراير!$BR24-فبراير!$BQ24,0)</f>
        <v>0</v>
      </c>
      <c r="U67" s="96">
        <f>IF(U$54=فبراير!$B24,فبراير!$BR24-فبراير!$BQ24,0)</f>
        <v>0</v>
      </c>
      <c r="V67" s="96">
        <f>IF(V$54=فبراير!$B24,فبراير!$BR24-فبراير!$BQ24,0)</f>
        <v>0</v>
      </c>
      <c r="W67" s="96">
        <f>IF(W$54=فبراير!$B24,فبراير!$BR24-فبراير!$BQ24,0)</f>
        <v>0</v>
      </c>
      <c r="X67" s="96">
        <f>IF(X$54=فبراير!$B24,فبراير!$BR24-فبراير!$BQ24,0)</f>
        <v>0</v>
      </c>
      <c r="Y67" s="96">
        <f>IF(Y$54=فبراير!$B24,فبراير!$BR24-فبراير!$BQ24,0)</f>
        <v>0</v>
      </c>
      <c r="Z67" s="96">
        <f>IF(Z$54=فبراير!$B24,فبراير!$BR24-فبراير!$BQ24,0)</f>
        <v>0</v>
      </c>
      <c r="AA67" s="96">
        <f>IF(AA$54=فبراير!$B24,فبراير!$BR24-فبراير!$BQ24,0)</f>
        <v>0</v>
      </c>
      <c r="AB67" s="96">
        <f>IF(AB$54=فبراير!$B24,فبراير!$BR24-فبراير!$BQ24,0)</f>
        <v>0</v>
      </c>
      <c r="AC67" s="96">
        <f>IF(AC$54=فبراير!$B24,فبراير!$BR24-فبراير!$BQ24,0)</f>
        <v>0</v>
      </c>
      <c r="AD67" s="96">
        <f>IF(AD$54=فبراير!$B24,فبراير!$BR24-فبراير!$BQ24,0)</f>
        <v>0</v>
      </c>
      <c r="AE67" s="96">
        <f>IF(AE$54=فبراير!$B24,فبراير!$BR24-فبراير!$BQ24,0)</f>
        <v>0</v>
      </c>
      <c r="AF67" s="96">
        <f>IF(AF$54=فبراير!$B24,فبراير!$BR24-فبراير!$BQ24,0)</f>
        <v>0</v>
      </c>
      <c r="AG67" s="96">
        <f>IF(AG$54=فبراير!$B24,فبراير!$BR24-فبراير!$BQ24,0)</f>
        <v>0</v>
      </c>
    </row>
    <row r="68" spans="1:33">
      <c r="A68" s="96" t="str">
        <f>IF(D68&gt;0,فبراير!D25," ")</f>
        <v> </v>
      </c>
      <c r="B68" s="96" t="str">
        <f>IF(D68&gt;0,فبراير!D25," ")</f>
        <v> </v>
      </c>
      <c r="C68" s="96"/>
      <c r="D68" s="126">
        <f t="shared" si="2"/>
        <v>0</v>
      </c>
      <c r="E68" s="96">
        <f>IF(E$54=فبراير!$B25,فبراير!$BR25-فبراير!$BQ25,0)</f>
        <v>0</v>
      </c>
      <c r="F68" s="96">
        <f>IF(F$54=فبراير!$B25,فبراير!$BR25-فبراير!$BQ25,0)</f>
        <v>0</v>
      </c>
      <c r="G68" s="96">
        <f>IF(G$54=فبراير!$B25,فبراير!$BR25-فبراير!$BQ25,0)</f>
        <v>0</v>
      </c>
      <c r="H68" s="96">
        <f>IF(H$54=فبراير!$B25,فبراير!$BR25-فبراير!$BQ25,0)</f>
        <v>0</v>
      </c>
      <c r="I68" s="96">
        <f>IF(I$54=فبراير!$B25,فبراير!$BR25-فبراير!$BQ25,0)</f>
        <v>0</v>
      </c>
      <c r="J68" s="96">
        <f>IF(J$54=فبراير!$B25,فبراير!$BR25-فبراير!$BQ25,0)</f>
        <v>0</v>
      </c>
      <c r="K68" s="96">
        <f>IF(K$54=فبراير!$B25,فبراير!$BR25-فبراير!$BQ25,0)</f>
        <v>0</v>
      </c>
      <c r="L68" s="96">
        <f>IF(L$54=فبراير!$B25,فبراير!$BR25-فبراير!$BQ25,0)</f>
        <v>0</v>
      </c>
      <c r="M68" s="96">
        <f>IF(M$54=فبراير!$B25,فبراير!$BR25-فبراير!$BQ25,0)</f>
        <v>0</v>
      </c>
      <c r="N68" s="96">
        <f>IF(N$54=فبراير!$B25,فبراير!$BR25-فبراير!$BQ25,0)</f>
        <v>0</v>
      </c>
      <c r="O68" s="96">
        <f>IF(O$54=فبراير!$B25,فبراير!$BR25-فبراير!$BQ25,0)</f>
        <v>0</v>
      </c>
      <c r="P68" s="96">
        <f>IF(P$54=فبراير!$B25,فبراير!$BR25-فبراير!$BQ25,0)</f>
        <v>0</v>
      </c>
      <c r="Q68" s="96">
        <f>IF(Q$54=فبراير!$B25,فبراير!$BR25-فبراير!$BQ25,0)</f>
        <v>0</v>
      </c>
      <c r="R68" s="96">
        <f>IF(R$54=فبراير!$B25,فبراير!$BR25-فبراير!$BQ25,0)</f>
        <v>0</v>
      </c>
      <c r="S68" s="96">
        <f>IF(S$54=فبراير!$B25,فبراير!$BR25-فبراير!$BQ25,0)</f>
        <v>0</v>
      </c>
      <c r="T68" s="96">
        <f>IF(T$54=فبراير!$B25,فبراير!$BR25-فبراير!$BQ25,0)</f>
        <v>0</v>
      </c>
      <c r="U68" s="96">
        <f>IF(U$54=فبراير!$B25,فبراير!$BR25-فبراير!$BQ25,0)</f>
        <v>0</v>
      </c>
      <c r="V68" s="96">
        <f>IF(V$54=فبراير!$B25,فبراير!$BR25-فبراير!$BQ25,0)</f>
        <v>0</v>
      </c>
      <c r="W68" s="96">
        <f>IF(W$54=فبراير!$B25,فبراير!$BR25-فبراير!$BQ25,0)</f>
        <v>0</v>
      </c>
      <c r="X68" s="96">
        <f>IF(X$54=فبراير!$B25,فبراير!$BR25-فبراير!$BQ25,0)</f>
        <v>0</v>
      </c>
      <c r="Y68" s="96">
        <f>IF(Y$54=فبراير!$B25,فبراير!$BR25-فبراير!$BQ25,0)</f>
        <v>0</v>
      </c>
      <c r="Z68" s="96">
        <f>IF(Z$54=فبراير!$B25,فبراير!$BR25-فبراير!$BQ25,0)</f>
        <v>0</v>
      </c>
      <c r="AA68" s="96">
        <f>IF(AA$54=فبراير!$B25,فبراير!$BR25-فبراير!$BQ25,0)</f>
        <v>0</v>
      </c>
      <c r="AB68" s="96">
        <f>IF(AB$54=فبراير!$B25,فبراير!$BR25-فبراير!$BQ25,0)</f>
        <v>0</v>
      </c>
      <c r="AC68" s="96">
        <f>IF(AC$54=فبراير!$B25,فبراير!$BR25-فبراير!$BQ25,0)</f>
        <v>0</v>
      </c>
      <c r="AD68" s="96">
        <f>IF(AD$54=فبراير!$B25,فبراير!$BR25-فبراير!$BQ25,0)</f>
        <v>0</v>
      </c>
      <c r="AE68" s="96">
        <f>IF(AE$54=فبراير!$B25,فبراير!$BR25-فبراير!$BQ25,0)</f>
        <v>0</v>
      </c>
      <c r="AF68" s="96">
        <f>IF(AF$54=فبراير!$B25,فبراير!$BR25-فبراير!$BQ25,0)</f>
        <v>0</v>
      </c>
      <c r="AG68" s="96">
        <f>IF(AG$54=فبراير!$B25,فبراير!$BR25-فبراير!$BQ25,0)</f>
        <v>0</v>
      </c>
    </row>
    <row r="69" spans="1:33">
      <c r="A69" s="96" t="str">
        <f>IF(D69&gt;0,فبراير!D26," ")</f>
        <v> </v>
      </c>
      <c r="B69" s="96" t="str">
        <f>IF(D69&gt;0,فبراير!D26," ")</f>
        <v> </v>
      </c>
      <c r="C69" s="96"/>
      <c r="D69" s="126">
        <f t="shared" si="2"/>
        <v>0</v>
      </c>
      <c r="E69" s="96">
        <f>IF(E$54=فبراير!$B26,فبراير!$BR26-فبراير!$BQ26,0)</f>
        <v>0</v>
      </c>
      <c r="F69" s="96">
        <f>IF(F$54=فبراير!$B26,فبراير!$BR26-فبراير!$BQ26,0)</f>
        <v>0</v>
      </c>
      <c r="G69" s="96">
        <f>IF(G$54=فبراير!$B26,فبراير!$BR26-فبراير!$BQ26,0)</f>
        <v>0</v>
      </c>
      <c r="H69" s="96">
        <f>IF(H$54=فبراير!$B26,فبراير!$BR26-فبراير!$BQ26,0)</f>
        <v>0</v>
      </c>
      <c r="I69" s="96">
        <f>IF(I$54=فبراير!$B26,فبراير!$BR26-فبراير!$BQ26,0)</f>
        <v>0</v>
      </c>
      <c r="J69" s="96">
        <f>IF(J$54=فبراير!$B26,فبراير!$BR26-فبراير!$BQ26,0)</f>
        <v>0</v>
      </c>
      <c r="K69" s="96">
        <f>IF(K$54=فبراير!$B26,فبراير!$BR26-فبراير!$BQ26,0)</f>
        <v>0</v>
      </c>
      <c r="L69" s="96">
        <f>IF(L$54=فبراير!$B26,فبراير!$BR26-فبراير!$BQ26,0)</f>
        <v>0</v>
      </c>
      <c r="M69" s="96">
        <f>IF(M$54=فبراير!$B26,فبراير!$BR26-فبراير!$BQ26,0)</f>
        <v>0</v>
      </c>
      <c r="N69" s="96">
        <f>IF(N$54=فبراير!$B26,فبراير!$BR26-فبراير!$BQ26,0)</f>
        <v>0</v>
      </c>
      <c r="O69" s="96">
        <f>IF(O$54=فبراير!$B26,فبراير!$BR26-فبراير!$BQ26,0)</f>
        <v>0</v>
      </c>
      <c r="P69" s="96">
        <f>IF(P$54=فبراير!$B26,فبراير!$BR26-فبراير!$BQ26,0)</f>
        <v>0</v>
      </c>
      <c r="Q69" s="96">
        <f>IF(Q$54=فبراير!$B26,فبراير!$BR26-فبراير!$BQ26,0)</f>
        <v>0</v>
      </c>
      <c r="R69" s="96">
        <f>IF(R$54=فبراير!$B26,فبراير!$BR26-فبراير!$BQ26,0)</f>
        <v>0</v>
      </c>
      <c r="S69" s="96">
        <f>IF(S$54=فبراير!$B26,فبراير!$BR26-فبراير!$BQ26,0)</f>
        <v>0</v>
      </c>
      <c r="T69" s="96">
        <f>IF(T$54=فبراير!$B26,فبراير!$BR26-فبراير!$BQ26,0)</f>
        <v>0</v>
      </c>
      <c r="U69" s="96">
        <f>IF(U$54=فبراير!$B26,فبراير!$BR26-فبراير!$BQ26,0)</f>
        <v>0</v>
      </c>
      <c r="V69" s="96">
        <f>IF(V$54=فبراير!$B26,فبراير!$BR26-فبراير!$BQ26,0)</f>
        <v>0</v>
      </c>
      <c r="W69" s="96">
        <f>IF(W$54=فبراير!$B26,فبراير!$BR26-فبراير!$BQ26,0)</f>
        <v>0</v>
      </c>
      <c r="X69" s="96">
        <f>IF(X$54=فبراير!$B26,فبراير!$BR26-فبراير!$BQ26,0)</f>
        <v>0</v>
      </c>
      <c r="Y69" s="96">
        <f>IF(Y$54=فبراير!$B26,فبراير!$BR26-فبراير!$BQ26,0)</f>
        <v>0</v>
      </c>
      <c r="Z69" s="96">
        <f>IF(Z$54=فبراير!$B26,فبراير!$BR26-فبراير!$BQ26,0)</f>
        <v>0</v>
      </c>
      <c r="AA69" s="96">
        <f>IF(AA$54=فبراير!$B26,فبراير!$BR26-فبراير!$BQ26,0)</f>
        <v>0</v>
      </c>
      <c r="AB69" s="96">
        <f>IF(AB$54=فبراير!$B26,فبراير!$BR26-فبراير!$BQ26,0)</f>
        <v>0</v>
      </c>
      <c r="AC69" s="96">
        <f>IF(AC$54=فبراير!$B26,فبراير!$BR26-فبراير!$BQ26,0)</f>
        <v>0</v>
      </c>
      <c r="AD69" s="96">
        <f>IF(AD$54=فبراير!$B26,فبراير!$BR26-فبراير!$BQ26,0)</f>
        <v>0</v>
      </c>
      <c r="AE69" s="96">
        <f>IF(AE$54=فبراير!$B26,فبراير!$BR26-فبراير!$BQ26,0)</f>
        <v>0</v>
      </c>
      <c r="AF69" s="96">
        <f>IF(AF$54=فبراير!$B26,فبراير!$BR26-فبراير!$BQ26,0)</f>
        <v>0</v>
      </c>
      <c r="AG69" s="96">
        <f>IF(AG$54=فبراير!$B26,فبراير!$BR26-فبراير!$BQ26,0)</f>
        <v>0</v>
      </c>
    </row>
    <row r="70" spans="1:33">
      <c r="A70" s="96" t="str">
        <f>IF(D70&gt;0,فبراير!D27," ")</f>
        <v> </v>
      </c>
      <c r="B70" s="96" t="str">
        <f>IF(D70&gt;0,فبراير!D27," ")</f>
        <v> </v>
      </c>
      <c r="C70" s="96"/>
      <c r="D70" s="126">
        <f t="shared" si="2"/>
        <v>0</v>
      </c>
      <c r="E70" s="96">
        <f>IF(E$54=فبراير!$B27,فبراير!$BR27-فبراير!$BQ27,0)</f>
        <v>0</v>
      </c>
      <c r="F70" s="96">
        <f>IF(F$54=فبراير!$B27,فبراير!$BR27-فبراير!$BQ27,0)</f>
        <v>0</v>
      </c>
      <c r="G70" s="96">
        <f>IF(G$54=فبراير!$B27,فبراير!$BR27-فبراير!$BQ27,0)</f>
        <v>0</v>
      </c>
      <c r="H70" s="96">
        <f>IF(H$54=فبراير!$B27,فبراير!$BR27-فبراير!$BQ27,0)</f>
        <v>0</v>
      </c>
      <c r="I70" s="96">
        <f>IF(I$54=فبراير!$B27,فبراير!$BR27-فبراير!$BQ27,0)</f>
        <v>0</v>
      </c>
      <c r="J70" s="96">
        <f>IF(J$54=فبراير!$B27,فبراير!$BR27-فبراير!$BQ27,0)</f>
        <v>0</v>
      </c>
      <c r="K70" s="96">
        <f>IF(K$54=فبراير!$B27,فبراير!$BR27-فبراير!$BQ27,0)</f>
        <v>0</v>
      </c>
      <c r="L70" s="96">
        <f>IF(L$54=فبراير!$B27,فبراير!$BR27-فبراير!$BQ27,0)</f>
        <v>0</v>
      </c>
      <c r="M70" s="96">
        <f>IF(M$54=فبراير!$B27,فبراير!$BR27-فبراير!$BQ27,0)</f>
        <v>0</v>
      </c>
      <c r="N70" s="96">
        <f>IF(N$54=فبراير!$B27,فبراير!$BR27-فبراير!$BQ27,0)</f>
        <v>0</v>
      </c>
      <c r="O70" s="96">
        <f>IF(O$54=فبراير!$B27,فبراير!$BR27-فبراير!$BQ27,0)</f>
        <v>0</v>
      </c>
      <c r="P70" s="96">
        <f>IF(P$54=فبراير!$B27,فبراير!$BR27-فبراير!$BQ27,0)</f>
        <v>0</v>
      </c>
      <c r="Q70" s="96">
        <f>IF(Q$54=فبراير!$B27,فبراير!$BR27-فبراير!$BQ27,0)</f>
        <v>0</v>
      </c>
      <c r="R70" s="96">
        <f>IF(R$54=فبراير!$B27,فبراير!$BR27-فبراير!$BQ27,0)</f>
        <v>0</v>
      </c>
      <c r="S70" s="96">
        <f>IF(S$54=فبراير!$B27,فبراير!$BR27-فبراير!$BQ27,0)</f>
        <v>0</v>
      </c>
      <c r="T70" s="96">
        <f>IF(T$54=فبراير!$B27,فبراير!$BR27-فبراير!$BQ27,0)</f>
        <v>0</v>
      </c>
      <c r="U70" s="96">
        <f>IF(U$54=فبراير!$B27,فبراير!$BR27-فبراير!$BQ27,0)</f>
        <v>0</v>
      </c>
      <c r="V70" s="96">
        <f>IF(V$54=فبراير!$B27,فبراير!$BR27-فبراير!$BQ27,0)</f>
        <v>0</v>
      </c>
      <c r="W70" s="96">
        <f>IF(W$54=فبراير!$B27,فبراير!$BR27-فبراير!$BQ27,0)</f>
        <v>0</v>
      </c>
      <c r="X70" s="96">
        <f>IF(X$54=فبراير!$B27,فبراير!$BR27-فبراير!$BQ27,0)</f>
        <v>0</v>
      </c>
      <c r="Y70" s="96">
        <f>IF(Y$54=فبراير!$B27,فبراير!$BR27-فبراير!$BQ27,0)</f>
        <v>0</v>
      </c>
      <c r="Z70" s="96">
        <f>IF(Z$54=فبراير!$B27,فبراير!$BR27-فبراير!$BQ27,0)</f>
        <v>0</v>
      </c>
      <c r="AA70" s="96">
        <f>IF(AA$54=فبراير!$B27,فبراير!$BR27-فبراير!$BQ27,0)</f>
        <v>0</v>
      </c>
      <c r="AB70" s="96">
        <f>IF(AB$54=فبراير!$B27,فبراير!$BR27-فبراير!$BQ27,0)</f>
        <v>0</v>
      </c>
      <c r="AC70" s="96">
        <f>IF(AC$54=فبراير!$B27,فبراير!$BR27-فبراير!$BQ27,0)</f>
        <v>0</v>
      </c>
      <c r="AD70" s="96">
        <f>IF(AD$54=فبراير!$B27,فبراير!$BR27-فبراير!$BQ27,0)</f>
        <v>0</v>
      </c>
      <c r="AE70" s="96">
        <f>IF(AE$54=فبراير!$B27,فبراير!$BR27-فبراير!$BQ27,0)</f>
        <v>0</v>
      </c>
      <c r="AF70" s="96">
        <f>IF(AF$54=فبراير!$B27,فبراير!$BR27-فبراير!$BQ27,0)</f>
        <v>0</v>
      </c>
      <c r="AG70" s="96">
        <f>IF(AG$54=فبراير!$B27,فبراير!$BR27-فبراير!$BQ27,0)</f>
        <v>0</v>
      </c>
    </row>
    <row r="71" spans="1:33">
      <c r="A71" s="96" t="str">
        <f>IF(D71&gt;0,فبراير!D28," ")</f>
        <v> </v>
      </c>
      <c r="B71" s="96" t="str">
        <f>IF(D71&gt;0,فبراير!D28," ")</f>
        <v> </v>
      </c>
      <c r="C71" s="96"/>
      <c r="D71" s="126">
        <f t="shared" si="2"/>
        <v>0</v>
      </c>
      <c r="E71" s="96">
        <f>IF(E$54=فبراير!$B28,فبراير!$BR28-فبراير!$BQ28,0)</f>
        <v>0</v>
      </c>
      <c r="F71" s="96">
        <f>IF(F$54=فبراير!$B28,فبراير!$BR28-فبراير!$BQ28,0)</f>
        <v>0</v>
      </c>
      <c r="G71" s="96">
        <f>IF(G$54=فبراير!$B28,فبراير!$BR28-فبراير!$BQ28,0)</f>
        <v>0</v>
      </c>
      <c r="H71" s="96">
        <f>IF(H$54=فبراير!$B28,فبراير!$BR28-فبراير!$BQ28,0)</f>
        <v>0</v>
      </c>
      <c r="I71" s="96">
        <f>IF(I$54=فبراير!$B28,فبراير!$BR28-فبراير!$BQ28,0)</f>
        <v>0</v>
      </c>
      <c r="J71" s="96">
        <f>IF(J$54=فبراير!$B28,فبراير!$BR28-فبراير!$BQ28,0)</f>
        <v>0</v>
      </c>
      <c r="K71" s="96">
        <f>IF(K$54=فبراير!$B28,فبراير!$BR28-فبراير!$BQ28,0)</f>
        <v>0</v>
      </c>
      <c r="L71" s="96">
        <f>IF(L$54=فبراير!$B28,فبراير!$BR28-فبراير!$BQ28,0)</f>
        <v>0</v>
      </c>
      <c r="M71" s="96">
        <f>IF(M$54=فبراير!$B28,فبراير!$BR28-فبراير!$BQ28,0)</f>
        <v>0</v>
      </c>
      <c r="N71" s="96">
        <f>IF(N$54=فبراير!$B28,فبراير!$BR28-فبراير!$BQ28,0)</f>
        <v>0</v>
      </c>
      <c r="O71" s="96">
        <f>IF(O$54=فبراير!$B28,فبراير!$BR28-فبراير!$BQ28,0)</f>
        <v>0</v>
      </c>
      <c r="P71" s="96">
        <f>IF(P$54=فبراير!$B28,فبراير!$BR28-فبراير!$BQ28,0)</f>
        <v>0</v>
      </c>
      <c r="Q71" s="96">
        <f>IF(Q$54=فبراير!$B28,فبراير!$BR28-فبراير!$BQ28,0)</f>
        <v>0</v>
      </c>
      <c r="R71" s="96">
        <f>IF(R$54=فبراير!$B28,فبراير!$BR28-فبراير!$BQ28,0)</f>
        <v>0</v>
      </c>
      <c r="S71" s="96">
        <f>IF(S$54=فبراير!$B28,فبراير!$BR28-فبراير!$BQ28,0)</f>
        <v>0</v>
      </c>
      <c r="T71" s="96">
        <f>IF(T$54=فبراير!$B28,فبراير!$BR28-فبراير!$BQ28,0)</f>
        <v>0</v>
      </c>
      <c r="U71" s="96">
        <f>IF(U$54=فبراير!$B28,فبراير!$BR28-فبراير!$BQ28,0)</f>
        <v>0</v>
      </c>
      <c r="V71" s="96">
        <f>IF(V$54=فبراير!$B28,فبراير!$BR28-فبراير!$BQ28,0)</f>
        <v>0</v>
      </c>
      <c r="W71" s="96">
        <f>IF(W$54=فبراير!$B28,فبراير!$BR28-فبراير!$BQ28,0)</f>
        <v>0</v>
      </c>
      <c r="X71" s="96">
        <f>IF(X$54=فبراير!$B28,فبراير!$BR28-فبراير!$BQ28,0)</f>
        <v>0</v>
      </c>
      <c r="Y71" s="96">
        <f>IF(Y$54=فبراير!$B28,فبراير!$BR28-فبراير!$BQ28,0)</f>
        <v>0</v>
      </c>
      <c r="Z71" s="96">
        <f>IF(Z$54=فبراير!$B28,فبراير!$BR28-فبراير!$BQ28,0)</f>
        <v>0</v>
      </c>
      <c r="AA71" s="96">
        <f>IF(AA$54=فبراير!$B28,فبراير!$BR28-فبراير!$BQ28,0)</f>
        <v>0</v>
      </c>
      <c r="AB71" s="96">
        <f>IF(AB$54=فبراير!$B28,فبراير!$BR28-فبراير!$BQ28,0)</f>
        <v>0</v>
      </c>
      <c r="AC71" s="96">
        <f>IF(AC$54=فبراير!$B28,فبراير!$BR28-فبراير!$BQ28,0)</f>
        <v>0</v>
      </c>
      <c r="AD71" s="96">
        <f>IF(AD$54=فبراير!$B28,فبراير!$BR28-فبراير!$BQ28,0)</f>
        <v>0</v>
      </c>
      <c r="AE71" s="96">
        <f>IF(AE$54=فبراير!$B28,فبراير!$BR28-فبراير!$BQ28,0)</f>
        <v>0</v>
      </c>
      <c r="AF71" s="96">
        <f>IF(AF$54=فبراير!$B28,فبراير!$BR28-فبراير!$BQ28,0)</f>
        <v>0</v>
      </c>
      <c r="AG71" s="96">
        <f>IF(AG$54=فبراير!$B28,فبراير!$BR28-فبراير!$BQ28,0)</f>
        <v>0</v>
      </c>
    </row>
    <row r="72" spans="1:33">
      <c r="A72" s="96" t="str">
        <f>IF(D72&gt;0,فبراير!D29," ")</f>
        <v> </v>
      </c>
      <c r="B72" s="96" t="str">
        <f>IF(D72&gt;0,فبراير!D29," ")</f>
        <v> </v>
      </c>
      <c r="C72" s="96"/>
      <c r="D72" s="126">
        <f t="shared" si="2"/>
        <v>0</v>
      </c>
      <c r="E72" s="96">
        <f>IF(E$54=فبراير!$B29,فبراير!$BR29-فبراير!$BQ29,0)</f>
        <v>0</v>
      </c>
      <c r="F72" s="96">
        <f>IF(F$54=فبراير!$B29,فبراير!$BR29-فبراير!$BQ29,0)</f>
        <v>0</v>
      </c>
      <c r="G72" s="96">
        <f>IF(G$54=فبراير!$B29,فبراير!$BR29-فبراير!$BQ29,0)</f>
        <v>0</v>
      </c>
      <c r="H72" s="96">
        <f>IF(H$54=فبراير!$B29,فبراير!$BR29-فبراير!$BQ29,0)</f>
        <v>0</v>
      </c>
      <c r="I72" s="96">
        <f>IF(I$54=فبراير!$B29,فبراير!$BR29-فبراير!$BQ29,0)</f>
        <v>0</v>
      </c>
      <c r="J72" s="96">
        <f>IF(J$54=فبراير!$B29,فبراير!$BR29-فبراير!$BQ29,0)</f>
        <v>0</v>
      </c>
      <c r="K72" s="96">
        <f>IF(K$54=فبراير!$B29,فبراير!$BR29-فبراير!$BQ29,0)</f>
        <v>0</v>
      </c>
      <c r="L72" s="96">
        <f>IF(L$54=فبراير!$B29,فبراير!$BR29-فبراير!$BQ29,0)</f>
        <v>0</v>
      </c>
      <c r="M72" s="96">
        <f>IF(M$54=فبراير!$B29,فبراير!$BR29-فبراير!$BQ29,0)</f>
        <v>0</v>
      </c>
      <c r="N72" s="96">
        <f>IF(N$54=فبراير!$B29,فبراير!$BR29-فبراير!$BQ29,0)</f>
        <v>0</v>
      </c>
      <c r="O72" s="96">
        <f>IF(O$54=فبراير!$B29,فبراير!$BR29-فبراير!$BQ29,0)</f>
        <v>0</v>
      </c>
      <c r="P72" s="96">
        <f>IF(P$54=فبراير!$B29,فبراير!$BR29-فبراير!$BQ29,0)</f>
        <v>0</v>
      </c>
      <c r="Q72" s="96">
        <f>IF(Q$54=فبراير!$B29,فبراير!$BR29-فبراير!$BQ29,0)</f>
        <v>0</v>
      </c>
      <c r="R72" s="96">
        <f>IF(R$54=فبراير!$B29,فبراير!$BR29-فبراير!$BQ29,0)</f>
        <v>0</v>
      </c>
      <c r="S72" s="96">
        <f>IF(S$54=فبراير!$B29,فبراير!$BR29-فبراير!$BQ29,0)</f>
        <v>0</v>
      </c>
      <c r="T72" s="96">
        <f>IF(T$54=فبراير!$B29,فبراير!$BR29-فبراير!$BQ29,0)</f>
        <v>0</v>
      </c>
      <c r="U72" s="96">
        <f>IF(U$54=فبراير!$B29,فبراير!$BR29-فبراير!$BQ29,0)</f>
        <v>0</v>
      </c>
      <c r="V72" s="96">
        <f>IF(V$54=فبراير!$B29,فبراير!$BR29-فبراير!$BQ29,0)</f>
        <v>0</v>
      </c>
      <c r="W72" s="96">
        <f>IF(W$54=فبراير!$B29,فبراير!$BR29-فبراير!$BQ29,0)</f>
        <v>0</v>
      </c>
      <c r="X72" s="96">
        <f>IF(X$54=فبراير!$B29,فبراير!$BR29-فبراير!$BQ29,0)</f>
        <v>0</v>
      </c>
      <c r="Y72" s="96">
        <f>IF(Y$54=فبراير!$B29,فبراير!$BR29-فبراير!$BQ29,0)</f>
        <v>0</v>
      </c>
      <c r="Z72" s="96">
        <f>IF(Z$54=فبراير!$B29,فبراير!$BR29-فبراير!$BQ29,0)</f>
        <v>0</v>
      </c>
      <c r="AA72" s="96">
        <f>IF(AA$54=فبراير!$B29,فبراير!$BR29-فبراير!$BQ29,0)</f>
        <v>0</v>
      </c>
      <c r="AB72" s="96">
        <f>IF(AB$54=فبراير!$B29,فبراير!$BR29-فبراير!$BQ29,0)</f>
        <v>0</v>
      </c>
      <c r="AC72" s="96">
        <f>IF(AC$54=فبراير!$B29,فبراير!$BR29-فبراير!$BQ29,0)</f>
        <v>0</v>
      </c>
      <c r="AD72" s="96">
        <f>IF(AD$54=فبراير!$B29,فبراير!$BR29-فبراير!$BQ29,0)</f>
        <v>0</v>
      </c>
      <c r="AE72" s="96">
        <f>IF(AE$54=فبراير!$B29,فبراير!$BR29-فبراير!$BQ29,0)</f>
        <v>0</v>
      </c>
      <c r="AF72" s="96">
        <f>IF(AF$54=فبراير!$B29,فبراير!$BR29-فبراير!$BQ29,0)</f>
        <v>0</v>
      </c>
      <c r="AG72" s="96">
        <f>IF(AG$54=فبراير!$B29,فبراير!$BR29-فبراير!$BQ29,0)</f>
        <v>0</v>
      </c>
    </row>
    <row r="73" spans="1:33">
      <c r="A73" s="96" t="str">
        <f>IF(D73&gt;0,فبراير!D30," ")</f>
        <v> </v>
      </c>
      <c r="B73" s="96" t="str">
        <f>IF(D73&gt;0,فبراير!D30," ")</f>
        <v> </v>
      </c>
      <c r="C73" s="96"/>
      <c r="D73" s="126">
        <f t="shared" si="2"/>
        <v>0</v>
      </c>
      <c r="E73" s="96">
        <f>IF(E$54=فبراير!$B30,فبراير!$BR30-فبراير!$BQ30,0)</f>
        <v>0</v>
      </c>
      <c r="F73" s="96">
        <f>IF(F$54=فبراير!$B30,فبراير!$BR30-فبراير!$BQ30,0)</f>
        <v>0</v>
      </c>
      <c r="G73" s="96">
        <f>IF(G$54=فبراير!$B30,فبراير!$BR30-فبراير!$BQ30,0)</f>
        <v>0</v>
      </c>
      <c r="H73" s="96">
        <f>IF(H$54=فبراير!$B30,فبراير!$BR30-فبراير!$BQ30,0)</f>
        <v>0</v>
      </c>
      <c r="I73" s="96">
        <f>IF(I$54=فبراير!$B30,فبراير!$BR30-فبراير!$BQ30,0)</f>
        <v>0</v>
      </c>
      <c r="J73" s="96">
        <f>IF(J$54=فبراير!$B30,فبراير!$BR30-فبراير!$BQ30,0)</f>
        <v>0</v>
      </c>
      <c r="K73" s="96">
        <f>IF(K$54=فبراير!$B30,فبراير!$BR30-فبراير!$BQ30,0)</f>
        <v>0</v>
      </c>
      <c r="L73" s="96">
        <f>IF(L$54=فبراير!$B30,فبراير!$BR30-فبراير!$BQ30,0)</f>
        <v>0</v>
      </c>
      <c r="M73" s="96">
        <f>IF(M$54=فبراير!$B30,فبراير!$BR30-فبراير!$BQ30,0)</f>
        <v>0</v>
      </c>
      <c r="N73" s="96">
        <f>IF(N$54=فبراير!$B30,فبراير!$BR30-فبراير!$BQ30,0)</f>
        <v>0</v>
      </c>
      <c r="O73" s="96">
        <f>IF(O$54=فبراير!$B30,فبراير!$BR30-فبراير!$BQ30,0)</f>
        <v>0</v>
      </c>
      <c r="P73" s="96">
        <f>IF(P$54=فبراير!$B30,فبراير!$BR30-فبراير!$BQ30,0)</f>
        <v>0</v>
      </c>
      <c r="Q73" s="96">
        <f>IF(Q$54=فبراير!$B30,فبراير!$BR30-فبراير!$BQ30,0)</f>
        <v>0</v>
      </c>
      <c r="R73" s="96">
        <f>IF(R$54=فبراير!$B30,فبراير!$BR30-فبراير!$BQ30,0)</f>
        <v>0</v>
      </c>
      <c r="S73" s="96">
        <f>IF(S$54=فبراير!$B30,فبراير!$BR30-فبراير!$BQ30,0)</f>
        <v>0</v>
      </c>
      <c r="T73" s="96">
        <f>IF(T$54=فبراير!$B30,فبراير!$BR30-فبراير!$BQ30,0)</f>
        <v>0</v>
      </c>
      <c r="U73" s="96">
        <f>IF(U$54=فبراير!$B30,فبراير!$BR30-فبراير!$BQ30,0)</f>
        <v>0</v>
      </c>
      <c r="V73" s="96">
        <f>IF(V$54=فبراير!$B30,فبراير!$BR30-فبراير!$BQ30,0)</f>
        <v>0</v>
      </c>
      <c r="W73" s="96">
        <f>IF(W$54=فبراير!$B30,فبراير!$BR30-فبراير!$BQ30,0)</f>
        <v>0</v>
      </c>
      <c r="X73" s="96">
        <f>IF(X$54=فبراير!$B30,فبراير!$BR30-فبراير!$BQ30,0)</f>
        <v>0</v>
      </c>
      <c r="Y73" s="96">
        <f>IF(Y$54=فبراير!$B30,فبراير!$BR30-فبراير!$BQ30,0)</f>
        <v>0</v>
      </c>
      <c r="Z73" s="96">
        <f>IF(Z$54=فبراير!$B30,فبراير!$BR30-فبراير!$BQ30,0)</f>
        <v>0</v>
      </c>
      <c r="AA73" s="96">
        <f>IF(AA$54=فبراير!$B30,فبراير!$BR30-فبراير!$BQ30,0)</f>
        <v>0</v>
      </c>
      <c r="AB73" s="96">
        <f>IF(AB$54=فبراير!$B30,فبراير!$BR30-فبراير!$BQ30,0)</f>
        <v>0</v>
      </c>
      <c r="AC73" s="96">
        <f>IF(AC$54=فبراير!$B30,فبراير!$BR30-فبراير!$BQ30,0)</f>
        <v>0</v>
      </c>
      <c r="AD73" s="96">
        <f>IF(AD$54=فبراير!$B30,فبراير!$BR30-فبراير!$BQ30,0)</f>
        <v>0</v>
      </c>
      <c r="AE73" s="96">
        <f>IF(AE$54=فبراير!$B30,فبراير!$BR30-فبراير!$BQ30,0)</f>
        <v>0</v>
      </c>
      <c r="AF73" s="96">
        <f>IF(AF$54=فبراير!$B30,فبراير!$BR30-فبراير!$BQ30,0)</f>
        <v>0</v>
      </c>
      <c r="AG73" s="96">
        <f>IF(AG$54=فبراير!$B30,فبراير!$BR30-فبراير!$BQ30,0)</f>
        <v>0</v>
      </c>
    </row>
    <row r="74" spans="1:33">
      <c r="A74" s="96" t="str">
        <f>IF(D74&gt;0,فبراير!D31," ")</f>
        <v> </v>
      </c>
      <c r="B74" s="96" t="str">
        <f>IF(D74&gt;0,فبراير!D31," ")</f>
        <v> </v>
      </c>
      <c r="C74" s="96"/>
      <c r="D74" s="126">
        <f t="shared" si="2"/>
        <v>0</v>
      </c>
      <c r="E74" s="96">
        <f>IF(E$54=فبراير!$B31,فبراير!$BR31-فبراير!$BQ31,0)</f>
        <v>0</v>
      </c>
      <c r="F74" s="96">
        <f>IF(F$54=فبراير!$B31,فبراير!$BR31-فبراير!$BQ31,0)</f>
        <v>0</v>
      </c>
      <c r="G74" s="96">
        <f>IF(G$54=فبراير!$B31,فبراير!$BR31-فبراير!$BQ31,0)</f>
        <v>0</v>
      </c>
      <c r="H74" s="96">
        <f>IF(H$54=فبراير!$B31,فبراير!$BR31-فبراير!$BQ31,0)</f>
        <v>0</v>
      </c>
      <c r="I74" s="96">
        <f>IF(I$54=فبراير!$B31,فبراير!$BR31-فبراير!$BQ31,0)</f>
        <v>0</v>
      </c>
      <c r="J74" s="96">
        <f>IF(J$54=فبراير!$B31,فبراير!$BR31-فبراير!$BQ31,0)</f>
        <v>0</v>
      </c>
      <c r="K74" s="96">
        <f>IF(K$54=فبراير!$B31,فبراير!$BR31-فبراير!$BQ31,0)</f>
        <v>0</v>
      </c>
      <c r="L74" s="96">
        <f>IF(L$54=فبراير!$B31,فبراير!$BR31-فبراير!$BQ31,0)</f>
        <v>0</v>
      </c>
      <c r="M74" s="96">
        <f>IF(M$54=فبراير!$B31,فبراير!$BR31-فبراير!$BQ31,0)</f>
        <v>0</v>
      </c>
      <c r="N74" s="96">
        <f>IF(N$54=فبراير!$B31,فبراير!$BR31-فبراير!$BQ31,0)</f>
        <v>0</v>
      </c>
      <c r="O74" s="96">
        <f>IF(O$54=فبراير!$B31,فبراير!$BR31-فبراير!$BQ31,0)</f>
        <v>0</v>
      </c>
      <c r="P74" s="96">
        <f>IF(P$54=فبراير!$B31,فبراير!$BR31-فبراير!$BQ31,0)</f>
        <v>0</v>
      </c>
      <c r="Q74" s="96">
        <f>IF(Q$54=فبراير!$B31,فبراير!$BR31-فبراير!$BQ31,0)</f>
        <v>0</v>
      </c>
      <c r="R74" s="96">
        <f>IF(R$54=فبراير!$B31,فبراير!$BR31-فبراير!$BQ31,0)</f>
        <v>0</v>
      </c>
      <c r="S74" s="96">
        <f>IF(S$54=فبراير!$B31,فبراير!$BR31-فبراير!$BQ31,0)</f>
        <v>0</v>
      </c>
      <c r="T74" s="96">
        <f>IF(T$54=فبراير!$B31,فبراير!$BR31-فبراير!$BQ31,0)</f>
        <v>0</v>
      </c>
      <c r="U74" s="96">
        <f>IF(U$54=فبراير!$B31,فبراير!$BR31-فبراير!$BQ31,0)</f>
        <v>0</v>
      </c>
      <c r="V74" s="96">
        <f>IF(V$54=فبراير!$B31,فبراير!$BR31-فبراير!$BQ31,0)</f>
        <v>0</v>
      </c>
      <c r="W74" s="96">
        <f>IF(W$54=فبراير!$B31,فبراير!$BR31-فبراير!$BQ31,0)</f>
        <v>0</v>
      </c>
      <c r="X74" s="96">
        <f>IF(X$54=فبراير!$B31,فبراير!$BR31-فبراير!$BQ31,0)</f>
        <v>0</v>
      </c>
      <c r="Y74" s="96">
        <f>IF(Y$54=فبراير!$B31,فبراير!$BR31-فبراير!$BQ31,0)</f>
        <v>0</v>
      </c>
      <c r="Z74" s="96">
        <f>IF(Z$54=فبراير!$B31,فبراير!$BR31-فبراير!$BQ31,0)</f>
        <v>0</v>
      </c>
      <c r="AA74" s="96">
        <f>IF(AA$54=فبراير!$B31,فبراير!$BR31-فبراير!$BQ31,0)</f>
        <v>0</v>
      </c>
      <c r="AB74" s="96">
        <f>IF(AB$54=فبراير!$B31,فبراير!$BR31-فبراير!$BQ31,0)</f>
        <v>0</v>
      </c>
      <c r="AC74" s="96">
        <f>IF(AC$54=فبراير!$B31,فبراير!$BR31-فبراير!$BQ31,0)</f>
        <v>0</v>
      </c>
      <c r="AD74" s="96">
        <f>IF(AD$54=فبراير!$B31,فبراير!$BR31-فبراير!$BQ31,0)</f>
        <v>0</v>
      </c>
      <c r="AE74" s="96">
        <f>IF(AE$54=فبراير!$B31,فبراير!$BR31-فبراير!$BQ31,0)</f>
        <v>0</v>
      </c>
      <c r="AF74" s="96">
        <f>IF(AF$54=فبراير!$B31,فبراير!$BR31-فبراير!$BQ31,0)</f>
        <v>0</v>
      </c>
      <c r="AG74" s="96">
        <f>IF(AG$54=فبراير!$B31,فبراير!$BR31-فبراير!$BQ31,0)</f>
        <v>0</v>
      </c>
    </row>
    <row r="75" spans="1:33">
      <c r="A75" s="96" t="str">
        <f>IF(D75&gt;0,فبراير!D32," ")</f>
        <v> </v>
      </c>
      <c r="B75" s="96" t="str">
        <f>IF(D75&gt;0,فبراير!D32," ")</f>
        <v> </v>
      </c>
      <c r="C75" s="96"/>
      <c r="D75" s="126">
        <f t="shared" si="2"/>
        <v>0</v>
      </c>
      <c r="E75" s="96">
        <f>IF(E$54=فبراير!$B32,فبراير!$BR32-فبراير!$BQ32,0)</f>
        <v>0</v>
      </c>
      <c r="F75" s="96">
        <f>IF(F$54=فبراير!$B32,فبراير!$BR32-فبراير!$BQ32,0)</f>
        <v>0</v>
      </c>
      <c r="G75" s="96">
        <f>IF(G$54=فبراير!$B32,فبراير!$BR32-فبراير!$BQ32,0)</f>
        <v>0</v>
      </c>
      <c r="H75" s="96">
        <f>IF(H$54=فبراير!$B32,فبراير!$BR32-فبراير!$BQ32,0)</f>
        <v>0</v>
      </c>
      <c r="I75" s="96">
        <f>IF(I$54=فبراير!$B32,فبراير!$BR32-فبراير!$BQ32,0)</f>
        <v>0</v>
      </c>
      <c r="J75" s="96">
        <f>IF(J$54=فبراير!$B32,فبراير!$BR32-فبراير!$BQ32,0)</f>
        <v>0</v>
      </c>
      <c r="K75" s="96">
        <f>IF(K$54=فبراير!$B32,فبراير!$BR32-فبراير!$BQ32,0)</f>
        <v>0</v>
      </c>
      <c r="L75" s="96">
        <f>IF(L$54=فبراير!$B32,فبراير!$BR32-فبراير!$BQ32,0)</f>
        <v>0</v>
      </c>
      <c r="M75" s="96">
        <f>IF(M$54=فبراير!$B32,فبراير!$BR32-فبراير!$BQ32,0)</f>
        <v>0</v>
      </c>
      <c r="N75" s="96">
        <f>IF(N$54=فبراير!$B32,فبراير!$BR32-فبراير!$BQ32,0)</f>
        <v>0</v>
      </c>
      <c r="O75" s="96">
        <f>IF(O$54=فبراير!$B32,فبراير!$BR32-فبراير!$BQ32,0)</f>
        <v>0</v>
      </c>
      <c r="P75" s="96">
        <f>IF(P$54=فبراير!$B32,فبراير!$BR32-فبراير!$BQ32,0)</f>
        <v>0</v>
      </c>
      <c r="Q75" s="96">
        <f>IF(Q$54=فبراير!$B32,فبراير!$BR32-فبراير!$BQ32,0)</f>
        <v>0</v>
      </c>
      <c r="R75" s="96">
        <f>IF(R$54=فبراير!$B32,فبراير!$BR32-فبراير!$BQ32,0)</f>
        <v>0</v>
      </c>
      <c r="S75" s="96">
        <f>IF(S$54=فبراير!$B32,فبراير!$BR32-فبراير!$BQ32,0)</f>
        <v>0</v>
      </c>
      <c r="T75" s="96">
        <f>IF(T$54=فبراير!$B32,فبراير!$BR32-فبراير!$BQ32,0)</f>
        <v>0</v>
      </c>
      <c r="U75" s="96">
        <f>IF(U$54=فبراير!$B32,فبراير!$BR32-فبراير!$BQ32,0)</f>
        <v>0</v>
      </c>
      <c r="V75" s="96">
        <f>IF(V$54=فبراير!$B32,فبراير!$BR32-فبراير!$BQ32,0)</f>
        <v>0</v>
      </c>
      <c r="W75" s="96">
        <f>IF(W$54=فبراير!$B32,فبراير!$BR32-فبراير!$BQ32,0)</f>
        <v>0</v>
      </c>
      <c r="X75" s="96">
        <f>IF(X$54=فبراير!$B32,فبراير!$BR32-فبراير!$BQ32,0)</f>
        <v>0</v>
      </c>
      <c r="Y75" s="96">
        <f>IF(Y$54=فبراير!$B32,فبراير!$BR32-فبراير!$BQ32,0)</f>
        <v>0</v>
      </c>
      <c r="Z75" s="96">
        <f>IF(Z$54=فبراير!$B32,فبراير!$BR32-فبراير!$BQ32,0)</f>
        <v>0</v>
      </c>
      <c r="AA75" s="96">
        <f>IF(AA$54=فبراير!$B32,فبراير!$BR32-فبراير!$BQ32,0)</f>
        <v>0</v>
      </c>
      <c r="AB75" s="96">
        <f>IF(AB$54=فبراير!$B32,فبراير!$BR32-فبراير!$BQ32,0)</f>
        <v>0</v>
      </c>
      <c r="AC75" s="96">
        <f>IF(AC$54=فبراير!$B32,فبراير!$BR32-فبراير!$BQ32,0)</f>
        <v>0</v>
      </c>
      <c r="AD75" s="96">
        <f>IF(AD$54=فبراير!$B32,فبراير!$BR32-فبراير!$BQ32,0)</f>
        <v>0</v>
      </c>
      <c r="AE75" s="96">
        <f>IF(AE$54=فبراير!$B32,فبراير!$BR32-فبراير!$BQ32,0)</f>
        <v>0</v>
      </c>
      <c r="AF75" s="96">
        <f>IF(AF$54=فبراير!$B32,فبراير!$BR32-فبراير!$BQ32,0)</f>
        <v>0</v>
      </c>
      <c r="AG75" s="96">
        <f>IF(AG$54=فبراير!$B32,فبراير!$BR32-فبراير!$BQ32,0)</f>
        <v>0</v>
      </c>
    </row>
    <row r="76" spans="1:33">
      <c r="A76" s="96" t="str">
        <f>IF(D76&gt;0,فبراير!D33," ")</f>
        <v> </v>
      </c>
      <c r="B76" s="96" t="str">
        <f>IF(D76&gt;0,فبراير!D33," ")</f>
        <v> </v>
      </c>
      <c r="C76" s="96"/>
      <c r="D76" s="126">
        <f t="shared" si="2"/>
        <v>0</v>
      </c>
      <c r="E76" s="96">
        <f>IF(E$54=فبراير!$B33,فبراير!$BR33-فبراير!$BQ33,0)</f>
        <v>0</v>
      </c>
      <c r="F76" s="96">
        <f>IF(F$54=فبراير!$B33,فبراير!$BR33-فبراير!$BQ33,0)</f>
        <v>0</v>
      </c>
      <c r="G76" s="96">
        <f>IF(G$54=فبراير!$B33,فبراير!$BR33-فبراير!$BQ33,0)</f>
        <v>0</v>
      </c>
      <c r="H76" s="96">
        <f>IF(H$54=فبراير!$B33,فبراير!$BR33-فبراير!$BQ33,0)</f>
        <v>0</v>
      </c>
      <c r="I76" s="96">
        <f>IF(I$54=فبراير!$B33,فبراير!$BR33-فبراير!$BQ33,0)</f>
        <v>0</v>
      </c>
      <c r="J76" s="96">
        <f>IF(J$54=فبراير!$B33,فبراير!$BR33-فبراير!$BQ33,0)</f>
        <v>0</v>
      </c>
      <c r="K76" s="96">
        <f>IF(K$54=فبراير!$B33,فبراير!$BR33-فبراير!$BQ33,0)</f>
        <v>0</v>
      </c>
      <c r="L76" s="96">
        <f>IF(L$54=فبراير!$B33,فبراير!$BR33-فبراير!$BQ33,0)</f>
        <v>0</v>
      </c>
      <c r="M76" s="96">
        <f>IF(M$54=فبراير!$B33,فبراير!$BR33-فبراير!$BQ33,0)</f>
        <v>0</v>
      </c>
      <c r="N76" s="96">
        <f>IF(N$54=فبراير!$B33,فبراير!$BR33-فبراير!$BQ33,0)</f>
        <v>0</v>
      </c>
      <c r="O76" s="96">
        <f>IF(O$54=فبراير!$B33,فبراير!$BR33-فبراير!$BQ33,0)</f>
        <v>0</v>
      </c>
      <c r="P76" s="96">
        <f>IF(P$54=فبراير!$B33,فبراير!$BR33-فبراير!$BQ33,0)</f>
        <v>0</v>
      </c>
      <c r="Q76" s="96">
        <f>IF(Q$54=فبراير!$B33,فبراير!$BR33-فبراير!$BQ33,0)</f>
        <v>0</v>
      </c>
      <c r="R76" s="96">
        <f>IF(R$54=فبراير!$B33,فبراير!$BR33-فبراير!$BQ33,0)</f>
        <v>0</v>
      </c>
      <c r="S76" s="96">
        <f>IF(S$54=فبراير!$B33,فبراير!$BR33-فبراير!$BQ33,0)</f>
        <v>0</v>
      </c>
      <c r="T76" s="96">
        <f>IF(T$54=فبراير!$B33,فبراير!$BR33-فبراير!$BQ33,0)</f>
        <v>0</v>
      </c>
      <c r="U76" s="96">
        <f>IF(U$54=فبراير!$B33,فبراير!$BR33-فبراير!$BQ33,0)</f>
        <v>0</v>
      </c>
      <c r="V76" s="96">
        <f>IF(V$54=فبراير!$B33,فبراير!$BR33-فبراير!$BQ33,0)</f>
        <v>0</v>
      </c>
      <c r="W76" s="96">
        <f>IF(W$54=فبراير!$B33,فبراير!$BR33-فبراير!$BQ33,0)</f>
        <v>0</v>
      </c>
      <c r="X76" s="96">
        <f>IF(X$54=فبراير!$B33,فبراير!$BR33-فبراير!$BQ33,0)</f>
        <v>0</v>
      </c>
      <c r="Y76" s="96">
        <f>IF(Y$54=فبراير!$B33,فبراير!$BR33-فبراير!$BQ33,0)</f>
        <v>0</v>
      </c>
      <c r="Z76" s="96">
        <f>IF(Z$54=فبراير!$B33,فبراير!$BR33-فبراير!$BQ33,0)</f>
        <v>0</v>
      </c>
      <c r="AA76" s="96">
        <f>IF(AA$54=فبراير!$B33,فبراير!$BR33-فبراير!$BQ33,0)</f>
        <v>0</v>
      </c>
      <c r="AB76" s="96">
        <f>IF(AB$54=فبراير!$B33,فبراير!$BR33-فبراير!$BQ33,0)</f>
        <v>0</v>
      </c>
      <c r="AC76" s="96">
        <f>IF(AC$54=فبراير!$B33,فبراير!$BR33-فبراير!$BQ33,0)</f>
        <v>0</v>
      </c>
      <c r="AD76" s="96">
        <f>IF(AD$54=فبراير!$B33,فبراير!$BR33-فبراير!$BQ33,0)</f>
        <v>0</v>
      </c>
      <c r="AE76" s="96">
        <f>IF(AE$54=فبراير!$B33,فبراير!$BR33-فبراير!$BQ33,0)</f>
        <v>0</v>
      </c>
      <c r="AF76" s="96">
        <f>IF(AF$54=فبراير!$B33,فبراير!$BR33-فبراير!$BQ33,0)</f>
        <v>0</v>
      </c>
      <c r="AG76" s="96">
        <f>IF(AG$54=فبراير!$B33,فبراير!$BR33-فبراير!$BQ33,0)</f>
        <v>0</v>
      </c>
    </row>
    <row r="77" spans="1:33">
      <c r="A77" s="96" t="str">
        <f>IF(D77&gt;0,فبراير!D34," ")</f>
        <v> </v>
      </c>
      <c r="B77" s="96" t="str">
        <f>IF(D77&gt;0,فبراير!D34," ")</f>
        <v> </v>
      </c>
      <c r="C77" s="96"/>
      <c r="D77" s="126">
        <f t="shared" si="2"/>
        <v>0</v>
      </c>
      <c r="E77" s="96">
        <f>IF(E$54=فبراير!$B34,فبراير!$BR34-فبراير!$BQ34,0)</f>
        <v>0</v>
      </c>
      <c r="F77" s="96">
        <f>IF(F$54=فبراير!$B34,فبراير!$BR34-فبراير!$BQ34,0)</f>
        <v>0</v>
      </c>
      <c r="G77" s="96">
        <f>IF(G$54=فبراير!$B34,فبراير!$BR34-فبراير!$BQ34,0)</f>
        <v>0</v>
      </c>
      <c r="H77" s="96">
        <f>IF(H$54=فبراير!$B34,فبراير!$BR34-فبراير!$BQ34,0)</f>
        <v>0</v>
      </c>
      <c r="I77" s="96">
        <f>IF(I$54=فبراير!$B34,فبراير!$BR34-فبراير!$BQ34,0)</f>
        <v>0</v>
      </c>
      <c r="J77" s="96">
        <f>IF(J$54=فبراير!$B34,فبراير!$BR34-فبراير!$BQ34,0)</f>
        <v>0</v>
      </c>
      <c r="K77" s="96">
        <f>IF(K$54=فبراير!$B34,فبراير!$BR34-فبراير!$BQ34,0)</f>
        <v>0</v>
      </c>
      <c r="L77" s="96">
        <f>IF(L$54=فبراير!$B34,فبراير!$BR34-فبراير!$BQ34,0)</f>
        <v>0</v>
      </c>
      <c r="M77" s="96">
        <f>IF(M$54=فبراير!$B34,فبراير!$BR34-فبراير!$BQ34,0)</f>
        <v>0</v>
      </c>
      <c r="N77" s="96">
        <f>IF(N$54=فبراير!$B34,فبراير!$BR34-فبراير!$BQ34,0)</f>
        <v>0</v>
      </c>
      <c r="O77" s="96">
        <f>IF(O$54=فبراير!$B34,فبراير!$BR34-فبراير!$BQ34,0)</f>
        <v>0</v>
      </c>
      <c r="P77" s="96">
        <f>IF(P$54=فبراير!$B34,فبراير!$BR34-فبراير!$BQ34,0)</f>
        <v>0</v>
      </c>
      <c r="Q77" s="96">
        <f>IF(Q$54=فبراير!$B34,فبراير!$BR34-فبراير!$BQ34,0)</f>
        <v>0</v>
      </c>
      <c r="R77" s="96">
        <f>IF(R$54=فبراير!$B34,فبراير!$BR34-فبراير!$BQ34,0)</f>
        <v>0</v>
      </c>
      <c r="S77" s="96">
        <f>IF(S$54=فبراير!$B34,فبراير!$BR34-فبراير!$BQ34,0)</f>
        <v>0</v>
      </c>
      <c r="T77" s="96">
        <f>IF(T$54=فبراير!$B34,فبراير!$BR34-فبراير!$BQ34,0)</f>
        <v>0</v>
      </c>
      <c r="U77" s="96">
        <f>IF(U$54=فبراير!$B34,فبراير!$BR34-فبراير!$BQ34,0)</f>
        <v>0</v>
      </c>
      <c r="V77" s="96">
        <f>IF(V$54=فبراير!$B34,فبراير!$BR34-فبراير!$BQ34,0)</f>
        <v>0</v>
      </c>
      <c r="W77" s="96">
        <f>IF(W$54=فبراير!$B34,فبراير!$BR34-فبراير!$BQ34,0)</f>
        <v>0</v>
      </c>
      <c r="X77" s="96">
        <f>IF(X$54=فبراير!$B34,فبراير!$BR34-فبراير!$BQ34,0)</f>
        <v>0</v>
      </c>
      <c r="Y77" s="96">
        <f>IF(Y$54=فبراير!$B34,فبراير!$BR34-فبراير!$BQ34,0)</f>
        <v>0</v>
      </c>
      <c r="Z77" s="96">
        <f>IF(Z$54=فبراير!$B34,فبراير!$BR34-فبراير!$BQ34,0)</f>
        <v>0</v>
      </c>
      <c r="AA77" s="96">
        <f>IF(AA$54=فبراير!$B34,فبراير!$BR34-فبراير!$BQ34,0)</f>
        <v>0</v>
      </c>
      <c r="AB77" s="96">
        <f>IF(AB$54=فبراير!$B34,فبراير!$BR34-فبراير!$BQ34,0)</f>
        <v>0</v>
      </c>
      <c r="AC77" s="96">
        <f>IF(AC$54=فبراير!$B34,فبراير!$BR34-فبراير!$BQ34,0)</f>
        <v>0</v>
      </c>
      <c r="AD77" s="96">
        <f>IF(AD$54=فبراير!$B34,فبراير!$BR34-فبراير!$BQ34,0)</f>
        <v>0</v>
      </c>
      <c r="AE77" s="96">
        <f>IF(AE$54=فبراير!$B34,فبراير!$BR34-فبراير!$BQ34,0)</f>
        <v>0</v>
      </c>
      <c r="AF77" s="96">
        <f>IF(AF$54=فبراير!$B34,فبراير!$BR34-فبراير!$BQ34,0)</f>
        <v>0</v>
      </c>
      <c r="AG77" s="96">
        <f>IF(AG$54=فبراير!$B34,فبراير!$BR34-فبراير!$BQ34,0)</f>
        <v>0</v>
      </c>
    </row>
    <row r="78" spans="1:33">
      <c r="A78" s="96" t="str">
        <f>IF(D78&gt;0,فبراير!D35," ")</f>
        <v> </v>
      </c>
      <c r="B78" s="96" t="str">
        <f>IF(D78&gt;0,فبراير!D35," ")</f>
        <v> </v>
      </c>
      <c r="C78" s="96"/>
      <c r="D78" s="126">
        <f t="shared" si="2"/>
        <v>0</v>
      </c>
      <c r="E78" s="96">
        <f>IF(E$54=فبراير!$B35,فبراير!$BR35-فبراير!$BQ35,0)</f>
        <v>0</v>
      </c>
      <c r="F78" s="96">
        <f>IF(F$54=فبراير!$B35,فبراير!$BR35-فبراير!$BQ35,0)</f>
        <v>0</v>
      </c>
      <c r="G78" s="96">
        <f>IF(G$54=فبراير!$B35,فبراير!$BR35-فبراير!$BQ35,0)</f>
        <v>0</v>
      </c>
      <c r="H78" s="96">
        <f>IF(H$54=فبراير!$B35,فبراير!$BR35-فبراير!$BQ35,0)</f>
        <v>0</v>
      </c>
      <c r="I78" s="96">
        <f>IF(I$54=فبراير!$B35,فبراير!$BR35-فبراير!$BQ35,0)</f>
        <v>0</v>
      </c>
      <c r="J78" s="96">
        <f>IF(J$54=فبراير!$B35,فبراير!$BR35-فبراير!$BQ35,0)</f>
        <v>0</v>
      </c>
      <c r="K78" s="96">
        <f>IF(K$54=فبراير!$B35,فبراير!$BR35-فبراير!$BQ35,0)</f>
        <v>0</v>
      </c>
      <c r="L78" s="96">
        <f>IF(L$54=فبراير!$B35,فبراير!$BR35-فبراير!$BQ35,0)</f>
        <v>0</v>
      </c>
      <c r="M78" s="96">
        <f>IF(M$54=فبراير!$B35,فبراير!$BR35-فبراير!$BQ35,0)</f>
        <v>0</v>
      </c>
      <c r="N78" s="96">
        <f>IF(N$54=فبراير!$B35,فبراير!$BR35-فبراير!$BQ35,0)</f>
        <v>0</v>
      </c>
      <c r="O78" s="96">
        <f>IF(O$54=فبراير!$B35,فبراير!$BR35-فبراير!$BQ35,0)</f>
        <v>0</v>
      </c>
      <c r="P78" s="96">
        <f>IF(P$54=فبراير!$B35,فبراير!$BR35-فبراير!$BQ35,0)</f>
        <v>0</v>
      </c>
      <c r="Q78" s="96">
        <f>IF(Q$54=فبراير!$B35,فبراير!$BR35-فبراير!$BQ35,0)</f>
        <v>0</v>
      </c>
      <c r="R78" s="96">
        <f>IF(R$54=فبراير!$B35,فبراير!$BR35-فبراير!$BQ35,0)</f>
        <v>0</v>
      </c>
      <c r="S78" s="96">
        <f>IF(S$54=فبراير!$B35,فبراير!$BR35-فبراير!$BQ35,0)</f>
        <v>0</v>
      </c>
      <c r="T78" s="96">
        <f>IF(T$54=فبراير!$B35,فبراير!$BR35-فبراير!$BQ35,0)</f>
        <v>0</v>
      </c>
      <c r="U78" s="96">
        <f>IF(U$54=فبراير!$B35,فبراير!$BR35-فبراير!$BQ35,0)</f>
        <v>0</v>
      </c>
      <c r="V78" s="96">
        <f>IF(V$54=فبراير!$B35,فبراير!$BR35-فبراير!$BQ35,0)</f>
        <v>0</v>
      </c>
      <c r="W78" s="96">
        <f>IF(W$54=فبراير!$B35,فبراير!$BR35-فبراير!$BQ35,0)</f>
        <v>0</v>
      </c>
      <c r="X78" s="96">
        <f>IF(X$54=فبراير!$B35,فبراير!$BR35-فبراير!$BQ35,0)</f>
        <v>0</v>
      </c>
      <c r="Y78" s="96">
        <f>IF(Y$54=فبراير!$B35,فبراير!$BR35-فبراير!$BQ35,0)</f>
        <v>0</v>
      </c>
      <c r="Z78" s="96">
        <f>IF(Z$54=فبراير!$B35,فبراير!$BR35-فبراير!$BQ35,0)</f>
        <v>0</v>
      </c>
      <c r="AA78" s="96">
        <f>IF(AA$54=فبراير!$B35,فبراير!$BR35-فبراير!$BQ35,0)</f>
        <v>0</v>
      </c>
      <c r="AB78" s="96">
        <f>IF(AB$54=فبراير!$B35,فبراير!$BR35-فبراير!$BQ35,0)</f>
        <v>0</v>
      </c>
      <c r="AC78" s="96">
        <f>IF(AC$54=فبراير!$B35,فبراير!$BR35-فبراير!$BQ35,0)</f>
        <v>0</v>
      </c>
      <c r="AD78" s="96">
        <f>IF(AD$54=فبراير!$B35,فبراير!$BR35-فبراير!$BQ35,0)</f>
        <v>0</v>
      </c>
      <c r="AE78" s="96">
        <f>IF(AE$54=فبراير!$B35,فبراير!$BR35-فبراير!$BQ35,0)</f>
        <v>0</v>
      </c>
      <c r="AF78" s="96">
        <f>IF(AF$54=فبراير!$B35,فبراير!$BR35-فبراير!$BQ35,0)</f>
        <v>0</v>
      </c>
      <c r="AG78" s="96">
        <f>IF(AG$54=فبراير!$B35,فبراير!$BR35-فبراير!$BQ35,0)</f>
        <v>0</v>
      </c>
    </row>
    <row r="79" spans="1:33">
      <c r="A79" s="96" t="str">
        <f>IF(D79&gt;0,فبراير!D36," ")</f>
        <v>Februry-25</v>
      </c>
      <c r="B79" s="96" t="str">
        <f>IF(D79&gt;0,فبراير!D36," ")</f>
        <v>Februry-25</v>
      </c>
      <c r="C79" s="96"/>
      <c r="D79" s="126">
        <f t="shared" si="2"/>
        <v>600</v>
      </c>
      <c r="E79" s="96">
        <f>IF(E$54=فبراير!$B36,فبراير!$BR36-فبراير!$BQ36,0)</f>
        <v>0</v>
      </c>
      <c r="F79" s="96">
        <f>IF(F$54=فبراير!$B36,فبراير!$BR36-فبراير!$BQ36,0)</f>
        <v>0</v>
      </c>
      <c r="G79" s="96">
        <f>IF(G$54=فبراير!$B36,فبراير!$BR36-فبراير!$BQ36,0)</f>
        <v>0</v>
      </c>
      <c r="H79" s="96">
        <f>IF(H$54=فبراير!$B36,فبراير!$BR36-فبراير!$BQ36,0)</f>
        <v>0</v>
      </c>
      <c r="I79" s="96">
        <f>IF(I$54=فبراير!$B36,فبراير!$BR36-فبراير!$BQ36,0)</f>
        <v>0</v>
      </c>
      <c r="J79" s="96">
        <f>IF(J$54=فبراير!$B36,فبراير!$BR36-فبراير!$BQ36,0)</f>
        <v>0</v>
      </c>
      <c r="K79" s="96">
        <f>IF(K$54=فبراير!$B36,فبراير!$BR36-فبراير!$BQ36,0)</f>
        <v>0</v>
      </c>
      <c r="L79" s="96">
        <f>IF(L$54=فبراير!$B36,فبراير!$BR36-فبراير!$BQ36,0)</f>
        <v>0</v>
      </c>
      <c r="M79" s="96">
        <f>IF(M$54=فبراير!$B36,فبراير!$BR36-فبراير!$BQ36,0)</f>
        <v>0</v>
      </c>
      <c r="N79" s="96">
        <f>IF(N$54=فبراير!$B36,فبراير!$BR36-فبراير!$BQ36,0)</f>
        <v>0</v>
      </c>
      <c r="O79" s="96">
        <f>IF(O$54=فبراير!$B36,فبراير!$BR36-فبراير!$BQ36,0)</f>
        <v>0</v>
      </c>
      <c r="P79" s="96">
        <f>IF(P$54=فبراير!$B36,فبراير!$BR36-فبراير!$BQ36,0)</f>
        <v>0</v>
      </c>
      <c r="Q79" s="96">
        <f>IF(Q$54=فبراير!$B36,فبراير!$BR36-فبراير!$BQ36,0)</f>
        <v>0</v>
      </c>
      <c r="R79" s="96">
        <f>IF(R$54=فبراير!$B36,فبراير!$BR36-فبراير!$BQ36,0)</f>
        <v>0</v>
      </c>
      <c r="S79" s="96">
        <f>IF(S$54=فبراير!$B36,فبراير!$BR36-فبراير!$BQ36,0)</f>
        <v>0</v>
      </c>
      <c r="T79" s="96">
        <f>IF(T$54=فبراير!$B36,فبراير!$BR36-فبراير!$BQ36,0)</f>
        <v>0</v>
      </c>
      <c r="U79" s="96">
        <f>IF(U$54=فبراير!$B36,فبراير!$BR36-فبراير!$BQ36,0)</f>
        <v>0</v>
      </c>
      <c r="V79" s="96">
        <f>IF(V$54=فبراير!$B36,فبراير!$BR36-فبراير!$BQ36,0)</f>
        <v>0</v>
      </c>
      <c r="W79" s="96">
        <f>IF(W$54=فبراير!$B36,فبراير!$BR36-فبراير!$BQ36,0)</f>
        <v>0</v>
      </c>
      <c r="X79" s="96">
        <f>IF(X$54=فبراير!$B36,فبراير!$BR36-فبراير!$BQ36,0)</f>
        <v>0</v>
      </c>
      <c r="Y79" s="96">
        <f>IF(Y$54=فبراير!$B36,فبراير!$BR36-فبراير!$BQ36,0)</f>
        <v>0</v>
      </c>
      <c r="Z79" s="96">
        <f>IF(Z$54=فبراير!$B36,فبراير!$BR36-فبراير!$BQ36,0)</f>
        <v>0</v>
      </c>
      <c r="AA79" s="96">
        <f>IF(AA$54=فبراير!$B36,فبراير!$BR36-فبراير!$BQ36,0)</f>
        <v>0</v>
      </c>
      <c r="AB79" s="96">
        <f>IF(AB$54=فبراير!$B36,فبراير!$BR36-فبراير!$BQ36,0)</f>
        <v>0</v>
      </c>
      <c r="AC79" s="96">
        <f>IF(AC$54=فبراير!$B36,فبراير!$BR36-فبراير!$BQ36,0)</f>
        <v>600</v>
      </c>
      <c r="AD79" s="96">
        <f>IF(AD$54=فبراير!$B36,فبراير!$BR36-فبراير!$BQ36,0)</f>
        <v>0</v>
      </c>
      <c r="AE79" s="96">
        <f>IF(AE$54=فبراير!$B36,فبراير!$BR36-فبراير!$BQ36,0)</f>
        <v>0</v>
      </c>
      <c r="AF79" s="96">
        <f>IF(AF$54=فبراير!$B36,فبراير!$BR36-فبراير!$BQ36,0)</f>
        <v>0</v>
      </c>
      <c r="AG79" s="96">
        <f>IF(AG$54=فبراير!$B36,فبراير!$BR36-فبراير!$BQ36,0)</f>
        <v>0</v>
      </c>
    </row>
    <row r="80" spans="1:33">
      <c r="A80" s="96" t="str">
        <f>IF(D80&gt;0,فبراير!D37," ")</f>
        <v> </v>
      </c>
      <c r="B80" s="96" t="str">
        <f>IF(D80&gt;0,فبراير!D37," ")</f>
        <v> </v>
      </c>
      <c r="C80" s="96"/>
      <c r="D80" s="126">
        <f t="shared" si="2"/>
        <v>0</v>
      </c>
      <c r="E80" s="96">
        <f>IF(E$54=فبراير!$B37,فبراير!$BR37-فبراير!$BQ37,0)</f>
        <v>0</v>
      </c>
      <c r="F80" s="96">
        <f>IF(F$54=فبراير!$B37,فبراير!$BR37-فبراير!$BQ37,0)</f>
        <v>0</v>
      </c>
      <c r="G80" s="96">
        <f>IF(G$54=فبراير!$B37,فبراير!$BR37-فبراير!$BQ37,0)</f>
        <v>0</v>
      </c>
      <c r="H80" s="96">
        <f>IF(H$54=فبراير!$B37,فبراير!$BR37-فبراير!$BQ37,0)</f>
        <v>0</v>
      </c>
      <c r="I80" s="96">
        <f>IF(I$54=فبراير!$B37,فبراير!$BR37-فبراير!$BQ37,0)</f>
        <v>0</v>
      </c>
      <c r="J80" s="96">
        <f>IF(J$54=فبراير!$B37,فبراير!$BR37-فبراير!$BQ37,0)</f>
        <v>0</v>
      </c>
      <c r="K80" s="96">
        <f>IF(K$54=فبراير!$B37,فبراير!$BR37-فبراير!$BQ37,0)</f>
        <v>0</v>
      </c>
      <c r="L80" s="96">
        <f>IF(L$54=فبراير!$B37,فبراير!$BR37-فبراير!$BQ37,0)</f>
        <v>0</v>
      </c>
      <c r="M80" s="96">
        <f>IF(M$54=فبراير!$B37,فبراير!$BR37-فبراير!$BQ37,0)</f>
        <v>0</v>
      </c>
      <c r="N80" s="96">
        <f>IF(N$54=فبراير!$B37,فبراير!$BR37-فبراير!$BQ37,0)</f>
        <v>0</v>
      </c>
      <c r="O80" s="96">
        <f>IF(O$54=فبراير!$B37,فبراير!$BR37-فبراير!$BQ37,0)</f>
        <v>0</v>
      </c>
      <c r="P80" s="96">
        <f>IF(P$54=فبراير!$B37,فبراير!$BR37-فبراير!$BQ37,0)</f>
        <v>0</v>
      </c>
      <c r="Q80" s="96">
        <f>IF(Q$54=فبراير!$B37,فبراير!$BR37-فبراير!$BQ37,0)</f>
        <v>0</v>
      </c>
      <c r="R80" s="96">
        <f>IF(R$54=فبراير!$B37,فبراير!$BR37-فبراير!$BQ37,0)</f>
        <v>0</v>
      </c>
      <c r="S80" s="96">
        <f>IF(S$54=فبراير!$B37,فبراير!$BR37-فبراير!$BQ37,0)</f>
        <v>0</v>
      </c>
      <c r="T80" s="96">
        <f>IF(T$54=فبراير!$B37,فبراير!$BR37-فبراير!$BQ37,0)</f>
        <v>0</v>
      </c>
      <c r="U80" s="96">
        <f>IF(U$54=فبراير!$B37,فبراير!$BR37-فبراير!$BQ37,0)</f>
        <v>0</v>
      </c>
      <c r="V80" s="96">
        <f>IF(V$54=فبراير!$B37,فبراير!$BR37-فبراير!$BQ37,0)</f>
        <v>0</v>
      </c>
      <c r="W80" s="96">
        <f>IF(W$54=فبراير!$B37,فبراير!$BR37-فبراير!$BQ37,0)</f>
        <v>0</v>
      </c>
      <c r="X80" s="96">
        <f>IF(X$54=فبراير!$B37,فبراير!$BR37-فبراير!$BQ37,0)</f>
        <v>0</v>
      </c>
      <c r="Y80" s="96">
        <f>IF(Y$54=فبراير!$B37,فبراير!$BR37-فبراير!$BQ37,0)</f>
        <v>0</v>
      </c>
      <c r="Z80" s="96">
        <f>IF(Z$54=فبراير!$B37,فبراير!$BR37-فبراير!$BQ37,0)</f>
        <v>0</v>
      </c>
      <c r="AA80" s="96">
        <f>IF(AA$54=فبراير!$B37,فبراير!$BR37-فبراير!$BQ37,0)</f>
        <v>0</v>
      </c>
      <c r="AB80" s="96">
        <f>IF(AB$54=فبراير!$B37,فبراير!$BR37-فبراير!$BQ37,0)</f>
        <v>0</v>
      </c>
      <c r="AC80" s="96">
        <f>IF(AC$54=فبراير!$B37,فبراير!$BR37-فبراير!$BQ37,0)</f>
        <v>0</v>
      </c>
      <c r="AD80" s="96">
        <f>IF(AD$54=فبراير!$B37,فبراير!$BR37-فبراير!$BQ37,0)</f>
        <v>0</v>
      </c>
      <c r="AE80" s="96">
        <f>IF(AE$54=فبراير!$B37,فبراير!$BR37-فبراير!$BQ37,0)</f>
        <v>0</v>
      </c>
      <c r="AF80" s="96">
        <f>IF(AF$54=فبراير!$B37,فبراير!$BR37-فبراير!$BQ37,0)</f>
        <v>0</v>
      </c>
      <c r="AG80" s="96">
        <f>IF(AG$54=فبراير!$B37,فبراير!$BR37-فبراير!$BQ37,0)</f>
        <v>0</v>
      </c>
    </row>
    <row r="81" spans="1:33">
      <c r="A81" s="96" t="str">
        <f>IF(D81&gt;0,فبراير!D38," ")</f>
        <v> </v>
      </c>
      <c r="B81" s="96" t="str">
        <f>IF(D81&gt;0,فبراير!D38," ")</f>
        <v> </v>
      </c>
      <c r="C81" s="96"/>
      <c r="D81" s="126">
        <f t="shared" si="2"/>
        <v>0</v>
      </c>
      <c r="E81" s="96">
        <f>IF(E$54=فبراير!$B38,فبراير!$BR38-فبراير!$BQ38,0)</f>
        <v>0</v>
      </c>
      <c r="F81" s="96">
        <f>IF(F$54=فبراير!$B38,فبراير!$BR38-فبراير!$BQ38,0)</f>
        <v>0</v>
      </c>
      <c r="G81" s="96">
        <f>IF(G$54=فبراير!$B38,فبراير!$BR38-فبراير!$BQ38,0)</f>
        <v>0</v>
      </c>
      <c r="H81" s="96">
        <f>IF(H$54=فبراير!$B38,فبراير!$BR38-فبراير!$BQ38,0)</f>
        <v>0</v>
      </c>
      <c r="I81" s="96">
        <f>IF(I$54=فبراير!$B38,فبراير!$BR38-فبراير!$BQ38,0)</f>
        <v>0</v>
      </c>
      <c r="J81" s="96">
        <f>IF(J$54=فبراير!$B38,فبراير!$BR38-فبراير!$BQ38,0)</f>
        <v>0</v>
      </c>
      <c r="K81" s="96">
        <f>IF(K$54=فبراير!$B38,فبراير!$BR38-فبراير!$BQ38,0)</f>
        <v>0</v>
      </c>
      <c r="L81" s="96">
        <f>IF(L$54=فبراير!$B38,فبراير!$BR38-فبراير!$BQ38,0)</f>
        <v>0</v>
      </c>
      <c r="M81" s="96">
        <f>IF(M$54=فبراير!$B38,فبراير!$BR38-فبراير!$BQ38,0)</f>
        <v>0</v>
      </c>
      <c r="N81" s="96">
        <f>IF(N$54=فبراير!$B38,فبراير!$BR38-فبراير!$BQ38,0)</f>
        <v>0</v>
      </c>
      <c r="O81" s="96">
        <f>IF(O$54=فبراير!$B38,فبراير!$BR38-فبراير!$BQ38,0)</f>
        <v>0</v>
      </c>
      <c r="P81" s="96">
        <f>IF(P$54=فبراير!$B38,فبراير!$BR38-فبراير!$BQ38,0)</f>
        <v>0</v>
      </c>
      <c r="Q81" s="96">
        <f>IF(Q$54=فبراير!$B38,فبراير!$BR38-فبراير!$BQ38,0)</f>
        <v>0</v>
      </c>
      <c r="R81" s="96">
        <f>IF(R$54=فبراير!$B38,فبراير!$BR38-فبراير!$BQ38,0)</f>
        <v>0</v>
      </c>
      <c r="S81" s="96">
        <f>IF(S$54=فبراير!$B38,فبراير!$BR38-فبراير!$BQ38,0)</f>
        <v>0</v>
      </c>
      <c r="T81" s="96">
        <f>IF(T$54=فبراير!$B38,فبراير!$BR38-فبراير!$BQ38,0)</f>
        <v>0</v>
      </c>
      <c r="U81" s="96">
        <f>IF(U$54=فبراير!$B38,فبراير!$BR38-فبراير!$BQ38,0)</f>
        <v>0</v>
      </c>
      <c r="V81" s="96">
        <f>IF(V$54=فبراير!$B38,فبراير!$BR38-فبراير!$BQ38,0)</f>
        <v>0</v>
      </c>
      <c r="W81" s="96">
        <f>IF(W$54=فبراير!$B38,فبراير!$BR38-فبراير!$BQ38,0)</f>
        <v>0</v>
      </c>
      <c r="X81" s="96">
        <f>IF(X$54=فبراير!$B38,فبراير!$BR38-فبراير!$BQ38,0)</f>
        <v>0</v>
      </c>
      <c r="Y81" s="96">
        <f>IF(Y$54=فبراير!$B38,فبراير!$BR38-فبراير!$BQ38,0)</f>
        <v>0</v>
      </c>
      <c r="Z81" s="96">
        <f>IF(Z$54=فبراير!$B38,فبراير!$BR38-فبراير!$BQ38,0)</f>
        <v>0</v>
      </c>
      <c r="AA81" s="96">
        <f>IF(AA$54=فبراير!$B38,فبراير!$BR38-فبراير!$BQ38,0)</f>
        <v>0</v>
      </c>
      <c r="AB81" s="96">
        <f>IF(AB$54=فبراير!$B38,فبراير!$BR38-فبراير!$BQ38,0)</f>
        <v>0</v>
      </c>
      <c r="AC81" s="96">
        <f>IF(AC$54=فبراير!$B38,فبراير!$BR38-فبراير!$BQ38,0)</f>
        <v>0</v>
      </c>
      <c r="AD81" s="96">
        <f>IF(AD$54=فبراير!$B38,فبراير!$BR38-فبراير!$BQ38,0)</f>
        <v>0</v>
      </c>
      <c r="AE81" s="96">
        <f>IF(AE$54=فبراير!$B38,فبراير!$BR38-فبراير!$BQ38,0)</f>
        <v>0</v>
      </c>
      <c r="AF81" s="96">
        <f>IF(AF$54=فبراير!$B38,فبراير!$BR38-فبراير!$BQ38,0)</f>
        <v>0</v>
      </c>
      <c r="AG81" s="96">
        <f>IF(AG$54=فبراير!$B38,فبراير!$BR38-فبراير!$BQ38,0)</f>
        <v>0</v>
      </c>
    </row>
    <row r="82" spans="1:33">
      <c r="A82" s="96" t="str">
        <f>IF(D82&gt;0,فبراير!D39," ")</f>
        <v> </v>
      </c>
      <c r="B82" s="96" t="str">
        <f>IF(D82&gt;0,فبراير!D39," ")</f>
        <v> </v>
      </c>
      <c r="C82" s="96"/>
      <c r="D82" s="126">
        <f t="shared" si="2"/>
        <v>0</v>
      </c>
      <c r="E82" s="96">
        <f>IF(E$54=فبراير!$B39,فبراير!$BR39-فبراير!$BQ39,0)</f>
        <v>0</v>
      </c>
      <c r="F82" s="96">
        <f>IF(F$54=فبراير!$B39,فبراير!$BR39-فبراير!$BQ39,0)</f>
        <v>0</v>
      </c>
      <c r="G82" s="96">
        <f>IF(G$54=فبراير!$B39,فبراير!$BR39-فبراير!$BQ39,0)</f>
        <v>0</v>
      </c>
      <c r="H82" s="96">
        <f>IF(H$54=فبراير!$B39,فبراير!$BR39-فبراير!$BQ39,0)</f>
        <v>0</v>
      </c>
      <c r="I82" s="96">
        <f>IF(I$54=فبراير!$B39,فبراير!$BR39-فبراير!$BQ39,0)</f>
        <v>0</v>
      </c>
      <c r="J82" s="96">
        <f>IF(J$54=فبراير!$B39,فبراير!$BR39-فبراير!$BQ39,0)</f>
        <v>0</v>
      </c>
      <c r="K82" s="96">
        <f>IF(K$54=فبراير!$B39,فبراير!$BR39-فبراير!$BQ39,0)</f>
        <v>0</v>
      </c>
      <c r="L82" s="96">
        <f>IF(L$54=فبراير!$B39,فبراير!$BR39-فبراير!$BQ39,0)</f>
        <v>0</v>
      </c>
      <c r="M82" s="96">
        <f>IF(M$54=فبراير!$B39,فبراير!$BR39-فبراير!$BQ39,0)</f>
        <v>0</v>
      </c>
      <c r="N82" s="96">
        <f>IF(N$54=فبراير!$B39,فبراير!$BR39-فبراير!$BQ39,0)</f>
        <v>0</v>
      </c>
      <c r="O82" s="96">
        <f>IF(O$54=فبراير!$B39,فبراير!$BR39-فبراير!$BQ39,0)</f>
        <v>0</v>
      </c>
      <c r="P82" s="96">
        <f>IF(P$54=فبراير!$B39,فبراير!$BR39-فبراير!$BQ39,0)</f>
        <v>0</v>
      </c>
      <c r="Q82" s="96">
        <f>IF(Q$54=فبراير!$B39,فبراير!$BR39-فبراير!$BQ39,0)</f>
        <v>0</v>
      </c>
      <c r="R82" s="96">
        <f>IF(R$54=فبراير!$B39,فبراير!$BR39-فبراير!$BQ39,0)</f>
        <v>0</v>
      </c>
      <c r="S82" s="96">
        <f>IF(S$54=فبراير!$B39,فبراير!$BR39-فبراير!$BQ39,0)</f>
        <v>0</v>
      </c>
      <c r="T82" s="96">
        <f>IF(T$54=فبراير!$B39,فبراير!$BR39-فبراير!$BQ39,0)</f>
        <v>0</v>
      </c>
      <c r="U82" s="96">
        <f>IF(U$54=فبراير!$B39,فبراير!$BR39-فبراير!$BQ39,0)</f>
        <v>0</v>
      </c>
      <c r="V82" s="96">
        <f>IF(V$54=فبراير!$B39,فبراير!$BR39-فبراير!$BQ39,0)</f>
        <v>0</v>
      </c>
      <c r="W82" s="96">
        <f>IF(W$54=فبراير!$B39,فبراير!$BR39-فبراير!$BQ39,0)</f>
        <v>0</v>
      </c>
      <c r="X82" s="96">
        <f>IF(X$54=فبراير!$B39,فبراير!$BR39-فبراير!$BQ39,0)</f>
        <v>0</v>
      </c>
      <c r="Y82" s="96">
        <f>IF(Y$54=فبراير!$B39,فبراير!$BR39-فبراير!$BQ39,0)</f>
        <v>0</v>
      </c>
      <c r="Z82" s="96">
        <f>IF(Z$54=فبراير!$B39,فبراير!$BR39-فبراير!$BQ39,0)</f>
        <v>0</v>
      </c>
      <c r="AA82" s="96">
        <f>IF(AA$54=فبراير!$B39,فبراير!$BR39-فبراير!$BQ39,0)</f>
        <v>0</v>
      </c>
      <c r="AB82" s="96">
        <f>IF(AB$54=فبراير!$B39,فبراير!$BR39-فبراير!$BQ39,0)</f>
        <v>0</v>
      </c>
      <c r="AC82" s="96">
        <f>IF(AC$54=فبراير!$B39,فبراير!$BR39-فبراير!$BQ39,0)</f>
        <v>0</v>
      </c>
      <c r="AD82" s="96">
        <f>IF(AD$54=فبراير!$B39,فبراير!$BR39-فبراير!$BQ39,0)</f>
        <v>0</v>
      </c>
      <c r="AE82" s="96">
        <f>IF(AE$54=فبراير!$B39,فبراير!$BR39-فبراير!$BQ39,0)</f>
        <v>0</v>
      </c>
      <c r="AF82" s="96">
        <f>IF(AF$54=فبراير!$B39,فبراير!$BR39-فبراير!$BQ39,0)</f>
        <v>0</v>
      </c>
      <c r="AG82" s="96">
        <f>IF(AG$54=فبراير!$B39,فبراير!$BR39-فبراير!$BQ39,0)</f>
        <v>0</v>
      </c>
    </row>
    <row r="83" spans="1:33">
      <c r="A83" s="96" t="str">
        <f>IF(D83&gt;0,فبراير!D40," ")</f>
        <v> </v>
      </c>
      <c r="B83" s="96" t="str">
        <f>IF(D83&gt;0,فبراير!D40," ")</f>
        <v> </v>
      </c>
      <c r="C83" s="96"/>
      <c r="D83" s="126">
        <f t="shared" si="2"/>
        <v>0</v>
      </c>
      <c r="E83" s="96">
        <f>IF(E$54=فبراير!$B40,فبراير!$BR40-فبراير!$BQ40,0)</f>
        <v>0</v>
      </c>
      <c r="F83" s="96">
        <f>IF(F$54=فبراير!$B40,فبراير!$BR40-فبراير!$BQ40,0)</f>
        <v>0</v>
      </c>
      <c r="G83" s="96">
        <f>IF(G$54=فبراير!$B40,فبراير!$BR40-فبراير!$BQ40,0)</f>
        <v>0</v>
      </c>
      <c r="H83" s="96">
        <f>IF(H$54=فبراير!$B40,فبراير!$BR40-فبراير!$BQ40,0)</f>
        <v>0</v>
      </c>
      <c r="I83" s="96">
        <f>IF(I$54=فبراير!$B40,فبراير!$BR40-فبراير!$BQ40,0)</f>
        <v>0</v>
      </c>
      <c r="J83" s="96">
        <f>IF(J$54=فبراير!$B40,فبراير!$BR40-فبراير!$BQ40,0)</f>
        <v>0</v>
      </c>
      <c r="K83" s="96">
        <f>IF(K$54=فبراير!$B40,فبراير!$BR40-فبراير!$BQ40,0)</f>
        <v>0</v>
      </c>
      <c r="L83" s="96">
        <f>IF(L$54=فبراير!$B40,فبراير!$BR40-فبراير!$BQ40,0)</f>
        <v>0</v>
      </c>
      <c r="M83" s="96">
        <f>IF(M$54=فبراير!$B40,فبراير!$BR40-فبراير!$BQ40,0)</f>
        <v>0</v>
      </c>
      <c r="N83" s="96">
        <f>IF(N$54=فبراير!$B40,فبراير!$BR40-فبراير!$BQ40,0)</f>
        <v>0</v>
      </c>
      <c r="O83" s="96">
        <f>IF(O$54=فبراير!$B40,فبراير!$BR40-فبراير!$BQ40,0)</f>
        <v>0</v>
      </c>
      <c r="P83" s="96">
        <f>IF(P$54=فبراير!$B40,فبراير!$BR40-فبراير!$BQ40,0)</f>
        <v>0</v>
      </c>
      <c r="Q83" s="96">
        <f>IF(Q$54=فبراير!$B40,فبراير!$BR40-فبراير!$BQ40,0)</f>
        <v>0</v>
      </c>
      <c r="R83" s="96">
        <f>IF(R$54=فبراير!$B40,فبراير!$BR40-فبراير!$BQ40,0)</f>
        <v>0</v>
      </c>
      <c r="S83" s="96">
        <f>IF(S$54=فبراير!$B40,فبراير!$BR40-فبراير!$BQ40,0)</f>
        <v>0</v>
      </c>
      <c r="T83" s="96">
        <f>IF(T$54=فبراير!$B40,فبراير!$BR40-فبراير!$BQ40,0)</f>
        <v>0</v>
      </c>
      <c r="U83" s="96">
        <f>IF(U$54=فبراير!$B40,فبراير!$BR40-فبراير!$BQ40,0)</f>
        <v>0</v>
      </c>
      <c r="V83" s="96">
        <f>IF(V$54=فبراير!$B40,فبراير!$BR40-فبراير!$BQ40,0)</f>
        <v>0</v>
      </c>
      <c r="W83" s="96">
        <f>IF(W$54=فبراير!$B40,فبراير!$BR40-فبراير!$BQ40,0)</f>
        <v>0</v>
      </c>
      <c r="X83" s="96">
        <f>IF(X$54=فبراير!$B40,فبراير!$BR40-فبراير!$BQ40,0)</f>
        <v>0</v>
      </c>
      <c r="Y83" s="96">
        <f>IF(Y$54=فبراير!$B40,فبراير!$BR40-فبراير!$BQ40,0)</f>
        <v>0</v>
      </c>
      <c r="Z83" s="96">
        <f>IF(Z$54=فبراير!$B40,فبراير!$BR40-فبراير!$BQ40,0)</f>
        <v>0</v>
      </c>
      <c r="AA83" s="96">
        <f>IF(AA$54=فبراير!$B40,فبراير!$BR40-فبراير!$BQ40,0)</f>
        <v>0</v>
      </c>
      <c r="AB83" s="96">
        <f>IF(AB$54=فبراير!$B40,فبراير!$BR40-فبراير!$BQ40,0)</f>
        <v>0</v>
      </c>
      <c r="AC83" s="96">
        <f>IF(AC$54=فبراير!$B40,فبراير!$BR40-فبراير!$BQ40,0)</f>
        <v>0</v>
      </c>
      <c r="AD83" s="96">
        <f>IF(AD$54=فبراير!$B40,فبراير!$BR40-فبراير!$BQ40,0)</f>
        <v>0</v>
      </c>
      <c r="AE83" s="96">
        <f>IF(AE$54=فبراير!$B40,فبراير!$BR40-فبراير!$BQ40,0)</f>
        <v>0</v>
      </c>
      <c r="AF83" s="96">
        <f>IF(AF$54=فبراير!$B40,فبراير!$BR40-فبراير!$BQ40,0)</f>
        <v>0</v>
      </c>
      <c r="AG83" s="96">
        <f>IF(AG$54=فبراير!$B40,فبراير!$BR40-فبراير!$BQ40,0)</f>
        <v>0</v>
      </c>
    </row>
    <row r="84" spans="1:33">
      <c r="A84" s="96" t="str">
        <f>IF(D84&gt;0,فبراير!D41," ")</f>
        <v> </v>
      </c>
      <c r="B84" s="96" t="str">
        <f>IF(D84&gt;0,فبراير!D41," ")</f>
        <v> </v>
      </c>
      <c r="C84" s="96"/>
      <c r="D84" s="126">
        <f t="shared" si="2"/>
        <v>0</v>
      </c>
      <c r="E84" s="96">
        <f>IF(E$54=فبراير!$B41,فبراير!$BR41-فبراير!$BQ41,0)</f>
        <v>0</v>
      </c>
      <c r="F84" s="96">
        <f>IF(F$54=فبراير!$B41,فبراير!$BR41-فبراير!$BQ41,0)</f>
        <v>0</v>
      </c>
      <c r="G84" s="96">
        <f>IF(G$54=فبراير!$B41,فبراير!$BR41-فبراير!$BQ41,0)</f>
        <v>0</v>
      </c>
      <c r="H84" s="96">
        <f>IF(H$54=فبراير!$B41,فبراير!$BR41-فبراير!$BQ41,0)</f>
        <v>0</v>
      </c>
      <c r="I84" s="96">
        <f>IF(I$54=فبراير!$B41,فبراير!$BR41-فبراير!$BQ41,0)</f>
        <v>0</v>
      </c>
      <c r="J84" s="96">
        <f>IF(J$54=فبراير!$B41,فبراير!$BR41-فبراير!$BQ41,0)</f>
        <v>0</v>
      </c>
      <c r="K84" s="96">
        <f>IF(K$54=فبراير!$B41,فبراير!$BR41-فبراير!$BQ41,0)</f>
        <v>0</v>
      </c>
      <c r="L84" s="96">
        <f>IF(L$54=فبراير!$B41,فبراير!$BR41-فبراير!$BQ41,0)</f>
        <v>0</v>
      </c>
      <c r="M84" s="96">
        <f>IF(M$54=فبراير!$B41,فبراير!$BR41-فبراير!$BQ41,0)</f>
        <v>0</v>
      </c>
      <c r="N84" s="96">
        <f>IF(N$54=فبراير!$B41,فبراير!$BR41-فبراير!$BQ41,0)</f>
        <v>0</v>
      </c>
      <c r="O84" s="96">
        <f>IF(O$54=فبراير!$B41,فبراير!$BR41-فبراير!$BQ41,0)</f>
        <v>0</v>
      </c>
      <c r="P84" s="96">
        <f>IF(P$54=فبراير!$B41,فبراير!$BR41-فبراير!$BQ41,0)</f>
        <v>0</v>
      </c>
      <c r="Q84" s="96">
        <f>IF(Q$54=فبراير!$B41,فبراير!$BR41-فبراير!$BQ41,0)</f>
        <v>0</v>
      </c>
      <c r="R84" s="96">
        <f>IF(R$54=فبراير!$B41,فبراير!$BR41-فبراير!$BQ41,0)</f>
        <v>0</v>
      </c>
      <c r="S84" s="96">
        <f>IF(S$54=فبراير!$B41,فبراير!$BR41-فبراير!$BQ41,0)</f>
        <v>0</v>
      </c>
      <c r="T84" s="96">
        <f>IF(T$54=فبراير!$B41,فبراير!$BR41-فبراير!$BQ41,0)</f>
        <v>0</v>
      </c>
      <c r="U84" s="96">
        <f>IF(U$54=فبراير!$B41,فبراير!$BR41-فبراير!$BQ41,0)</f>
        <v>0</v>
      </c>
      <c r="V84" s="96">
        <f>IF(V$54=فبراير!$B41,فبراير!$BR41-فبراير!$BQ41,0)</f>
        <v>0</v>
      </c>
      <c r="W84" s="96">
        <f>IF(W$54=فبراير!$B41,فبراير!$BR41-فبراير!$BQ41,0)</f>
        <v>0</v>
      </c>
      <c r="X84" s="96">
        <f>IF(X$54=فبراير!$B41,فبراير!$BR41-فبراير!$BQ41,0)</f>
        <v>0</v>
      </c>
      <c r="Y84" s="96">
        <f>IF(Y$54=فبراير!$B41,فبراير!$BR41-فبراير!$BQ41,0)</f>
        <v>0</v>
      </c>
      <c r="Z84" s="96">
        <f>IF(Z$54=فبراير!$B41,فبراير!$BR41-فبراير!$BQ41,0)</f>
        <v>0</v>
      </c>
      <c r="AA84" s="96">
        <f>IF(AA$54=فبراير!$B41,فبراير!$BR41-فبراير!$BQ41,0)</f>
        <v>0</v>
      </c>
      <c r="AB84" s="96">
        <f>IF(AB$54=فبراير!$B41,فبراير!$BR41-فبراير!$BQ41,0)</f>
        <v>0</v>
      </c>
      <c r="AC84" s="96">
        <f>IF(AC$54=فبراير!$B41,فبراير!$BR41-فبراير!$BQ41,0)</f>
        <v>0</v>
      </c>
      <c r="AD84" s="96">
        <f>IF(AD$54=فبراير!$B41,فبراير!$BR41-فبراير!$BQ41,0)</f>
        <v>0</v>
      </c>
      <c r="AE84" s="96">
        <f>IF(AE$54=فبراير!$B41,فبراير!$BR41-فبراير!$BQ41,0)</f>
        <v>0</v>
      </c>
      <c r="AF84" s="96">
        <f>IF(AF$54=فبراير!$B41,فبراير!$BR41-فبراير!$BQ41,0)</f>
        <v>0</v>
      </c>
      <c r="AG84" s="96">
        <f>IF(AG$54=فبراير!$B41,فبراير!$BR41-فبراير!$BQ41,0)</f>
        <v>0</v>
      </c>
    </row>
    <row r="85" spans="1:33">
      <c r="A85" s="96" t="str">
        <f>IF(D85&gt;0,فبراير!D42," ")</f>
        <v> </v>
      </c>
      <c r="B85" s="96" t="str">
        <f>IF(D85&gt;0,فبراير!D42," ")</f>
        <v> </v>
      </c>
      <c r="C85" s="96"/>
      <c r="D85" s="126">
        <f t="shared" si="2"/>
        <v>0</v>
      </c>
      <c r="E85" s="96">
        <f>IF(E$54=فبراير!$B42,فبراير!$BR42-فبراير!$BQ42,0)</f>
        <v>0</v>
      </c>
      <c r="F85" s="96">
        <f>IF(F$54=فبراير!$B42,فبراير!$BR42-فبراير!$BQ42,0)</f>
        <v>0</v>
      </c>
      <c r="G85" s="96">
        <f>IF(G$54=فبراير!$B42,فبراير!$BR42-فبراير!$BQ42,0)</f>
        <v>0</v>
      </c>
      <c r="H85" s="96">
        <f>IF(H$54=فبراير!$B42,فبراير!$BR42-فبراير!$BQ42,0)</f>
        <v>0</v>
      </c>
      <c r="I85" s="96">
        <f>IF(I$54=فبراير!$B42,فبراير!$BR42-فبراير!$BQ42,0)</f>
        <v>0</v>
      </c>
      <c r="J85" s="96">
        <f>IF(J$54=فبراير!$B42,فبراير!$BR42-فبراير!$BQ42,0)</f>
        <v>0</v>
      </c>
      <c r="K85" s="96">
        <f>IF(K$54=فبراير!$B42,فبراير!$BR42-فبراير!$BQ42,0)</f>
        <v>0</v>
      </c>
      <c r="L85" s="96">
        <f>IF(L$54=فبراير!$B42,فبراير!$BR42-فبراير!$BQ42,0)</f>
        <v>0</v>
      </c>
      <c r="M85" s="96">
        <f>IF(M$54=فبراير!$B42,فبراير!$BR42-فبراير!$BQ42,0)</f>
        <v>0</v>
      </c>
      <c r="N85" s="96">
        <f>IF(N$54=فبراير!$B42,فبراير!$BR42-فبراير!$BQ42,0)</f>
        <v>0</v>
      </c>
      <c r="O85" s="96">
        <f>IF(O$54=فبراير!$B42,فبراير!$BR42-فبراير!$BQ42,0)</f>
        <v>0</v>
      </c>
      <c r="P85" s="96">
        <f>IF(P$54=فبراير!$B42,فبراير!$BR42-فبراير!$BQ42,0)</f>
        <v>0</v>
      </c>
      <c r="Q85" s="96">
        <f>IF(Q$54=فبراير!$B42,فبراير!$BR42-فبراير!$BQ42,0)</f>
        <v>0</v>
      </c>
      <c r="R85" s="96">
        <f>IF(R$54=فبراير!$B42,فبراير!$BR42-فبراير!$BQ42,0)</f>
        <v>0</v>
      </c>
      <c r="S85" s="96">
        <f>IF(S$54=فبراير!$B42,فبراير!$BR42-فبراير!$BQ42,0)</f>
        <v>0</v>
      </c>
      <c r="T85" s="96">
        <f>IF(T$54=فبراير!$B42,فبراير!$BR42-فبراير!$BQ42,0)</f>
        <v>0</v>
      </c>
      <c r="U85" s="96">
        <f>IF(U$54=فبراير!$B42,فبراير!$BR42-فبراير!$BQ42,0)</f>
        <v>0</v>
      </c>
      <c r="V85" s="96">
        <f>IF(V$54=فبراير!$B42,فبراير!$BR42-فبراير!$BQ42,0)</f>
        <v>0</v>
      </c>
      <c r="W85" s="96">
        <f>IF(W$54=فبراير!$B42,فبراير!$BR42-فبراير!$BQ42,0)</f>
        <v>0</v>
      </c>
      <c r="X85" s="96">
        <f>IF(X$54=فبراير!$B42,فبراير!$BR42-فبراير!$BQ42,0)</f>
        <v>0</v>
      </c>
      <c r="Y85" s="96">
        <f>IF(Y$54=فبراير!$B42,فبراير!$BR42-فبراير!$BQ42,0)</f>
        <v>0</v>
      </c>
      <c r="Z85" s="96">
        <f>IF(Z$54=فبراير!$B42,فبراير!$BR42-فبراير!$BQ42,0)</f>
        <v>0</v>
      </c>
      <c r="AA85" s="96">
        <f>IF(AA$54=فبراير!$B42,فبراير!$BR42-فبراير!$BQ42,0)</f>
        <v>0</v>
      </c>
      <c r="AB85" s="96">
        <f>IF(AB$54=فبراير!$B42,فبراير!$BR42-فبراير!$BQ42,0)</f>
        <v>0</v>
      </c>
      <c r="AC85" s="96">
        <f>IF(AC$54=فبراير!$B42,فبراير!$BR42-فبراير!$BQ42,0)</f>
        <v>0</v>
      </c>
      <c r="AD85" s="96">
        <f>IF(AD$54=فبراير!$B42,فبراير!$BR42-فبراير!$BQ42,0)</f>
        <v>0</v>
      </c>
      <c r="AE85" s="96">
        <f>IF(AE$54=فبراير!$B42,فبراير!$BR42-فبراير!$BQ42,0)</f>
        <v>0</v>
      </c>
      <c r="AF85" s="96">
        <f>IF(AF$54=فبراير!$B42,فبراير!$BR42-فبراير!$BQ42,0)</f>
        <v>0</v>
      </c>
      <c r="AG85" s="96">
        <f>IF(AG$54=فبراير!$B42,فبراير!$BR42-فبراير!$BQ42,0)</f>
        <v>0</v>
      </c>
    </row>
    <row r="86" ht="15" spans="1:33">
      <c r="A86" s="96" t="str">
        <f>IF(D86&gt;0,فبراير!D43," ")</f>
        <v> </v>
      </c>
      <c r="B86" s="96" t="str">
        <f>IF(D86&gt;0,فبراير!D43," ")</f>
        <v> </v>
      </c>
      <c r="C86" s="96"/>
      <c r="D86" s="126">
        <f t="shared" si="2"/>
        <v>0</v>
      </c>
      <c r="E86" s="96">
        <f>IF(E$54=فبراير!$B43,فبراير!$BR43-فبراير!$BQ43,0)</f>
        <v>0</v>
      </c>
      <c r="F86" s="96">
        <f>IF(F$54=فبراير!$B43,فبراير!$BR43-فبراير!$BQ43,0)</f>
        <v>0</v>
      </c>
      <c r="G86" s="96">
        <f>IF(G$54=فبراير!$B43,فبراير!$BR43-فبراير!$BQ43,0)</f>
        <v>0</v>
      </c>
      <c r="H86" s="96">
        <f>IF(H$54=فبراير!$B43,فبراير!$BR43-فبراير!$BQ43,0)</f>
        <v>0</v>
      </c>
      <c r="I86" s="96">
        <f>IF(I$54=فبراير!$B43,فبراير!$BR43-فبراير!$BQ43,0)</f>
        <v>0</v>
      </c>
      <c r="J86" s="96">
        <f>IF(J$54=فبراير!$B43,فبراير!$BR43-فبراير!$BQ43,0)</f>
        <v>0</v>
      </c>
      <c r="K86" s="96">
        <f>IF(K$54=فبراير!$B43,فبراير!$BR43-فبراير!$BQ43,0)</f>
        <v>0</v>
      </c>
      <c r="L86" s="96">
        <f>IF(L$54=فبراير!$B43,فبراير!$BR43-فبراير!$BQ43,0)</f>
        <v>0</v>
      </c>
      <c r="M86" s="96">
        <f>IF(M$54=فبراير!$B43,فبراير!$BR43-فبراير!$BQ43,0)</f>
        <v>0</v>
      </c>
      <c r="N86" s="96">
        <f>IF(N$54=فبراير!$B43,فبراير!$BR43-فبراير!$BQ43,0)</f>
        <v>0</v>
      </c>
      <c r="O86" s="96">
        <f>IF(O$54=فبراير!$B43,فبراير!$BR43-فبراير!$BQ43,0)</f>
        <v>0</v>
      </c>
      <c r="P86" s="96">
        <f>IF(P$54=فبراير!$B43,فبراير!$BR43-فبراير!$BQ43,0)</f>
        <v>0</v>
      </c>
      <c r="Q86" s="96">
        <f>IF(Q$54=فبراير!$B43,فبراير!$BR43-فبراير!$BQ43,0)</f>
        <v>0</v>
      </c>
      <c r="R86" s="96">
        <f>IF(R$54=فبراير!$B43,فبراير!$BR43-فبراير!$BQ43,0)</f>
        <v>0</v>
      </c>
      <c r="S86" s="96">
        <f>IF(S$54=فبراير!$B43,فبراير!$BR43-فبراير!$BQ43,0)</f>
        <v>0</v>
      </c>
      <c r="T86" s="96">
        <f>IF(T$54=فبراير!$B43,فبراير!$BR43-فبراير!$BQ43,0)</f>
        <v>0</v>
      </c>
      <c r="U86" s="96">
        <f>IF(U$54=فبراير!$B43,فبراير!$BR43-فبراير!$BQ43,0)</f>
        <v>0</v>
      </c>
      <c r="V86" s="96">
        <f>IF(V$54=فبراير!$B43,فبراير!$BR43-فبراير!$BQ43,0)</f>
        <v>0</v>
      </c>
      <c r="W86" s="96">
        <f>IF(W$54=فبراير!$B43,فبراير!$BR43-فبراير!$BQ43,0)</f>
        <v>0</v>
      </c>
      <c r="X86" s="96">
        <f>IF(X$54=فبراير!$B43,فبراير!$BR43-فبراير!$BQ43,0)</f>
        <v>0</v>
      </c>
      <c r="Y86" s="96">
        <f>IF(Y$54=فبراير!$B43,فبراير!$BR43-فبراير!$BQ43,0)</f>
        <v>0</v>
      </c>
      <c r="Z86" s="96">
        <f>IF(Z$54=فبراير!$B43,فبراير!$BR43-فبراير!$BQ43,0)</f>
        <v>0</v>
      </c>
      <c r="AA86" s="96">
        <f>IF(AA$54=فبراير!$B43,فبراير!$BR43-فبراير!$BQ43,0)</f>
        <v>0</v>
      </c>
      <c r="AB86" s="96">
        <f>IF(AB$54=فبراير!$B43,فبراير!$BR43-فبراير!$BQ43,0)</f>
        <v>0</v>
      </c>
      <c r="AC86" s="96">
        <f>IF(AC$54=فبراير!$B43,فبراير!$BR43-فبراير!$BQ43,0)</f>
        <v>0</v>
      </c>
      <c r="AD86" s="96">
        <f>IF(AD$54=فبراير!$B43,فبراير!$BR43-فبراير!$BQ43,0)</f>
        <v>0</v>
      </c>
      <c r="AE86" s="96">
        <f>IF(AE$54=فبراير!$B43,فبراير!$BR43-فبراير!$BQ43,0)</f>
        <v>0</v>
      </c>
      <c r="AF86" s="96">
        <f>IF(AF$54=فبراير!$B43,فبراير!$BR43-فبراير!$BQ43,0)</f>
        <v>0</v>
      </c>
      <c r="AG86" s="96">
        <f>IF(AG$54=فبراير!$B43,فبراير!$BR43-فبراير!$BQ43,0)</f>
        <v>0</v>
      </c>
    </row>
    <row r="87" ht="23.25" spans="3:33">
      <c r="C87" s="127" t="s">
        <v>534</v>
      </c>
      <c r="D87" s="144">
        <f t="shared" ref="D87:AG87" si="3">SUM(D55:D86)</f>
        <v>600</v>
      </c>
      <c r="E87" s="144">
        <f t="shared" si="3"/>
        <v>0</v>
      </c>
      <c r="F87" s="128">
        <f t="shared" si="3"/>
        <v>0</v>
      </c>
      <c r="G87" s="128">
        <f t="shared" si="3"/>
        <v>0</v>
      </c>
      <c r="H87" s="128">
        <f t="shared" si="3"/>
        <v>0</v>
      </c>
      <c r="I87" s="128">
        <f t="shared" si="3"/>
        <v>0</v>
      </c>
      <c r="J87" s="128">
        <f t="shared" si="3"/>
        <v>0</v>
      </c>
      <c r="K87" s="133">
        <f t="shared" si="3"/>
        <v>0</v>
      </c>
      <c r="L87" s="133">
        <f t="shared" si="3"/>
        <v>0</v>
      </c>
      <c r="M87" s="133">
        <f t="shared" si="3"/>
        <v>0</v>
      </c>
      <c r="N87" s="133">
        <f t="shared" si="3"/>
        <v>0</v>
      </c>
      <c r="O87" s="133">
        <f t="shared" si="3"/>
        <v>0</v>
      </c>
      <c r="P87" s="133">
        <f t="shared" si="3"/>
        <v>0</v>
      </c>
      <c r="Q87" s="133">
        <f t="shared" si="3"/>
        <v>0</v>
      </c>
      <c r="R87" s="136">
        <f t="shared" si="3"/>
        <v>0</v>
      </c>
      <c r="S87" s="136">
        <f t="shared" si="3"/>
        <v>0</v>
      </c>
      <c r="T87" s="136">
        <f t="shared" si="3"/>
        <v>0</v>
      </c>
      <c r="U87" s="136">
        <f t="shared" si="3"/>
        <v>0</v>
      </c>
      <c r="V87" s="136">
        <f t="shared" si="3"/>
        <v>0</v>
      </c>
      <c r="W87" s="136">
        <f t="shared" si="3"/>
        <v>0</v>
      </c>
      <c r="X87" s="138">
        <f t="shared" si="3"/>
        <v>0</v>
      </c>
      <c r="Y87" s="138">
        <f t="shared" si="3"/>
        <v>0</v>
      </c>
      <c r="Z87" s="138">
        <f t="shared" si="3"/>
        <v>0</v>
      </c>
      <c r="AA87" s="138">
        <f t="shared" si="3"/>
        <v>0</v>
      </c>
      <c r="AB87" s="138">
        <f t="shared" si="3"/>
        <v>0</v>
      </c>
      <c r="AC87" s="142">
        <f t="shared" si="3"/>
        <v>600</v>
      </c>
      <c r="AD87" s="142">
        <f t="shared" si="3"/>
        <v>0</v>
      </c>
      <c r="AE87" s="142">
        <f t="shared" si="3"/>
        <v>0</v>
      </c>
      <c r="AF87" s="142">
        <f t="shared" si="3"/>
        <v>0</v>
      </c>
      <c r="AG87" s="143">
        <f t="shared" si="3"/>
        <v>0</v>
      </c>
    </row>
    <row r="88" ht="15"/>
    <row r="92" ht="30" spans="15:22">
      <c r="O92" s="134"/>
      <c r="P92" s="134" t="s">
        <v>536</v>
      </c>
      <c r="Q92" s="134"/>
      <c r="R92" s="134"/>
      <c r="S92" s="134"/>
      <c r="T92" s="134"/>
      <c r="U92" s="134"/>
      <c r="V92" s="134"/>
    </row>
    <row r="93" ht="30" spans="15:22">
      <c r="O93" s="134"/>
      <c r="P93" s="134"/>
      <c r="Q93" s="134"/>
      <c r="R93" s="134"/>
      <c r="S93" s="134"/>
      <c r="T93" s="134"/>
      <c r="U93" s="134"/>
      <c r="V93" s="134"/>
    </row>
    <row r="94" ht="30" spans="15:22">
      <c r="O94" s="134"/>
      <c r="P94" s="134"/>
      <c r="Q94" s="134"/>
      <c r="R94" s="134"/>
      <c r="S94" s="134"/>
      <c r="T94" s="134"/>
      <c r="U94" s="134"/>
      <c r="V94" s="134"/>
    </row>
    <row r="95" ht="30" spans="15:22">
      <c r="O95" s="134"/>
      <c r="P95" s="134"/>
      <c r="Q95" s="134"/>
      <c r="R95" s="134"/>
      <c r="S95" s="134"/>
      <c r="T95" s="134"/>
      <c r="U95" s="134"/>
      <c r="V95" s="134"/>
    </row>
    <row r="96" ht="20.25" spans="1:33">
      <c r="A96" s="96"/>
      <c r="B96" s="96"/>
      <c r="C96" s="96"/>
      <c r="D96" s="96"/>
      <c r="E96" s="125" t="s">
        <v>508</v>
      </c>
      <c r="F96" s="125"/>
      <c r="G96" s="125"/>
      <c r="H96" s="125"/>
      <c r="I96" s="125"/>
      <c r="J96" s="125"/>
      <c r="K96" s="132" t="s">
        <v>509</v>
      </c>
      <c r="L96" s="132"/>
      <c r="M96" s="132"/>
      <c r="N96" s="132"/>
      <c r="O96" s="132"/>
      <c r="P96" s="132"/>
      <c r="Q96" s="132"/>
      <c r="R96" s="135" t="s">
        <v>510</v>
      </c>
      <c r="S96" s="135"/>
      <c r="T96" s="135"/>
      <c r="U96" s="135"/>
      <c r="V96" s="135"/>
      <c r="W96" s="135"/>
      <c r="X96" s="137" t="s">
        <v>511</v>
      </c>
      <c r="Y96" s="137"/>
      <c r="Z96" s="137"/>
      <c r="AA96" s="137"/>
      <c r="AB96" s="137"/>
      <c r="AC96" s="139" t="s">
        <v>512</v>
      </c>
      <c r="AD96" s="139"/>
      <c r="AE96" s="139"/>
      <c r="AF96" s="139"/>
      <c r="AG96" s="139"/>
    </row>
    <row r="97" ht="20.25" spans="1:33">
      <c r="A97" s="97" t="s">
        <v>513</v>
      </c>
      <c r="B97" s="97" t="s">
        <v>486</v>
      </c>
      <c r="C97" s="97" t="s">
        <v>487</v>
      </c>
      <c r="D97" s="97" t="s">
        <v>15</v>
      </c>
      <c r="E97" s="125" t="s">
        <v>514</v>
      </c>
      <c r="F97" s="125" t="s">
        <v>515</v>
      </c>
      <c r="G97" s="125" t="s">
        <v>516</v>
      </c>
      <c r="H97" s="125" t="s">
        <v>180</v>
      </c>
      <c r="I97" s="125" t="s">
        <v>517</v>
      </c>
      <c r="J97" s="125" t="s">
        <v>518</v>
      </c>
      <c r="K97" s="132" t="s">
        <v>152</v>
      </c>
      <c r="L97" s="132" t="s">
        <v>470</v>
      </c>
      <c r="M97" s="132" t="s">
        <v>519</v>
      </c>
      <c r="N97" s="132" t="s">
        <v>433</v>
      </c>
      <c r="O97" s="132" t="s">
        <v>506</v>
      </c>
      <c r="P97" s="132" t="s">
        <v>520</v>
      </c>
      <c r="Q97" s="132" t="s">
        <v>394</v>
      </c>
      <c r="R97" s="135" t="s">
        <v>521</v>
      </c>
      <c r="S97" s="135" t="s">
        <v>522</v>
      </c>
      <c r="T97" s="135" t="s">
        <v>523</v>
      </c>
      <c r="U97" s="135" t="s">
        <v>524</v>
      </c>
      <c r="V97" s="135" t="s">
        <v>325</v>
      </c>
      <c r="W97" s="135" t="s">
        <v>525</v>
      </c>
      <c r="X97" s="137" t="s">
        <v>526</v>
      </c>
      <c r="Y97" s="137" t="s">
        <v>527</v>
      </c>
      <c r="Z97" s="137" t="s">
        <v>528</v>
      </c>
      <c r="AA97" s="137" t="s">
        <v>529</v>
      </c>
      <c r="AB97" s="137" t="s">
        <v>530</v>
      </c>
      <c r="AC97" s="140" t="s">
        <v>124</v>
      </c>
      <c r="AD97" s="140" t="s">
        <v>531</v>
      </c>
      <c r="AE97" s="141" t="s">
        <v>77</v>
      </c>
      <c r="AF97" s="141" t="s">
        <v>532</v>
      </c>
      <c r="AG97" s="141" t="s">
        <v>533</v>
      </c>
    </row>
    <row r="98" spans="1:33">
      <c r="A98" s="96" t="str">
        <f>IF(D98&gt;0,مارس!D12," ")</f>
        <v> </v>
      </c>
      <c r="B98" s="96" t="str">
        <f>IF(D98&gt;0,مارس!E12," ")</f>
        <v> </v>
      </c>
      <c r="C98" s="96" t="str">
        <f>IF(D98&gt;0,مارس!F12,"")</f>
        <v/>
      </c>
      <c r="D98" s="126">
        <f t="shared" ref="D98:D129" si="4">SUM(E98:AF98)</f>
        <v>0</v>
      </c>
      <c r="E98" s="96">
        <f>IF(E$97=مارس!$B12,مارس!$BR12-مارس!$BQ12,0)</f>
        <v>0</v>
      </c>
      <c r="F98" s="96">
        <f>IF(F$97=مارس!$B12,مارس!$BR12-مارس!$BQ12,0)</f>
        <v>0</v>
      </c>
      <c r="G98" s="96">
        <f>IF(G$97=مارس!$B12,مارس!$BR12-مارس!$BQ12,0)</f>
        <v>0</v>
      </c>
      <c r="H98" s="96">
        <f>IF(H$97=مارس!$B12,مارس!$BR12-مارس!$BQ12,0)</f>
        <v>0</v>
      </c>
      <c r="I98" s="96">
        <f>IF(I$97=مارس!$B12,مارس!$BR12-مارس!$BQ12,0)</f>
        <v>0</v>
      </c>
      <c r="J98" s="96">
        <f>IF(J$97=مارس!$B12,مارس!$BR12-مارس!$BQ12,0)</f>
        <v>0</v>
      </c>
      <c r="K98" s="96">
        <f>IF(K$97=مارس!$B12,مارس!$BR12-مارس!$BQ12,0)</f>
        <v>0</v>
      </c>
      <c r="L98" s="96">
        <f>IF(L$97=مارس!$B12,مارس!$BR12-مارس!$BQ12,0)</f>
        <v>0</v>
      </c>
      <c r="M98" s="96">
        <f>IF(M$97=مارس!$B12,مارس!$BR12-مارس!$BQ12,0)</f>
        <v>0</v>
      </c>
      <c r="N98" s="96">
        <f>IF(N$97=مارس!$B12,مارس!$BR12-مارس!$BQ12,0)</f>
        <v>0</v>
      </c>
      <c r="O98" s="96">
        <f>IF(O$97=مارس!$B12,مارس!$BR12-مارس!$BQ12,0)</f>
        <v>0</v>
      </c>
      <c r="P98" s="96">
        <f>IF(P$97=مارس!$B12,مارس!$BR12-مارس!$BQ12,0)</f>
        <v>0</v>
      </c>
      <c r="Q98" s="96">
        <f>IF(Q$97=مارس!$B12,مارس!$BR12-مارس!$BQ12,0)</f>
        <v>0</v>
      </c>
      <c r="R98" s="96">
        <f>IF(R$97=مارس!$B12,مارس!$BR12-مارس!$BQ12,0)</f>
        <v>0</v>
      </c>
      <c r="S98" s="96">
        <f>IF(S$97=مارس!$B12,مارس!$BR12-مارس!$BQ12,0)</f>
        <v>0</v>
      </c>
      <c r="T98" s="96">
        <f>IF(T$97=مارس!$B12,مارس!$BR12-مارس!$BQ12,0)</f>
        <v>0</v>
      </c>
      <c r="U98" s="96">
        <f>IF(U$97=مارس!$B12,مارس!$BR12-مارس!$BQ12,0)</f>
        <v>0</v>
      </c>
      <c r="V98" s="96">
        <f>IF(V$97=مارس!$B12,مارس!$BR12-مارس!$BQ12,0)</f>
        <v>0</v>
      </c>
      <c r="W98" s="96">
        <f>IF(W$97=مارس!$B12,مارس!$BR12-مارس!$BQ12,0)</f>
        <v>0</v>
      </c>
      <c r="X98" s="96">
        <f>IF(X$97=مارس!$B12,مارس!$BR12-مارس!$BQ12,0)</f>
        <v>0</v>
      </c>
      <c r="Y98" s="96">
        <f>IF(Y$97=مارس!$B12,مارس!$BR12-مارس!$BQ12,0)</f>
        <v>0</v>
      </c>
      <c r="Z98" s="96">
        <f>IF(Z$97=مارس!$B12,مارس!$BR12-مارس!$BQ12,0)</f>
        <v>0</v>
      </c>
      <c r="AA98" s="96">
        <f>IF(AA$97=مارس!$B12,مارس!$BR12-مارس!$BQ12,0)</f>
        <v>0</v>
      </c>
      <c r="AB98" s="96">
        <f>IF(AB$97=مارس!$B12,مارس!$BR12-مارس!$BQ12,0)</f>
        <v>0</v>
      </c>
      <c r="AC98" s="96">
        <f>IF(AC$97=مارس!$B12,مارس!$BR12-مارس!$BQ12,0)</f>
        <v>0</v>
      </c>
      <c r="AD98" s="96">
        <f>IF(AD$97=مارس!$B12,مارس!$BR12-مارس!$BQ12,0)</f>
        <v>0</v>
      </c>
      <c r="AE98" s="96">
        <f>IF(AE$97=مارس!$B12,مارس!$BR12-مارس!$BQ12,0)</f>
        <v>0</v>
      </c>
      <c r="AF98" s="96">
        <f>IF(AF$97=مارس!$B12,مارس!$BR12-مارس!$BQ12,0)</f>
        <v>0</v>
      </c>
      <c r="AG98" s="96">
        <f>IF(AG$97=مارس!$B12,مارس!$BR12-مارس!$BQ12,0)</f>
        <v>0</v>
      </c>
    </row>
    <row r="99" spans="1:33">
      <c r="A99" s="96" t="str">
        <f>IF(D99&gt;0,مارس!D13," ")</f>
        <v> </v>
      </c>
      <c r="B99" s="96" t="str">
        <f>IF(D99&gt;0,مارس!E13," ")</f>
        <v> </v>
      </c>
      <c r="C99" s="96" t="str">
        <f>IF(D99&gt;0,مارس!F13,"")</f>
        <v/>
      </c>
      <c r="D99" s="126">
        <f t="shared" si="4"/>
        <v>0</v>
      </c>
      <c r="E99" s="96">
        <f>IF(E$97=مارس!$B13,مارس!$BR13-مارس!$BQ13,0)</f>
        <v>0</v>
      </c>
      <c r="F99" s="96">
        <f>IF(F$97=مارس!$B13,مارس!$BR13-مارس!$BQ13,0)</f>
        <v>0</v>
      </c>
      <c r="G99" s="96">
        <f>IF(G$97=مارس!$B13,مارس!$BR13-مارس!$BQ13,0)</f>
        <v>0</v>
      </c>
      <c r="H99" s="96">
        <f>IF(H$97=مارس!$B13,مارس!$BR13-مارس!$BQ13,0)</f>
        <v>0</v>
      </c>
      <c r="I99" s="96">
        <f>IF(I$97=مارس!$B13,مارس!$BR13-مارس!$BQ13,0)</f>
        <v>0</v>
      </c>
      <c r="J99" s="96">
        <f>IF(J$97=مارس!$B13,مارس!$BR13-مارس!$BQ13,0)</f>
        <v>0</v>
      </c>
      <c r="K99" s="96">
        <f>IF(K$97=مارس!$B13,مارس!$BR13-مارس!$BQ13,0)</f>
        <v>0</v>
      </c>
      <c r="L99" s="96">
        <f>IF(L$97=مارس!$B13,مارس!$BR13-مارس!$BQ13,0)</f>
        <v>0</v>
      </c>
      <c r="M99" s="96">
        <f>IF(M$97=مارس!$B13,مارس!$BR13-مارس!$BQ13,0)</f>
        <v>0</v>
      </c>
      <c r="N99" s="96">
        <f>IF(N$97=مارس!$B13,مارس!$BR13-مارس!$BQ13,0)</f>
        <v>0</v>
      </c>
      <c r="O99" s="96">
        <f>IF(O$97=مارس!$B13,مارس!$BR13-مارس!$BQ13,0)</f>
        <v>0</v>
      </c>
      <c r="P99" s="96">
        <f>IF(P$97=مارس!$B13,مارس!$BR13-مارس!$BQ13,0)</f>
        <v>0</v>
      </c>
      <c r="Q99" s="96">
        <f>IF(Q$97=مارس!$B13,مارس!$BR13-مارس!$BQ13,0)</f>
        <v>0</v>
      </c>
      <c r="R99" s="96">
        <f>IF(R$97=مارس!$B13,مارس!$BR13-مارس!$BQ13,0)</f>
        <v>0</v>
      </c>
      <c r="S99" s="96">
        <f>IF(S$97=مارس!$B13,مارس!$BR13-مارس!$BQ13,0)</f>
        <v>0</v>
      </c>
      <c r="T99" s="96">
        <f>IF(T$97=مارس!$B13,مارس!$BR13-مارس!$BQ13,0)</f>
        <v>0</v>
      </c>
      <c r="U99" s="96">
        <f>IF(U$97=مارس!$B13,مارس!$BR13-مارس!$BQ13,0)</f>
        <v>0</v>
      </c>
      <c r="V99" s="96">
        <f>IF(V$97=مارس!$B13,مارس!$BR13-مارس!$BQ13,0)</f>
        <v>0</v>
      </c>
      <c r="W99" s="96">
        <f>IF(W$97=مارس!$B13,مارس!$BR13-مارس!$BQ13,0)</f>
        <v>0</v>
      </c>
      <c r="X99" s="96">
        <f>IF(X$97=مارس!$B13,مارس!$BR13-مارس!$BQ13,0)</f>
        <v>0</v>
      </c>
      <c r="Y99" s="96">
        <f>IF(Y$97=مارس!$B13,مارس!$BR13-مارس!$BQ13,0)</f>
        <v>0</v>
      </c>
      <c r="Z99" s="96">
        <f>IF(Z$97=مارس!$B13,مارس!$BR13-مارس!$BQ13,0)</f>
        <v>0</v>
      </c>
      <c r="AA99" s="96">
        <f>IF(AA$97=مارس!$B13,مارس!$BR13-مارس!$BQ13,0)</f>
        <v>0</v>
      </c>
      <c r="AB99" s="96">
        <f>IF(AB$97=مارس!$B13,مارس!$BR13-مارس!$BQ13,0)</f>
        <v>0</v>
      </c>
      <c r="AC99" s="96">
        <f>IF(AC$97=مارس!$B13,مارس!$BR13-مارس!$BQ13,0)</f>
        <v>0</v>
      </c>
      <c r="AD99" s="96">
        <f>IF(AD$97=مارس!$B13,مارس!$BR13-مارس!$BQ13,0)</f>
        <v>0</v>
      </c>
      <c r="AE99" s="96">
        <f>IF(AE$97=مارس!$B13,مارس!$BR13-مارس!$BQ13,0)</f>
        <v>0</v>
      </c>
      <c r="AF99" s="96">
        <f>IF(AF$97=مارس!$B13,مارس!$BR13-مارس!$BQ13,0)</f>
        <v>0</v>
      </c>
      <c r="AG99" s="96">
        <f>IF(AG$97=مارس!$B13,مارس!$BR13-مارس!$BQ13,0)</f>
        <v>0</v>
      </c>
    </row>
    <row r="100" spans="1:33">
      <c r="A100" s="96" t="str">
        <f>IF(D100&gt;0,مارس!D14," ")</f>
        <v> </v>
      </c>
      <c r="B100" s="96" t="str">
        <f>IF(D100&gt;0,مارس!E14," ")</f>
        <v> </v>
      </c>
      <c r="C100" s="96" t="str">
        <f>IF(D100&gt;0,مارس!F14,"")</f>
        <v/>
      </c>
      <c r="D100" s="126">
        <f t="shared" si="4"/>
        <v>0</v>
      </c>
      <c r="E100" s="96">
        <f>IF(E$97=مارس!$B14,مارس!$BR14-مارس!$BQ14,0)</f>
        <v>0</v>
      </c>
      <c r="F100" s="96">
        <f>IF(F$97=مارس!$B14,مارس!$BR14-مارس!$BQ14,0)</f>
        <v>0</v>
      </c>
      <c r="G100" s="96">
        <f>IF(G$97=مارس!$B14,مارس!$BR14-مارس!$BQ14,0)</f>
        <v>0</v>
      </c>
      <c r="H100" s="96">
        <f>IF(H$97=مارس!$B14,مارس!$BR14-مارس!$BQ14,0)</f>
        <v>0</v>
      </c>
      <c r="I100" s="96">
        <f>IF(I$97=مارس!$B14,مارس!$BR14-مارس!$BQ14,0)</f>
        <v>0</v>
      </c>
      <c r="J100" s="96">
        <f>IF(J$97=مارس!$B14,مارس!$BR14-مارس!$BQ14,0)</f>
        <v>0</v>
      </c>
      <c r="K100" s="96">
        <f>IF(K$97=مارس!$B14,مارس!$BR14-مارس!$BQ14,0)</f>
        <v>0</v>
      </c>
      <c r="L100" s="96">
        <f>IF(L$97=مارس!$B14,مارس!$BR14-مارس!$BQ14,0)</f>
        <v>0</v>
      </c>
      <c r="M100" s="96">
        <f>IF(M$97=مارس!$B14,مارس!$BR14-مارس!$BQ14,0)</f>
        <v>0</v>
      </c>
      <c r="N100" s="96">
        <f>IF(N$97=مارس!$B14,مارس!$BR14-مارس!$BQ14,0)</f>
        <v>0</v>
      </c>
      <c r="O100" s="96">
        <f>IF(O$97=مارس!$B14,مارس!$BR14-مارس!$BQ14,0)</f>
        <v>0</v>
      </c>
      <c r="P100" s="96">
        <f>IF(P$97=مارس!$B14,مارس!$BR14-مارس!$BQ14,0)</f>
        <v>0</v>
      </c>
      <c r="Q100" s="96">
        <f>IF(Q$97=مارس!$B14,مارس!$BR14-مارس!$BQ14,0)</f>
        <v>0</v>
      </c>
      <c r="R100" s="96">
        <f>IF(R$97=مارس!$B14,مارس!$BR14-مارس!$BQ14,0)</f>
        <v>0</v>
      </c>
      <c r="S100" s="96">
        <f>IF(S$97=مارس!$B14,مارس!$BR14-مارس!$BQ14,0)</f>
        <v>0</v>
      </c>
      <c r="T100" s="96">
        <f>IF(T$97=مارس!$B14,مارس!$BR14-مارس!$BQ14,0)</f>
        <v>0</v>
      </c>
      <c r="U100" s="96">
        <f>IF(U$97=مارس!$B14,مارس!$BR14-مارس!$BQ14,0)</f>
        <v>0</v>
      </c>
      <c r="V100" s="96">
        <f>IF(V$97=مارس!$B14,مارس!$BR14-مارس!$BQ14,0)</f>
        <v>0</v>
      </c>
      <c r="W100" s="96">
        <f>IF(W$97=مارس!$B14,مارس!$BR14-مارس!$BQ14,0)</f>
        <v>0</v>
      </c>
      <c r="X100" s="96">
        <f>IF(X$97=مارس!$B14,مارس!$BR14-مارس!$BQ14,0)</f>
        <v>0</v>
      </c>
      <c r="Y100" s="96">
        <f>IF(Y$97=مارس!$B14,مارس!$BR14-مارس!$BQ14,0)</f>
        <v>0</v>
      </c>
      <c r="Z100" s="96">
        <f>IF(Z$97=مارس!$B14,مارس!$BR14-مارس!$BQ14,0)</f>
        <v>0</v>
      </c>
      <c r="AA100" s="96">
        <f>IF(AA$97=مارس!$B14,مارس!$BR14-مارس!$BQ14,0)</f>
        <v>0</v>
      </c>
      <c r="AB100" s="96">
        <f>IF(AB$97=مارس!$B14,مارس!$BR14-مارس!$BQ14,0)</f>
        <v>0</v>
      </c>
      <c r="AC100" s="96">
        <f>IF(AC$97=مارس!$B14,مارس!$BR14-مارس!$BQ14,0)</f>
        <v>0</v>
      </c>
      <c r="AD100" s="96">
        <f>IF(AD$97=مارس!$B14,مارس!$BR14-مارس!$BQ14,0)</f>
        <v>0</v>
      </c>
      <c r="AE100" s="96">
        <f>IF(AE$97=مارس!$B14,مارس!$BR14-مارس!$BQ14,0)</f>
        <v>0</v>
      </c>
      <c r="AF100" s="96">
        <f>IF(AF$97=مارس!$B14,مارس!$BR14-مارس!$BQ14,0)</f>
        <v>0</v>
      </c>
      <c r="AG100" s="96">
        <f>IF(AG$97=مارس!$B14,مارس!$BR14-مارس!$BQ14,0)</f>
        <v>0</v>
      </c>
    </row>
    <row r="101" spans="1:33">
      <c r="A101" s="96" t="str">
        <f>IF(D101&gt;0,مارس!D15," ")</f>
        <v> </v>
      </c>
      <c r="B101" s="96" t="str">
        <f>IF(D101&gt;0,مارس!E15," ")</f>
        <v> </v>
      </c>
      <c r="C101" s="96" t="str">
        <f>IF(D101&gt;0,مارس!F15,"")</f>
        <v/>
      </c>
      <c r="D101" s="126">
        <f t="shared" si="4"/>
        <v>0</v>
      </c>
      <c r="E101" s="96">
        <f>IF(E$97=مارس!$B15,مارس!$BR15-مارس!$BQ15,0)</f>
        <v>0</v>
      </c>
      <c r="F101" s="96">
        <f>IF(F$97=مارس!$B15,مارس!$BR15-مارس!$BQ15,0)</f>
        <v>0</v>
      </c>
      <c r="G101" s="96">
        <f>IF(G$97=مارس!$B15,مارس!$BR15-مارس!$BQ15,0)</f>
        <v>0</v>
      </c>
      <c r="H101" s="96">
        <f>IF(H$97=مارس!$B15,مارس!$BR15-مارس!$BQ15,0)</f>
        <v>0</v>
      </c>
      <c r="I101" s="96">
        <f>IF(I$97=مارس!$B15,مارس!$BR15-مارس!$BQ15,0)</f>
        <v>0</v>
      </c>
      <c r="J101" s="96">
        <f>IF(J$97=مارس!$B15,مارس!$BR15-مارس!$BQ15,0)</f>
        <v>0</v>
      </c>
      <c r="K101" s="96">
        <f>IF(K$97=مارس!$B15,مارس!$BR15-مارس!$BQ15,0)</f>
        <v>0</v>
      </c>
      <c r="L101" s="96">
        <f>IF(L$97=مارس!$B15,مارس!$BR15-مارس!$BQ15,0)</f>
        <v>0</v>
      </c>
      <c r="M101" s="96">
        <f>IF(M$97=مارس!$B15,مارس!$BR15-مارس!$BQ15,0)</f>
        <v>0</v>
      </c>
      <c r="N101" s="96">
        <f>IF(N$97=مارس!$B15,مارس!$BR15-مارس!$BQ15,0)</f>
        <v>0</v>
      </c>
      <c r="O101" s="96">
        <f>IF(O$97=مارس!$B15,مارس!$BR15-مارس!$BQ15,0)</f>
        <v>0</v>
      </c>
      <c r="P101" s="96">
        <f>IF(P$97=مارس!$B15,مارس!$BR15-مارس!$BQ15,0)</f>
        <v>0</v>
      </c>
      <c r="Q101" s="96">
        <f>IF(Q$97=مارس!$B15,مارس!$BR15-مارس!$BQ15,0)</f>
        <v>0</v>
      </c>
      <c r="R101" s="96">
        <f>IF(R$97=مارس!$B15,مارس!$BR15-مارس!$BQ15,0)</f>
        <v>0</v>
      </c>
      <c r="S101" s="96">
        <f>IF(S$97=مارس!$B15,مارس!$BR15-مارس!$BQ15,0)</f>
        <v>0</v>
      </c>
      <c r="T101" s="96">
        <f>IF(T$97=مارس!$B15,مارس!$BR15-مارس!$BQ15,0)</f>
        <v>0</v>
      </c>
      <c r="U101" s="96">
        <f>IF(U$97=مارس!$B15,مارس!$BR15-مارس!$BQ15,0)</f>
        <v>0</v>
      </c>
      <c r="V101" s="96">
        <f>IF(V$97=مارس!$B15,مارس!$BR15-مارس!$BQ15,0)</f>
        <v>0</v>
      </c>
      <c r="W101" s="96">
        <f>IF(W$97=مارس!$B15,مارس!$BR15-مارس!$BQ15,0)</f>
        <v>0</v>
      </c>
      <c r="X101" s="96">
        <f>IF(X$97=مارس!$B15,مارس!$BR15-مارس!$BQ15,0)</f>
        <v>0</v>
      </c>
      <c r="Y101" s="96">
        <f>IF(Y$97=مارس!$B15,مارس!$BR15-مارس!$BQ15,0)</f>
        <v>0</v>
      </c>
      <c r="Z101" s="96">
        <f>IF(Z$97=مارس!$B15,مارس!$BR15-مارس!$BQ15,0)</f>
        <v>0</v>
      </c>
      <c r="AA101" s="96">
        <f>IF(AA$97=مارس!$B15,مارس!$BR15-مارس!$BQ15,0)</f>
        <v>0</v>
      </c>
      <c r="AB101" s="96">
        <f>IF(AB$97=مارس!$B15,مارس!$BR15-مارس!$BQ15,0)</f>
        <v>0</v>
      </c>
      <c r="AC101" s="96">
        <f>IF(AC$97=مارس!$B15,مارس!$BR15-مارس!$BQ15,0)</f>
        <v>0</v>
      </c>
      <c r="AD101" s="96">
        <f>IF(AD$97=مارس!$B15,مارس!$BR15-مارس!$BQ15,0)</f>
        <v>0</v>
      </c>
      <c r="AE101" s="96">
        <f>IF(AE$97=مارس!$B15,مارس!$BR15-مارس!$BQ15,0)</f>
        <v>0</v>
      </c>
      <c r="AF101" s="96">
        <f>IF(AF$97=مارس!$B15,مارس!$BR15-مارس!$BQ15,0)</f>
        <v>0</v>
      </c>
      <c r="AG101" s="96">
        <f>IF(AG$97=مارس!$B15,مارس!$BR15-مارس!$BQ15,0)</f>
        <v>0</v>
      </c>
    </row>
    <row r="102" spans="1:33">
      <c r="A102" s="96" t="str">
        <f>IF(D102&gt;0,مارس!D16," ")</f>
        <v> </v>
      </c>
      <c r="B102" s="96" t="str">
        <f>IF(D102&gt;0,مارس!E16," ")</f>
        <v> </v>
      </c>
      <c r="C102" s="96" t="str">
        <f>IF(D102&gt;0,مارس!F16,"")</f>
        <v/>
      </c>
      <c r="D102" s="126">
        <f t="shared" si="4"/>
        <v>0</v>
      </c>
      <c r="E102" s="96">
        <f>IF(E$97=مارس!$B16,مارس!$BR16-مارس!$BQ16,0)</f>
        <v>0</v>
      </c>
      <c r="F102" s="96">
        <f>IF(F$97=مارس!$B16,مارس!$BR16-مارس!$BQ16,0)</f>
        <v>0</v>
      </c>
      <c r="G102" s="96">
        <f>IF(G$97=مارس!$B16,مارس!$BR16-مارس!$BQ16,0)</f>
        <v>0</v>
      </c>
      <c r="H102" s="96">
        <f>IF(H$97=مارس!$B16,مارس!$BR16-مارس!$BQ16,0)</f>
        <v>0</v>
      </c>
      <c r="I102" s="96">
        <f>IF(I$97=مارس!$B16,مارس!$BR16-مارس!$BQ16,0)</f>
        <v>0</v>
      </c>
      <c r="J102" s="96">
        <f>IF(J$97=مارس!$B16,مارس!$BR16-مارس!$BQ16,0)</f>
        <v>0</v>
      </c>
      <c r="K102" s="96">
        <f>IF(K$97=مارس!$B16,مارس!$BR16-مارس!$BQ16,0)</f>
        <v>0</v>
      </c>
      <c r="L102" s="96">
        <f>IF(L$97=مارس!$B16,مارس!$BR16-مارس!$BQ16,0)</f>
        <v>0</v>
      </c>
      <c r="M102" s="96">
        <f>IF(M$97=مارس!$B16,مارس!$BR16-مارس!$BQ16,0)</f>
        <v>0</v>
      </c>
      <c r="N102" s="96">
        <f>IF(N$97=مارس!$B16,مارس!$BR16-مارس!$BQ16,0)</f>
        <v>0</v>
      </c>
      <c r="O102" s="96">
        <f>IF(O$97=مارس!$B16,مارس!$BR16-مارس!$BQ16,0)</f>
        <v>0</v>
      </c>
      <c r="P102" s="96">
        <f>IF(P$97=مارس!$B16,مارس!$BR16-مارس!$BQ16,0)</f>
        <v>0</v>
      </c>
      <c r="Q102" s="96">
        <f>IF(Q$97=مارس!$B16,مارس!$BR16-مارس!$BQ16,0)</f>
        <v>0</v>
      </c>
      <c r="R102" s="96">
        <f>IF(R$97=مارس!$B16,مارس!$BR16-مارس!$BQ16,0)</f>
        <v>0</v>
      </c>
      <c r="S102" s="96">
        <f>IF(S$97=مارس!$B16,مارس!$BR16-مارس!$BQ16,0)</f>
        <v>0</v>
      </c>
      <c r="T102" s="96">
        <f>IF(T$97=مارس!$B16,مارس!$BR16-مارس!$BQ16,0)</f>
        <v>0</v>
      </c>
      <c r="U102" s="96">
        <f>IF(U$97=مارس!$B16,مارس!$BR16-مارس!$BQ16,0)</f>
        <v>0</v>
      </c>
      <c r="V102" s="96">
        <f>IF(V$97=مارس!$B16,مارس!$BR16-مارس!$BQ16,0)</f>
        <v>0</v>
      </c>
      <c r="W102" s="96">
        <f>IF(W$97=مارس!$B16,مارس!$BR16-مارس!$BQ16,0)</f>
        <v>0</v>
      </c>
      <c r="X102" s="96">
        <f>IF(X$97=مارس!$B16,مارس!$BR16-مارس!$BQ16,0)</f>
        <v>0</v>
      </c>
      <c r="Y102" s="96">
        <f>IF(Y$97=مارس!$B16,مارس!$BR16-مارس!$BQ16,0)</f>
        <v>0</v>
      </c>
      <c r="Z102" s="96">
        <f>IF(Z$97=مارس!$B16,مارس!$BR16-مارس!$BQ16,0)</f>
        <v>0</v>
      </c>
      <c r="AA102" s="96">
        <f>IF(AA$97=مارس!$B16,مارس!$BR16-مارس!$BQ16,0)</f>
        <v>0</v>
      </c>
      <c r="AB102" s="96">
        <f>IF(AB$97=مارس!$B16,مارس!$BR16-مارس!$BQ16,0)</f>
        <v>0</v>
      </c>
      <c r="AC102" s="96">
        <f>IF(AC$97=مارس!$B16,مارس!$BR16-مارس!$BQ16,0)</f>
        <v>0</v>
      </c>
      <c r="AD102" s="96">
        <f>IF(AD$97=مارس!$B16,مارس!$BR16-مارس!$BQ16,0)</f>
        <v>0</v>
      </c>
      <c r="AE102" s="96">
        <f>IF(AE$97=مارس!$B16,مارس!$BR16-مارس!$BQ16,0)</f>
        <v>0</v>
      </c>
      <c r="AF102" s="96">
        <f>IF(AF$97=مارس!$B16,مارس!$BR16-مارس!$BQ16,0)</f>
        <v>0</v>
      </c>
      <c r="AG102" s="96">
        <f>IF(AG$97=مارس!$B16,مارس!$BR16-مارس!$BQ16,0)</f>
        <v>0</v>
      </c>
    </row>
    <row r="103" spans="1:33">
      <c r="A103" s="96" t="str">
        <f>IF(D103&gt;0,مارس!D17," ")</f>
        <v> </v>
      </c>
      <c r="B103" s="96" t="str">
        <f>IF(D103&gt;0,مارس!E17," ")</f>
        <v> </v>
      </c>
      <c r="C103" s="96" t="str">
        <f>IF(D103&gt;0,مارس!F17,"")</f>
        <v/>
      </c>
      <c r="D103" s="126">
        <f t="shared" si="4"/>
        <v>0</v>
      </c>
      <c r="E103" s="96">
        <f>IF(E$97=مارس!$B17,مارس!$BR17-مارس!$BQ17,0)</f>
        <v>0</v>
      </c>
      <c r="F103" s="96">
        <f>IF(F$97=مارس!$B17,مارس!$BR17-مارس!$BQ17,0)</f>
        <v>0</v>
      </c>
      <c r="G103" s="96">
        <f>IF(G$97=مارس!$B17,مارس!$BR17-مارس!$BQ17,0)</f>
        <v>0</v>
      </c>
      <c r="H103" s="96">
        <f>IF(H$97=مارس!$B17,مارس!$BR17-مارس!$BQ17,0)</f>
        <v>0</v>
      </c>
      <c r="I103" s="96">
        <f>IF(I$97=مارس!$B17,مارس!$BR17-مارس!$BQ17,0)</f>
        <v>0</v>
      </c>
      <c r="J103" s="96">
        <f>IF(J$97=مارس!$B17,مارس!$BR17-مارس!$BQ17,0)</f>
        <v>0</v>
      </c>
      <c r="K103" s="96">
        <f>IF(K$97=مارس!$B17,مارس!$BR17-مارس!$BQ17,0)</f>
        <v>0</v>
      </c>
      <c r="L103" s="96">
        <f>IF(L$97=مارس!$B17,مارس!$BR17-مارس!$BQ17,0)</f>
        <v>0</v>
      </c>
      <c r="M103" s="96">
        <f>IF(M$97=مارس!$B17,مارس!$BR17-مارس!$BQ17,0)</f>
        <v>0</v>
      </c>
      <c r="N103" s="96">
        <f>IF(N$97=مارس!$B17,مارس!$BR17-مارس!$BQ17,0)</f>
        <v>0</v>
      </c>
      <c r="O103" s="96">
        <f>IF(O$97=مارس!$B17,مارس!$BR17-مارس!$BQ17,0)</f>
        <v>0</v>
      </c>
      <c r="P103" s="96">
        <f>IF(P$97=مارس!$B17,مارس!$BR17-مارس!$BQ17,0)</f>
        <v>0</v>
      </c>
      <c r="Q103" s="96">
        <f>IF(Q$97=مارس!$B17,مارس!$BR17-مارس!$BQ17,0)</f>
        <v>0</v>
      </c>
      <c r="R103" s="96">
        <f>IF(R$97=مارس!$B17,مارس!$BR17-مارس!$BQ17,0)</f>
        <v>0</v>
      </c>
      <c r="S103" s="96">
        <f>IF(S$97=مارس!$B17,مارس!$BR17-مارس!$BQ17,0)</f>
        <v>0</v>
      </c>
      <c r="T103" s="96">
        <f>IF(T$97=مارس!$B17,مارس!$BR17-مارس!$BQ17,0)</f>
        <v>0</v>
      </c>
      <c r="U103" s="96">
        <f>IF(U$97=مارس!$B17,مارس!$BR17-مارس!$BQ17,0)</f>
        <v>0</v>
      </c>
      <c r="V103" s="96">
        <f>IF(V$97=مارس!$B17,مارس!$BR17-مارس!$BQ17,0)</f>
        <v>0</v>
      </c>
      <c r="W103" s="96">
        <f>IF(W$97=مارس!$B17,مارس!$BR17-مارس!$BQ17,0)</f>
        <v>0</v>
      </c>
      <c r="X103" s="96">
        <f>IF(X$97=مارس!$B17,مارس!$BR17-مارس!$BQ17,0)</f>
        <v>0</v>
      </c>
      <c r="Y103" s="96">
        <f>IF(Y$97=مارس!$B17,مارس!$BR17-مارس!$BQ17,0)</f>
        <v>0</v>
      </c>
      <c r="Z103" s="96">
        <f>IF(Z$97=مارس!$B17,مارس!$BR17-مارس!$BQ17,0)</f>
        <v>0</v>
      </c>
      <c r="AA103" s="96">
        <f>IF(AA$97=مارس!$B17,مارس!$BR17-مارس!$BQ17,0)</f>
        <v>0</v>
      </c>
      <c r="AB103" s="96">
        <f>IF(AB$97=مارس!$B17,مارس!$BR17-مارس!$BQ17,0)</f>
        <v>0</v>
      </c>
      <c r="AC103" s="96">
        <f>IF(AC$97=مارس!$B17,مارس!$BR17-مارس!$BQ17,0)</f>
        <v>0</v>
      </c>
      <c r="AD103" s="96">
        <f>IF(AD$97=مارس!$B17,مارس!$BR17-مارس!$BQ17,0)</f>
        <v>0</v>
      </c>
      <c r="AE103" s="96">
        <f>IF(AE$97=مارس!$B17,مارس!$BR17-مارس!$BQ17,0)</f>
        <v>0</v>
      </c>
      <c r="AF103" s="96">
        <f>IF(AF$97=مارس!$B17,مارس!$BR17-مارس!$BQ17,0)</f>
        <v>0</v>
      </c>
      <c r="AG103" s="96">
        <f>IF(AG$97=مارس!$B17,مارس!$BR17-مارس!$BQ17,0)</f>
        <v>0</v>
      </c>
    </row>
    <row r="104" spans="1:33">
      <c r="A104" s="96" t="str">
        <f>IF(D104&gt;0,مارس!D18," ")</f>
        <v> </v>
      </c>
      <c r="B104" s="96" t="str">
        <f>IF(D104&gt;0,مارس!E18," ")</f>
        <v> </v>
      </c>
      <c r="C104" s="96" t="str">
        <f>IF(D104&gt;0,مارس!F18,"")</f>
        <v/>
      </c>
      <c r="D104" s="126">
        <f t="shared" si="4"/>
        <v>0</v>
      </c>
      <c r="E104" s="96">
        <f>IF(E$97=مارس!$B18,مارس!$BR18-مارس!$BQ18,0)</f>
        <v>0</v>
      </c>
      <c r="F104" s="96">
        <f>IF(F$97=مارس!$B18,مارس!$BR18-مارس!$BQ18,0)</f>
        <v>0</v>
      </c>
      <c r="G104" s="96">
        <f>IF(G$97=مارس!$B18,مارس!$BR18-مارس!$BQ18,0)</f>
        <v>0</v>
      </c>
      <c r="H104" s="96">
        <f>IF(H$97=مارس!$B18,مارس!$BR18-مارس!$BQ18,0)</f>
        <v>0</v>
      </c>
      <c r="I104" s="96">
        <f>IF(I$97=مارس!$B18,مارس!$BR18-مارس!$BQ18,0)</f>
        <v>0</v>
      </c>
      <c r="J104" s="96">
        <f>IF(J$97=مارس!$B18,مارس!$BR18-مارس!$BQ18,0)</f>
        <v>0</v>
      </c>
      <c r="K104" s="96">
        <f>IF(K$97=مارس!$B18,مارس!$BR18-مارس!$BQ18,0)</f>
        <v>0</v>
      </c>
      <c r="L104" s="96">
        <f>IF(L$97=مارس!$B18,مارس!$BR18-مارس!$BQ18,0)</f>
        <v>0</v>
      </c>
      <c r="M104" s="96">
        <f>IF(M$97=مارس!$B18,مارس!$BR18-مارس!$BQ18,0)</f>
        <v>0</v>
      </c>
      <c r="N104" s="96">
        <f>IF(N$97=مارس!$B18,مارس!$BR18-مارس!$BQ18,0)</f>
        <v>0</v>
      </c>
      <c r="O104" s="96">
        <f>IF(O$97=مارس!$B18,مارس!$BR18-مارس!$BQ18,0)</f>
        <v>0</v>
      </c>
      <c r="P104" s="96">
        <f>IF(P$97=مارس!$B18,مارس!$BR18-مارس!$BQ18,0)</f>
        <v>0</v>
      </c>
      <c r="Q104" s="96">
        <f>IF(Q$97=مارس!$B18,مارس!$BR18-مارس!$BQ18,0)</f>
        <v>0</v>
      </c>
      <c r="R104" s="96">
        <f>IF(R$97=مارس!$B18,مارس!$BR18-مارس!$BQ18,0)</f>
        <v>0</v>
      </c>
      <c r="S104" s="96">
        <f>IF(S$97=مارس!$B18,مارس!$BR18-مارس!$BQ18,0)</f>
        <v>0</v>
      </c>
      <c r="T104" s="96">
        <f>IF(T$97=مارس!$B18,مارس!$BR18-مارس!$BQ18,0)</f>
        <v>0</v>
      </c>
      <c r="U104" s="96">
        <f>IF(U$97=مارس!$B18,مارس!$BR18-مارس!$BQ18,0)</f>
        <v>0</v>
      </c>
      <c r="V104" s="96">
        <f>IF(V$97=مارس!$B18,مارس!$BR18-مارس!$BQ18,0)</f>
        <v>0</v>
      </c>
      <c r="W104" s="96">
        <f>IF(W$97=مارس!$B18,مارس!$BR18-مارس!$BQ18,0)</f>
        <v>0</v>
      </c>
      <c r="X104" s="96">
        <f>IF(X$97=مارس!$B18,مارس!$BR18-مارس!$BQ18,0)</f>
        <v>0</v>
      </c>
      <c r="Y104" s="96">
        <f>IF(Y$97=مارس!$B18,مارس!$BR18-مارس!$BQ18,0)</f>
        <v>0</v>
      </c>
      <c r="Z104" s="96">
        <f>IF(Z$97=مارس!$B18,مارس!$BR18-مارس!$BQ18,0)</f>
        <v>0</v>
      </c>
      <c r="AA104" s="96">
        <f>IF(AA$97=مارس!$B18,مارس!$BR18-مارس!$BQ18,0)</f>
        <v>0</v>
      </c>
      <c r="AB104" s="96">
        <f>IF(AB$97=مارس!$B18,مارس!$BR18-مارس!$BQ18,0)</f>
        <v>0</v>
      </c>
      <c r="AC104" s="96">
        <f>IF(AC$97=مارس!$B18,مارس!$BR18-مارس!$BQ18,0)</f>
        <v>0</v>
      </c>
      <c r="AD104" s="96">
        <f>IF(AD$97=مارس!$B18,مارس!$BR18-مارس!$BQ18,0)</f>
        <v>0</v>
      </c>
      <c r="AE104" s="96">
        <f>IF(AE$97=مارس!$B18,مارس!$BR18-مارس!$BQ18,0)</f>
        <v>0</v>
      </c>
      <c r="AF104" s="96">
        <f>IF(AF$97=مارس!$B18,مارس!$BR18-مارس!$BQ18,0)</f>
        <v>0</v>
      </c>
      <c r="AG104" s="96">
        <f>IF(AG$97=مارس!$B18,مارس!$BR18-مارس!$BQ18,0)</f>
        <v>0</v>
      </c>
    </row>
    <row r="105" spans="1:33">
      <c r="A105" s="96" t="str">
        <f>IF(D105&gt;0,مارس!D19," ")</f>
        <v> </v>
      </c>
      <c r="B105" s="96" t="str">
        <f>IF(D105&gt;0,مارس!E19," ")</f>
        <v> </v>
      </c>
      <c r="C105" s="96" t="str">
        <f>IF(D105&gt;0,مارس!F19,"")</f>
        <v/>
      </c>
      <c r="D105" s="126">
        <f t="shared" si="4"/>
        <v>0</v>
      </c>
      <c r="E105" s="96">
        <f>IF(E$97=مارس!$B19,مارس!$BR19-مارس!$BQ19,0)</f>
        <v>0</v>
      </c>
      <c r="F105" s="96">
        <f>IF(F$97=مارس!$B19,مارس!$BR19-مارس!$BQ19,0)</f>
        <v>0</v>
      </c>
      <c r="G105" s="96">
        <f>IF(G$97=مارس!$B19,مارس!$BR19-مارس!$BQ19,0)</f>
        <v>0</v>
      </c>
      <c r="H105" s="96">
        <f>IF(H$97=مارس!$B19,مارس!$BR19-مارس!$BQ19,0)</f>
        <v>0</v>
      </c>
      <c r="I105" s="96">
        <f>IF(I$97=مارس!$B19,مارس!$BR19-مارس!$BQ19,0)</f>
        <v>0</v>
      </c>
      <c r="J105" s="96">
        <f>IF(J$97=مارس!$B19,مارس!$BR19-مارس!$BQ19,0)</f>
        <v>0</v>
      </c>
      <c r="K105" s="96">
        <f>IF(K$97=مارس!$B19,مارس!$BR19-مارس!$BQ19,0)</f>
        <v>0</v>
      </c>
      <c r="L105" s="96">
        <f>IF(L$97=مارس!$B19,مارس!$BR19-مارس!$BQ19,0)</f>
        <v>0</v>
      </c>
      <c r="M105" s="96">
        <f>IF(M$97=مارس!$B19,مارس!$BR19-مارس!$BQ19,0)</f>
        <v>0</v>
      </c>
      <c r="N105" s="96">
        <f>IF(N$97=مارس!$B19,مارس!$BR19-مارس!$BQ19,0)</f>
        <v>0</v>
      </c>
      <c r="O105" s="96">
        <f>IF(O$97=مارس!$B19,مارس!$BR19-مارس!$BQ19,0)</f>
        <v>0</v>
      </c>
      <c r="P105" s="96">
        <f>IF(P$97=مارس!$B19,مارس!$BR19-مارس!$BQ19,0)</f>
        <v>0</v>
      </c>
      <c r="Q105" s="96">
        <f>IF(Q$97=مارس!$B19,مارس!$BR19-مارس!$BQ19,0)</f>
        <v>0</v>
      </c>
      <c r="R105" s="96">
        <f>IF(R$97=مارس!$B19,مارس!$BR19-مارس!$BQ19,0)</f>
        <v>0</v>
      </c>
      <c r="S105" s="96">
        <f>IF(S$97=مارس!$B19,مارس!$BR19-مارس!$BQ19,0)</f>
        <v>0</v>
      </c>
      <c r="T105" s="96">
        <f>IF(T$97=مارس!$B19,مارس!$BR19-مارس!$BQ19,0)</f>
        <v>0</v>
      </c>
      <c r="U105" s="96">
        <f>IF(U$97=مارس!$B19,مارس!$BR19-مارس!$BQ19,0)</f>
        <v>0</v>
      </c>
      <c r="V105" s="96">
        <f>IF(V$97=مارس!$B19,مارس!$BR19-مارس!$BQ19,0)</f>
        <v>0</v>
      </c>
      <c r="W105" s="96">
        <f>IF(W$97=مارس!$B19,مارس!$BR19-مارس!$BQ19,0)</f>
        <v>0</v>
      </c>
      <c r="X105" s="96">
        <f>IF(X$97=مارس!$B19,مارس!$BR19-مارس!$BQ19,0)</f>
        <v>0</v>
      </c>
      <c r="Y105" s="96">
        <f>IF(Y$97=مارس!$B19,مارس!$BR19-مارس!$BQ19,0)</f>
        <v>0</v>
      </c>
      <c r="Z105" s="96">
        <f>IF(Z$97=مارس!$B19,مارس!$BR19-مارس!$BQ19,0)</f>
        <v>0</v>
      </c>
      <c r="AA105" s="96">
        <f>IF(AA$97=مارس!$B19,مارس!$BR19-مارس!$BQ19,0)</f>
        <v>0</v>
      </c>
      <c r="AB105" s="96">
        <f>IF(AB$97=مارس!$B19,مارس!$BR19-مارس!$BQ19,0)</f>
        <v>0</v>
      </c>
      <c r="AC105" s="96">
        <f>IF(AC$97=مارس!$B19,مارس!$BR19-مارس!$BQ19,0)</f>
        <v>0</v>
      </c>
      <c r="AD105" s="96">
        <f>IF(AD$97=مارس!$B19,مارس!$BR19-مارس!$BQ19,0)</f>
        <v>0</v>
      </c>
      <c r="AE105" s="96">
        <f>IF(AE$97=مارس!$B19,مارس!$BR19-مارس!$BQ19,0)</f>
        <v>0</v>
      </c>
      <c r="AF105" s="96">
        <f>IF(AF$97=مارس!$B19,مارس!$BR19-مارس!$BQ19,0)</f>
        <v>0</v>
      </c>
      <c r="AG105" s="96">
        <f>IF(AG$97=مارس!$B19,مارس!$BR19-مارس!$BQ19,0)</f>
        <v>0</v>
      </c>
    </row>
    <row r="106" spans="1:33">
      <c r="A106" s="96" t="str">
        <f>IF(D106&gt;0,مارس!D20," ")</f>
        <v> </v>
      </c>
      <c r="B106" s="96" t="str">
        <f>IF(D106&gt;0,مارس!E20," ")</f>
        <v> </v>
      </c>
      <c r="C106" s="96" t="str">
        <f>IF(D106&gt;0,مارس!F20,"")</f>
        <v/>
      </c>
      <c r="D106" s="126">
        <f t="shared" si="4"/>
        <v>0</v>
      </c>
      <c r="E106" s="96">
        <f>IF(E$97=مارس!$B20,مارس!$BR20-مارس!$BQ20,0)</f>
        <v>0</v>
      </c>
      <c r="F106" s="96">
        <f>IF(F$97=مارس!$B20,مارس!$BR20-مارس!$BQ20,0)</f>
        <v>0</v>
      </c>
      <c r="G106" s="96">
        <f>IF(G$97=مارس!$B20,مارس!$BR20-مارس!$BQ20,0)</f>
        <v>0</v>
      </c>
      <c r="H106" s="96">
        <f>IF(H$97=مارس!$B20,مارس!$BR20-مارس!$BQ20,0)</f>
        <v>0</v>
      </c>
      <c r="I106" s="96">
        <f>IF(I$97=مارس!$B20,مارس!$BR20-مارس!$BQ20,0)</f>
        <v>0</v>
      </c>
      <c r="J106" s="96">
        <f>IF(J$97=مارس!$B20,مارس!$BR20-مارس!$BQ20,0)</f>
        <v>0</v>
      </c>
      <c r="K106" s="96">
        <f>IF(K$97=مارس!$B20,مارس!$BR20-مارس!$BQ20,0)</f>
        <v>0</v>
      </c>
      <c r="L106" s="96">
        <f>IF(L$97=مارس!$B20,مارس!$BR20-مارس!$BQ20,0)</f>
        <v>0</v>
      </c>
      <c r="M106" s="96">
        <f>IF(M$97=مارس!$B20,مارس!$BR20-مارس!$BQ20,0)</f>
        <v>0</v>
      </c>
      <c r="N106" s="96">
        <f>IF(N$97=مارس!$B20,مارس!$BR20-مارس!$BQ20,0)</f>
        <v>0</v>
      </c>
      <c r="O106" s="96">
        <f>IF(O$97=مارس!$B20,مارس!$BR20-مارس!$BQ20,0)</f>
        <v>0</v>
      </c>
      <c r="P106" s="96">
        <f>IF(P$97=مارس!$B20,مارس!$BR20-مارس!$BQ20,0)</f>
        <v>0</v>
      </c>
      <c r="Q106" s="96">
        <f>IF(Q$97=مارس!$B20,مارس!$BR20-مارس!$BQ20,0)</f>
        <v>0</v>
      </c>
      <c r="R106" s="96">
        <f>IF(R$97=مارس!$B20,مارس!$BR20-مارس!$BQ20,0)</f>
        <v>0</v>
      </c>
      <c r="S106" s="96">
        <f>IF(S$97=مارس!$B20,مارس!$BR20-مارس!$BQ20,0)</f>
        <v>0</v>
      </c>
      <c r="T106" s="96">
        <f>IF(T$97=مارس!$B20,مارس!$BR20-مارس!$BQ20,0)</f>
        <v>0</v>
      </c>
      <c r="U106" s="96">
        <f>IF(U$97=مارس!$B20,مارس!$BR20-مارس!$BQ20,0)</f>
        <v>0</v>
      </c>
      <c r="V106" s="96">
        <f>IF(V$97=مارس!$B20,مارس!$BR20-مارس!$BQ20,0)</f>
        <v>0</v>
      </c>
      <c r="W106" s="96">
        <f>IF(W$97=مارس!$B20,مارس!$BR20-مارس!$BQ20,0)</f>
        <v>0</v>
      </c>
      <c r="X106" s="96">
        <f>IF(X$97=مارس!$B20,مارس!$BR20-مارس!$BQ20,0)</f>
        <v>0</v>
      </c>
      <c r="Y106" s="96">
        <f>IF(Y$97=مارس!$B20,مارس!$BR20-مارس!$BQ20,0)</f>
        <v>0</v>
      </c>
      <c r="Z106" s="96">
        <f>IF(Z$97=مارس!$B20,مارس!$BR20-مارس!$BQ20,0)</f>
        <v>0</v>
      </c>
      <c r="AA106" s="96">
        <f>IF(AA$97=مارس!$B20,مارس!$BR20-مارس!$BQ20,0)</f>
        <v>0</v>
      </c>
      <c r="AB106" s="96">
        <f>IF(AB$97=مارس!$B20,مارس!$BR20-مارس!$BQ20,0)</f>
        <v>0</v>
      </c>
      <c r="AC106" s="96">
        <f>IF(AC$97=مارس!$B20,مارس!$BR20-مارس!$BQ20,0)</f>
        <v>0</v>
      </c>
      <c r="AD106" s="96">
        <f>IF(AD$97=مارس!$B20,مارس!$BR20-مارس!$BQ20,0)</f>
        <v>0</v>
      </c>
      <c r="AE106" s="96">
        <f>IF(AE$97=مارس!$B20,مارس!$BR20-مارس!$BQ20,0)</f>
        <v>0</v>
      </c>
      <c r="AF106" s="96">
        <f>IF(AF$97=مارس!$B20,مارس!$BR20-مارس!$BQ20,0)</f>
        <v>0</v>
      </c>
      <c r="AG106" s="96">
        <f>IF(AG$97=مارس!$B20,مارس!$BR20-مارس!$BQ20,0)</f>
        <v>0</v>
      </c>
    </row>
    <row r="107" spans="1:33">
      <c r="A107" s="96" t="str">
        <f>IF(D107&gt;0,مارس!D21," ")</f>
        <v> </v>
      </c>
      <c r="B107" s="96" t="str">
        <f>IF(D107&gt;0,مارس!E21," ")</f>
        <v> </v>
      </c>
      <c r="C107" s="96" t="str">
        <f>IF(D107&gt;0,مارس!F21,"")</f>
        <v/>
      </c>
      <c r="D107" s="126">
        <f t="shared" si="4"/>
        <v>0</v>
      </c>
      <c r="E107" s="96">
        <f>IF(E$97=مارس!$B21,مارس!$BR21-مارس!$BQ21,0)</f>
        <v>0</v>
      </c>
      <c r="F107" s="96">
        <f>IF(F$97=مارس!$B21,مارس!$BR21-مارس!$BQ21,0)</f>
        <v>0</v>
      </c>
      <c r="G107" s="96">
        <f>IF(G$97=مارس!$B21,مارس!$BR21-مارس!$BQ21,0)</f>
        <v>0</v>
      </c>
      <c r="H107" s="96">
        <f>IF(H$97=مارس!$B21,مارس!$BR21-مارس!$BQ21,0)</f>
        <v>0</v>
      </c>
      <c r="I107" s="96">
        <f>IF(I$97=مارس!$B21,مارس!$BR21-مارس!$BQ21,0)</f>
        <v>0</v>
      </c>
      <c r="J107" s="96">
        <f>IF(J$97=مارس!$B21,مارس!$BR21-مارس!$BQ21,0)</f>
        <v>0</v>
      </c>
      <c r="K107" s="96">
        <f>IF(K$97=مارس!$B21,مارس!$BR21-مارس!$BQ21,0)</f>
        <v>0</v>
      </c>
      <c r="L107" s="96">
        <f>IF(L$97=مارس!$B21,مارس!$BR21-مارس!$BQ21,0)</f>
        <v>0</v>
      </c>
      <c r="M107" s="96">
        <f>IF(M$97=مارس!$B21,مارس!$BR21-مارس!$BQ21,0)</f>
        <v>0</v>
      </c>
      <c r="N107" s="96">
        <f>IF(N$97=مارس!$B21,مارس!$BR21-مارس!$BQ21,0)</f>
        <v>0</v>
      </c>
      <c r="O107" s="96">
        <f>IF(O$97=مارس!$B21,مارس!$BR21-مارس!$BQ21,0)</f>
        <v>0</v>
      </c>
      <c r="P107" s="96">
        <f>IF(P$97=مارس!$B21,مارس!$BR21-مارس!$BQ21,0)</f>
        <v>0</v>
      </c>
      <c r="Q107" s="96">
        <f>IF(Q$97=مارس!$B21,مارس!$BR21-مارس!$BQ21,0)</f>
        <v>0</v>
      </c>
      <c r="R107" s="96">
        <f>IF(R$97=مارس!$B21,مارس!$BR21-مارس!$BQ21,0)</f>
        <v>0</v>
      </c>
      <c r="S107" s="96">
        <f>IF(S$97=مارس!$B21,مارس!$BR21-مارس!$BQ21,0)</f>
        <v>0</v>
      </c>
      <c r="T107" s="96">
        <f>IF(T$97=مارس!$B21,مارس!$BR21-مارس!$BQ21,0)</f>
        <v>0</v>
      </c>
      <c r="U107" s="96">
        <f>IF(U$97=مارس!$B21,مارس!$BR21-مارس!$BQ21,0)</f>
        <v>0</v>
      </c>
      <c r="V107" s="96">
        <f>IF(V$97=مارس!$B21,مارس!$BR21-مارس!$BQ21,0)</f>
        <v>0</v>
      </c>
      <c r="W107" s="96">
        <f>IF(W$97=مارس!$B21,مارس!$BR21-مارس!$BQ21,0)</f>
        <v>0</v>
      </c>
      <c r="X107" s="96">
        <f>IF(X$97=مارس!$B21,مارس!$BR21-مارس!$BQ21,0)</f>
        <v>0</v>
      </c>
      <c r="Y107" s="96">
        <f>IF(Y$97=مارس!$B21,مارس!$BR21-مارس!$BQ21,0)</f>
        <v>0</v>
      </c>
      <c r="Z107" s="96">
        <f>IF(Z$97=مارس!$B21,مارس!$BR21-مارس!$BQ21,0)</f>
        <v>0</v>
      </c>
      <c r="AA107" s="96">
        <f>IF(AA$97=مارس!$B21,مارس!$BR21-مارس!$BQ21,0)</f>
        <v>0</v>
      </c>
      <c r="AB107" s="96">
        <f>IF(AB$97=مارس!$B21,مارس!$BR21-مارس!$BQ21,0)</f>
        <v>0</v>
      </c>
      <c r="AC107" s="96">
        <f>IF(AC$97=مارس!$B21,مارس!$BR21-مارس!$BQ21,0)</f>
        <v>0</v>
      </c>
      <c r="AD107" s="96">
        <f>IF(AD$97=مارس!$B21,مارس!$BR21-مارس!$BQ21,0)</f>
        <v>0</v>
      </c>
      <c r="AE107" s="96">
        <f>IF(AE$97=مارس!$B21,مارس!$BR21-مارس!$BQ21,0)</f>
        <v>0</v>
      </c>
      <c r="AF107" s="96">
        <f>IF(AF$97=مارس!$B21,مارس!$BR21-مارس!$BQ21,0)</f>
        <v>0</v>
      </c>
      <c r="AG107" s="96">
        <f>IF(AG$97=مارس!$B21,مارس!$BR21-مارس!$BQ21,0)</f>
        <v>0</v>
      </c>
    </row>
    <row r="108" spans="1:33">
      <c r="A108" s="96" t="str">
        <f>IF(D108&gt;0,مارس!D22," ")</f>
        <v> </v>
      </c>
      <c r="B108" s="96" t="str">
        <f>IF(D108&gt;0,مارس!E22," ")</f>
        <v> </v>
      </c>
      <c r="C108" s="96" t="str">
        <f>IF(D108&gt;0,مارس!F22,"")</f>
        <v/>
      </c>
      <c r="D108" s="126">
        <f t="shared" si="4"/>
        <v>0</v>
      </c>
      <c r="E108" s="96">
        <f>IF(E$97=مارس!$B22,مارس!$BR22-مارس!$BQ22,0)</f>
        <v>0</v>
      </c>
      <c r="F108" s="96">
        <f>IF(F$97=مارس!$B22,مارس!$BR22-مارس!$BQ22,0)</f>
        <v>0</v>
      </c>
      <c r="G108" s="96">
        <f>IF(G$97=مارس!$B22,مارس!$BR22-مارس!$BQ22,0)</f>
        <v>0</v>
      </c>
      <c r="H108" s="96">
        <f>IF(H$97=مارس!$B22,مارس!$BR22-مارس!$BQ22,0)</f>
        <v>0</v>
      </c>
      <c r="I108" s="96">
        <f>IF(I$97=مارس!$B22,مارس!$BR22-مارس!$BQ22,0)</f>
        <v>0</v>
      </c>
      <c r="J108" s="96">
        <f>IF(J$97=مارس!$B22,مارس!$BR22-مارس!$BQ22,0)</f>
        <v>0</v>
      </c>
      <c r="K108" s="96">
        <f>IF(K$97=مارس!$B22,مارس!$BR22-مارس!$BQ22,0)</f>
        <v>0</v>
      </c>
      <c r="L108" s="96">
        <f>IF(L$97=مارس!$B22,مارس!$BR22-مارس!$BQ22,0)</f>
        <v>0</v>
      </c>
      <c r="M108" s="96">
        <f>IF(M$97=مارس!$B22,مارس!$BR22-مارس!$BQ22,0)</f>
        <v>0</v>
      </c>
      <c r="N108" s="96">
        <f>IF(N$97=مارس!$B22,مارس!$BR22-مارس!$BQ22,0)</f>
        <v>0</v>
      </c>
      <c r="O108" s="96">
        <f>IF(O$97=مارس!$B22,مارس!$BR22-مارس!$BQ22,0)</f>
        <v>0</v>
      </c>
      <c r="P108" s="96">
        <f>IF(P$97=مارس!$B22,مارس!$BR22-مارس!$BQ22,0)</f>
        <v>0</v>
      </c>
      <c r="Q108" s="96">
        <f>IF(Q$97=مارس!$B22,مارس!$BR22-مارس!$BQ22,0)</f>
        <v>0</v>
      </c>
      <c r="R108" s="96">
        <f>IF(R$97=مارس!$B22,مارس!$BR22-مارس!$BQ22,0)</f>
        <v>0</v>
      </c>
      <c r="S108" s="96">
        <f>IF(S$97=مارس!$B22,مارس!$BR22-مارس!$BQ22,0)</f>
        <v>0</v>
      </c>
      <c r="T108" s="96">
        <f>IF(T$97=مارس!$B22,مارس!$BR22-مارس!$BQ22,0)</f>
        <v>0</v>
      </c>
      <c r="U108" s="96">
        <f>IF(U$97=مارس!$B22,مارس!$BR22-مارس!$BQ22,0)</f>
        <v>0</v>
      </c>
      <c r="V108" s="96">
        <f>IF(V$97=مارس!$B22,مارس!$BR22-مارس!$BQ22,0)</f>
        <v>0</v>
      </c>
      <c r="W108" s="96">
        <f>IF(W$97=مارس!$B22,مارس!$BR22-مارس!$BQ22,0)</f>
        <v>0</v>
      </c>
      <c r="X108" s="96">
        <f>IF(X$97=مارس!$B22,مارس!$BR22-مارس!$BQ22,0)</f>
        <v>0</v>
      </c>
      <c r="Y108" s="96">
        <f>IF(Y$97=مارس!$B22,مارس!$BR22-مارس!$BQ22,0)</f>
        <v>0</v>
      </c>
      <c r="Z108" s="96">
        <f>IF(Z$97=مارس!$B22,مارس!$BR22-مارس!$BQ22,0)</f>
        <v>0</v>
      </c>
      <c r="AA108" s="96">
        <f>IF(AA$97=مارس!$B22,مارس!$BR22-مارس!$BQ22,0)</f>
        <v>0</v>
      </c>
      <c r="AB108" s="96">
        <f>IF(AB$97=مارس!$B22,مارس!$BR22-مارس!$BQ22,0)</f>
        <v>0</v>
      </c>
      <c r="AC108" s="96">
        <f>IF(AC$97=مارس!$B22,مارس!$BR22-مارس!$BQ22,0)</f>
        <v>0</v>
      </c>
      <c r="AD108" s="96">
        <f>IF(AD$97=مارس!$B22,مارس!$BR22-مارس!$BQ22,0)</f>
        <v>0</v>
      </c>
      <c r="AE108" s="96">
        <f>IF(AE$97=مارس!$B22,مارس!$BR22-مارس!$BQ22,0)</f>
        <v>0</v>
      </c>
      <c r="AF108" s="96">
        <f>IF(AF$97=مارس!$B22,مارس!$BR22-مارس!$BQ22,0)</f>
        <v>0</v>
      </c>
      <c r="AG108" s="96">
        <f>IF(AG$97=مارس!$B22,مارس!$BR22-مارس!$BQ22,0)</f>
        <v>0</v>
      </c>
    </row>
    <row r="109" spans="1:33">
      <c r="A109" s="96" t="str">
        <f>IF(D109&gt;0,مارس!D23," ")</f>
        <v> </v>
      </c>
      <c r="B109" s="96" t="str">
        <f>IF(D109&gt;0,مارس!E23," ")</f>
        <v> </v>
      </c>
      <c r="C109" s="96" t="str">
        <f>IF(D109&gt;0,مارس!F23,"")</f>
        <v/>
      </c>
      <c r="D109" s="126">
        <f t="shared" si="4"/>
        <v>0</v>
      </c>
      <c r="E109" s="96">
        <f>IF(E$97=مارس!$B23,مارس!$BR23-مارس!$BQ23,0)</f>
        <v>0</v>
      </c>
      <c r="F109" s="96">
        <f>IF(F$97=مارس!$B23,مارس!$BR23-مارس!$BQ23,0)</f>
        <v>0</v>
      </c>
      <c r="G109" s="96">
        <f>IF(G$97=مارس!$B23,مارس!$BR23-مارس!$BQ23,0)</f>
        <v>0</v>
      </c>
      <c r="H109" s="96">
        <f>IF(H$97=مارس!$B23,مارس!$BR23-مارس!$BQ23,0)</f>
        <v>0</v>
      </c>
      <c r="I109" s="96">
        <f>IF(I$97=مارس!$B23,مارس!$BR23-مارس!$BQ23,0)</f>
        <v>0</v>
      </c>
      <c r="J109" s="96">
        <f>IF(J$97=مارس!$B23,مارس!$BR23-مارس!$BQ23,0)</f>
        <v>0</v>
      </c>
      <c r="K109" s="96">
        <f>IF(K$97=مارس!$B23,مارس!$BR23-مارس!$BQ23,0)</f>
        <v>0</v>
      </c>
      <c r="L109" s="96">
        <f>IF(L$97=مارس!$B23,مارس!$BR23-مارس!$BQ23,0)</f>
        <v>0</v>
      </c>
      <c r="M109" s="96">
        <f>IF(M$97=مارس!$B23,مارس!$BR23-مارس!$BQ23,0)</f>
        <v>0</v>
      </c>
      <c r="N109" s="96">
        <f>IF(N$97=مارس!$B23,مارس!$BR23-مارس!$BQ23,0)</f>
        <v>0</v>
      </c>
      <c r="O109" s="96">
        <f>IF(O$97=مارس!$B23,مارس!$BR23-مارس!$BQ23,0)</f>
        <v>0</v>
      </c>
      <c r="P109" s="96">
        <f>IF(P$97=مارس!$B23,مارس!$BR23-مارس!$BQ23,0)</f>
        <v>0</v>
      </c>
      <c r="Q109" s="96">
        <f>IF(Q$97=مارس!$B23,مارس!$BR23-مارس!$BQ23,0)</f>
        <v>0</v>
      </c>
      <c r="R109" s="96">
        <f>IF(R$97=مارس!$B23,مارس!$BR23-مارس!$BQ23,0)</f>
        <v>0</v>
      </c>
      <c r="S109" s="96">
        <f>IF(S$97=مارس!$B23,مارس!$BR23-مارس!$BQ23,0)</f>
        <v>0</v>
      </c>
      <c r="T109" s="96">
        <f>IF(T$97=مارس!$B23,مارس!$BR23-مارس!$BQ23,0)</f>
        <v>0</v>
      </c>
      <c r="U109" s="96">
        <f>IF(U$97=مارس!$B23,مارس!$BR23-مارس!$BQ23,0)</f>
        <v>0</v>
      </c>
      <c r="V109" s="96">
        <f>IF(V$97=مارس!$B23,مارس!$BR23-مارس!$BQ23,0)</f>
        <v>0</v>
      </c>
      <c r="W109" s="96">
        <f>IF(W$97=مارس!$B23,مارس!$BR23-مارس!$BQ23,0)</f>
        <v>0</v>
      </c>
      <c r="X109" s="96">
        <f>IF(X$97=مارس!$B23,مارس!$BR23-مارس!$BQ23,0)</f>
        <v>0</v>
      </c>
      <c r="Y109" s="96">
        <f>IF(Y$97=مارس!$B23,مارس!$BR23-مارس!$BQ23,0)</f>
        <v>0</v>
      </c>
      <c r="Z109" s="96">
        <f>IF(Z$97=مارس!$B23,مارس!$BR23-مارس!$BQ23,0)</f>
        <v>0</v>
      </c>
      <c r="AA109" s="96">
        <f>IF(AA$97=مارس!$B23,مارس!$BR23-مارس!$BQ23,0)</f>
        <v>0</v>
      </c>
      <c r="AB109" s="96">
        <f>IF(AB$97=مارس!$B23,مارس!$BR23-مارس!$BQ23,0)</f>
        <v>0</v>
      </c>
      <c r="AC109" s="96">
        <f>IF(AC$97=مارس!$B23,مارس!$BR23-مارس!$BQ23,0)</f>
        <v>0</v>
      </c>
      <c r="AD109" s="96">
        <f>IF(AD$97=مارس!$B23,مارس!$BR23-مارس!$BQ23,0)</f>
        <v>0</v>
      </c>
      <c r="AE109" s="96">
        <f>IF(AE$97=مارس!$B23,مارس!$BR23-مارس!$BQ23,0)</f>
        <v>0</v>
      </c>
      <c r="AF109" s="96">
        <f>IF(AF$97=مارس!$B23,مارس!$BR23-مارس!$BQ23,0)</f>
        <v>0</v>
      </c>
      <c r="AG109" s="96">
        <f>IF(AG$97=مارس!$B23,مارس!$BR23-مارس!$BQ23,0)</f>
        <v>0</v>
      </c>
    </row>
    <row r="110" spans="1:33">
      <c r="A110" s="96" t="str">
        <f>IF(D110&gt;0,مارس!D24," ")</f>
        <v> </v>
      </c>
      <c r="B110" s="96" t="str">
        <f>IF(D110&gt;0,مارس!E24," ")</f>
        <v> </v>
      </c>
      <c r="C110" s="96" t="str">
        <f>IF(D110&gt;0,مارس!F24,"")</f>
        <v/>
      </c>
      <c r="D110" s="126">
        <f t="shared" si="4"/>
        <v>0</v>
      </c>
      <c r="E110" s="96">
        <f>IF(E$97=مارس!$B24,مارس!$BR24-مارس!$BQ24,0)</f>
        <v>0</v>
      </c>
      <c r="F110" s="96">
        <f>IF(F$97=مارس!$B24,مارس!$BR24-مارس!$BQ24,0)</f>
        <v>0</v>
      </c>
      <c r="G110" s="96">
        <f>IF(G$97=مارس!$B24,مارس!$BR24-مارس!$BQ24,0)</f>
        <v>0</v>
      </c>
      <c r="H110" s="96">
        <f>IF(H$97=مارس!$B24,مارس!$BR24-مارس!$BQ24,0)</f>
        <v>0</v>
      </c>
      <c r="I110" s="96">
        <f>IF(I$97=مارس!$B24,مارس!$BR24-مارس!$BQ24,0)</f>
        <v>0</v>
      </c>
      <c r="J110" s="96">
        <f>IF(J$97=مارس!$B24,مارس!$BR24-مارس!$BQ24,0)</f>
        <v>0</v>
      </c>
      <c r="K110" s="96">
        <f>IF(K$97=مارس!$B24,مارس!$BR24-مارس!$BQ24,0)</f>
        <v>0</v>
      </c>
      <c r="L110" s="96">
        <f>IF(L$97=مارس!$B24,مارس!$BR24-مارس!$BQ24,0)</f>
        <v>0</v>
      </c>
      <c r="M110" s="96">
        <f>IF(M$97=مارس!$B24,مارس!$BR24-مارس!$BQ24,0)</f>
        <v>0</v>
      </c>
      <c r="N110" s="96">
        <f>IF(N$97=مارس!$B24,مارس!$BR24-مارس!$BQ24,0)</f>
        <v>0</v>
      </c>
      <c r="O110" s="96">
        <f>IF(O$97=مارس!$B24,مارس!$BR24-مارس!$BQ24,0)</f>
        <v>0</v>
      </c>
      <c r="P110" s="96">
        <f>IF(P$97=مارس!$B24,مارس!$BR24-مارس!$BQ24,0)</f>
        <v>0</v>
      </c>
      <c r="Q110" s="96">
        <f>IF(Q$97=مارس!$B24,مارس!$BR24-مارس!$BQ24,0)</f>
        <v>0</v>
      </c>
      <c r="R110" s="96">
        <f>IF(R$97=مارس!$B24,مارس!$BR24-مارس!$BQ24,0)</f>
        <v>0</v>
      </c>
      <c r="S110" s="96">
        <f>IF(S$97=مارس!$B24,مارس!$BR24-مارس!$BQ24,0)</f>
        <v>0</v>
      </c>
      <c r="T110" s="96">
        <f>IF(T$97=مارس!$B24,مارس!$BR24-مارس!$BQ24,0)</f>
        <v>0</v>
      </c>
      <c r="U110" s="96">
        <f>IF(U$97=مارس!$B24,مارس!$BR24-مارس!$BQ24,0)</f>
        <v>0</v>
      </c>
      <c r="V110" s="96">
        <f>IF(V$97=مارس!$B24,مارس!$BR24-مارس!$BQ24,0)</f>
        <v>0</v>
      </c>
      <c r="W110" s="96">
        <f>IF(W$97=مارس!$B24,مارس!$BR24-مارس!$BQ24,0)</f>
        <v>0</v>
      </c>
      <c r="X110" s="96">
        <f>IF(X$97=مارس!$B24,مارس!$BR24-مارس!$BQ24,0)</f>
        <v>0</v>
      </c>
      <c r="Y110" s="96">
        <f>IF(Y$97=مارس!$B24,مارس!$BR24-مارس!$BQ24,0)</f>
        <v>0</v>
      </c>
      <c r="Z110" s="96">
        <f>IF(Z$97=مارس!$B24,مارس!$BR24-مارس!$BQ24,0)</f>
        <v>0</v>
      </c>
      <c r="AA110" s="96">
        <f>IF(AA$97=مارس!$B24,مارس!$BR24-مارس!$BQ24,0)</f>
        <v>0</v>
      </c>
      <c r="AB110" s="96">
        <f>IF(AB$97=مارس!$B24,مارس!$BR24-مارس!$BQ24,0)</f>
        <v>0</v>
      </c>
      <c r="AC110" s="96">
        <f>IF(AC$97=مارس!$B24,مارس!$BR24-مارس!$BQ24,0)</f>
        <v>0</v>
      </c>
      <c r="AD110" s="96">
        <f>IF(AD$97=مارس!$B24,مارس!$BR24-مارس!$BQ24,0)</f>
        <v>0</v>
      </c>
      <c r="AE110" s="96">
        <f>IF(AE$97=مارس!$B24,مارس!$BR24-مارس!$BQ24,0)</f>
        <v>0</v>
      </c>
      <c r="AF110" s="96">
        <f>IF(AF$97=مارس!$B24,مارس!$BR24-مارس!$BQ24,0)</f>
        <v>0</v>
      </c>
      <c r="AG110" s="96">
        <f>IF(AG$97=مارس!$B24,مارس!$BR24-مارس!$BQ24,0)</f>
        <v>0</v>
      </c>
    </row>
    <row r="111" spans="1:33">
      <c r="A111" s="96" t="str">
        <f>IF(D111&gt;0,مارس!D25," ")</f>
        <v> </v>
      </c>
      <c r="B111" s="96" t="str">
        <f>IF(D111&gt;0,مارس!E25," ")</f>
        <v> </v>
      </c>
      <c r="C111" s="96" t="str">
        <f>IF(D111&gt;0,مارس!F25,"")</f>
        <v/>
      </c>
      <c r="D111" s="126">
        <f t="shared" si="4"/>
        <v>0</v>
      </c>
      <c r="E111" s="96">
        <f>IF(E$97=مارس!$B25,مارس!$BR25-مارس!$BQ25,0)</f>
        <v>0</v>
      </c>
      <c r="F111" s="96">
        <f>IF(F$97=مارس!$B25,مارس!$BR25-مارس!$BQ25,0)</f>
        <v>0</v>
      </c>
      <c r="G111" s="96">
        <f>IF(G$97=مارس!$B25,مارس!$BR25-مارس!$BQ25,0)</f>
        <v>0</v>
      </c>
      <c r="H111" s="96">
        <f>IF(H$97=مارس!$B25,مارس!$BR25-مارس!$BQ25,0)</f>
        <v>0</v>
      </c>
      <c r="I111" s="96">
        <f>IF(I$97=مارس!$B25,مارس!$BR25-مارس!$BQ25,0)</f>
        <v>0</v>
      </c>
      <c r="J111" s="96">
        <f>IF(J$97=مارس!$B25,مارس!$BR25-مارس!$BQ25,0)</f>
        <v>0</v>
      </c>
      <c r="K111" s="96">
        <f>IF(K$97=مارس!$B25,مارس!$BR25-مارس!$BQ25,0)</f>
        <v>0</v>
      </c>
      <c r="L111" s="96">
        <f>IF(L$97=مارس!$B25,مارس!$BR25-مارس!$BQ25,0)</f>
        <v>0</v>
      </c>
      <c r="M111" s="96">
        <f>IF(M$97=مارس!$B25,مارس!$BR25-مارس!$BQ25,0)</f>
        <v>0</v>
      </c>
      <c r="N111" s="96">
        <f>IF(N$97=مارس!$B25,مارس!$BR25-مارس!$BQ25,0)</f>
        <v>0</v>
      </c>
      <c r="O111" s="96">
        <f>IF(O$97=مارس!$B25,مارس!$BR25-مارس!$BQ25,0)</f>
        <v>0</v>
      </c>
      <c r="P111" s="96">
        <f>IF(P$97=مارس!$B25,مارس!$BR25-مارس!$BQ25,0)</f>
        <v>0</v>
      </c>
      <c r="Q111" s="96">
        <f>IF(Q$97=مارس!$B25,مارس!$BR25-مارس!$BQ25,0)</f>
        <v>0</v>
      </c>
      <c r="R111" s="96">
        <f>IF(R$97=مارس!$B25,مارس!$BR25-مارس!$BQ25,0)</f>
        <v>0</v>
      </c>
      <c r="S111" s="96">
        <f>IF(S$97=مارس!$B25,مارس!$BR25-مارس!$BQ25,0)</f>
        <v>0</v>
      </c>
      <c r="T111" s="96">
        <f>IF(T$97=مارس!$B25,مارس!$BR25-مارس!$BQ25,0)</f>
        <v>0</v>
      </c>
      <c r="U111" s="96">
        <f>IF(U$97=مارس!$B25,مارس!$BR25-مارس!$BQ25,0)</f>
        <v>0</v>
      </c>
      <c r="V111" s="96">
        <f>IF(V$97=مارس!$B25,مارس!$BR25-مارس!$BQ25,0)</f>
        <v>0</v>
      </c>
      <c r="W111" s="96">
        <f>IF(W$97=مارس!$B25,مارس!$BR25-مارس!$BQ25,0)</f>
        <v>0</v>
      </c>
      <c r="X111" s="96">
        <f>IF(X$97=مارس!$B25,مارس!$BR25-مارس!$BQ25,0)</f>
        <v>0</v>
      </c>
      <c r="Y111" s="96">
        <f>IF(Y$97=مارس!$B25,مارس!$BR25-مارس!$BQ25,0)</f>
        <v>0</v>
      </c>
      <c r="Z111" s="96">
        <f>IF(Z$97=مارس!$B25,مارس!$BR25-مارس!$BQ25,0)</f>
        <v>0</v>
      </c>
      <c r="AA111" s="96">
        <f>IF(AA$97=مارس!$B25,مارس!$BR25-مارس!$BQ25,0)</f>
        <v>0</v>
      </c>
      <c r="AB111" s="96">
        <f>IF(AB$97=مارس!$B25,مارس!$BR25-مارس!$BQ25,0)</f>
        <v>0</v>
      </c>
      <c r="AC111" s="96">
        <f>IF(AC$97=مارس!$B25,مارس!$BR25-مارس!$BQ25,0)</f>
        <v>0</v>
      </c>
      <c r="AD111" s="96">
        <f>IF(AD$97=مارس!$B25,مارس!$BR25-مارس!$BQ25,0)</f>
        <v>0</v>
      </c>
      <c r="AE111" s="96">
        <f>IF(AE$97=مارس!$B25,مارس!$BR25-مارس!$BQ25,0)</f>
        <v>0</v>
      </c>
      <c r="AF111" s="96">
        <f>IF(AF$97=مارس!$B25,مارس!$BR25-مارس!$BQ25,0)</f>
        <v>0</v>
      </c>
      <c r="AG111" s="96">
        <f>IF(AG$97=مارس!$B25,مارس!$BR25-مارس!$BQ25,0)</f>
        <v>0</v>
      </c>
    </row>
    <row r="112" spans="1:33">
      <c r="A112" s="96" t="str">
        <f>IF(D112&gt;0,مارس!D26," ")</f>
        <v> </v>
      </c>
      <c r="B112" s="96" t="str">
        <f>IF(D112&gt;0,مارس!E26," ")</f>
        <v> </v>
      </c>
      <c r="C112" s="96" t="str">
        <f>IF(D112&gt;0,مارس!F26,"")</f>
        <v/>
      </c>
      <c r="D112" s="126">
        <f t="shared" si="4"/>
        <v>0</v>
      </c>
      <c r="E112" s="96">
        <f>IF(E$97=مارس!$B26,مارس!$BR26-مارس!$BQ26,0)</f>
        <v>0</v>
      </c>
      <c r="F112" s="96">
        <f>IF(F$97=مارس!$B26,مارس!$BR26-مارس!$BQ26,0)</f>
        <v>0</v>
      </c>
      <c r="G112" s="96">
        <f>IF(G$97=مارس!$B26,مارس!$BR26-مارس!$BQ26,0)</f>
        <v>0</v>
      </c>
      <c r="H112" s="96">
        <f>IF(H$97=مارس!$B26,مارس!$BR26-مارس!$BQ26,0)</f>
        <v>0</v>
      </c>
      <c r="I112" s="96">
        <f>IF(I$97=مارس!$B26,مارس!$BR26-مارس!$BQ26,0)</f>
        <v>0</v>
      </c>
      <c r="J112" s="96">
        <f>IF(J$97=مارس!$B26,مارس!$BR26-مارس!$BQ26,0)</f>
        <v>0</v>
      </c>
      <c r="K112" s="96">
        <f>IF(K$97=مارس!$B26,مارس!$BR26-مارس!$BQ26,0)</f>
        <v>0</v>
      </c>
      <c r="L112" s="96">
        <f>IF(L$97=مارس!$B26,مارس!$BR26-مارس!$BQ26,0)</f>
        <v>0</v>
      </c>
      <c r="M112" s="96">
        <f>IF(M$97=مارس!$B26,مارس!$BR26-مارس!$BQ26,0)</f>
        <v>0</v>
      </c>
      <c r="N112" s="96">
        <f>IF(N$97=مارس!$B26,مارس!$BR26-مارس!$BQ26,0)</f>
        <v>0</v>
      </c>
      <c r="O112" s="96">
        <f>IF(O$97=مارس!$B26,مارس!$BR26-مارس!$BQ26,0)</f>
        <v>0</v>
      </c>
      <c r="P112" s="96">
        <f>IF(P$97=مارس!$B26,مارس!$BR26-مارس!$BQ26,0)</f>
        <v>0</v>
      </c>
      <c r="Q112" s="96">
        <f>IF(Q$97=مارس!$B26,مارس!$BR26-مارس!$BQ26,0)</f>
        <v>0</v>
      </c>
      <c r="R112" s="96">
        <f>IF(R$97=مارس!$B26,مارس!$BR26-مارس!$BQ26,0)</f>
        <v>0</v>
      </c>
      <c r="S112" s="96">
        <f>IF(S$97=مارس!$B26,مارس!$BR26-مارس!$BQ26,0)</f>
        <v>0</v>
      </c>
      <c r="T112" s="96">
        <f>IF(T$97=مارس!$B26,مارس!$BR26-مارس!$BQ26,0)</f>
        <v>0</v>
      </c>
      <c r="U112" s="96">
        <f>IF(U$97=مارس!$B26,مارس!$BR26-مارس!$BQ26,0)</f>
        <v>0</v>
      </c>
      <c r="V112" s="96">
        <f>IF(V$97=مارس!$B26,مارس!$BR26-مارس!$BQ26,0)</f>
        <v>0</v>
      </c>
      <c r="W112" s="96">
        <f>IF(W$97=مارس!$B26,مارس!$BR26-مارس!$BQ26,0)</f>
        <v>0</v>
      </c>
      <c r="X112" s="96">
        <f>IF(X$97=مارس!$B26,مارس!$BR26-مارس!$BQ26,0)</f>
        <v>0</v>
      </c>
      <c r="Y112" s="96">
        <f>IF(Y$97=مارس!$B26,مارس!$BR26-مارس!$BQ26,0)</f>
        <v>0</v>
      </c>
      <c r="Z112" s="96">
        <f>IF(Z$97=مارس!$B26,مارس!$BR26-مارس!$BQ26,0)</f>
        <v>0</v>
      </c>
      <c r="AA112" s="96">
        <f>IF(AA$97=مارس!$B26,مارس!$BR26-مارس!$BQ26,0)</f>
        <v>0</v>
      </c>
      <c r="AB112" s="96">
        <f>IF(AB$97=مارس!$B26,مارس!$BR26-مارس!$BQ26,0)</f>
        <v>0</v>
      </c>
      <c r="AC112" s="96">
        <f>IF(AC$97=مارس!$B26,مارس!$BR26-مارس!$BQ26,0)</f>
        <v>0</v>
      </c>
      <c r="AD112" s="96">
        <f>IF(AD$97=مارس!$B26,مارس!$BR26-مارس!$BQ26,0)</f>
        <v>0</v>
      </c>
      <c r="AE112" s="96">
        <f>IF(AE$97=مارس!$B26,مارس!$BR26-مارس!$BQ26,0)</f>
        <v>0</v>
      </c>
      <c r="AF112" s="96">
        <f>IF(AF$97=مارس!$B26,مارس!$BR26-مارس!$BQ26,0)</f>
        <v>0</v>
      </c>
      <c r="AG112" s="96">
        <f>IF(AG$97=مارس!$B26,مارس!$BR26-مارس!$BQ26,0)</f>
        <v>0</v>
      </c>
    </row>
    <row r="113" spans="1:33">
      <c r="A113" s="96" t="str">
        <f>IF(D113&gt;0,مارس!D27," ")</f>
        <v> </v>
      </c>
      <c r="B113" s="96" t="str">
        <f>IF(D113&gt;0,مارس!E27," ")</f>
        <v> </v>
      </c>
      <c r="C113" s="96" t="str">
        <f>IF(D113&gt;0,مارس!F27,"")</f>
        <v/>
      </c>
      <c r="D113" s="126">
        <f t="shared" si="4"/>
        <v>0</v>
      </c>
      <c r="E113" s="96">
        <f>IF(E$97=مارس!$B27,مارس!$BR27-مارس!$BQ27,0)</f>
        <v>0</v>
      </c>
      <c r="F113" s="96">
        <f>IF(F$97=مارس!$B27,مارس!$BR27-مارس!$BQ27,0)</f>
        <v>0</v>
      </c>
      <c r="G113" s="96">
        <f>IF(G$97=مارس!$B27,مارس!$BR27-مارس!$BQ27,0)</f>
        <v>0</v>
      </c>
      <c r="H113" s="96">
        <f>IF(H$97=مارس!$B27,مارس!$BR27-مارس!$BQ27,0)</f>
        <v>0</v>
      </c>
      <c r="I113" s="96">
        <f>IF(I$97=مارس!$B27,مارس!$BR27-مارس!$BQ27,0)</f>
        <v>0</v>
      </c>
      <c r="J113" s="96">
        <f>IF(J$97=مارس!$B27,مارس!$BR27-مارس!$BQ27,0)</f>
        <v>0</v>
      </c>
      <c r="K113" s="96">
        <f>IF(K$97=مارس!$B27,مارس!$BR27-مارس!$BQ27,0)</f>
        <v>0</v>
      </c>
      <c r="L113" s="96">
        <f>IF(L$97=مارس!$B27,مارس!$BR27-مارس!$BQ27,0)</f>
        <v>0</v>
      </c>
      <c r="M113" s="96">
        <f>IF(M$97=مارس!$B27,مارس!$BR27-مارس!$BQ27,0)</f>
        <v>0</v>
      </c>
      <c r="N113" s="96">
        <f>IF(N$97=مارس!$B27,مارس!$BR27-مارس!$BQ27,0)</f>
        <v>0</v>
      </c>
      <c r="O113" s="96">
        <f>IF(O$97=مارس!$B27,مارس!$BR27-مارس!$BQ27,0)</f>
        <v>0</v>
      </c>
      <c r="P113" s="96">
        <f>IF(P$97=مارس!$B27,مارس!$BR27-مارس!$BQ27,0)</f>
        <v>0</v>
      </c>
      <c r="Q113" s="96">
        <f>IF(Q$97=مارس!$B27,مارس!$BR27-مارس!$BQ27,0)</f>
        <v>0</v>
      </c>
      <c r="R113" s="96">
        <f>IF(R$97=مارس!$B27,مارس!$BR27-مارس!$BQ27,0)</f>
        <v>0</v>
      </c>
      <c r="S113" s="96">
        <f>IF(S$97=مارس!$B27,مارس!$BR27-مارس!$BQ27,0)</f>
        <v>0</v>
      </c>
      <c r="T113" s="96">
        <f>IF(T$97=مارس!$B27,مارس!$BR27-مارس!$BQ27,0)</f>
        <v>0</v>
      </c>
      <c r="U113" s="96">
        <f>IF(U$97=مارس!$B27,مارس!$BR27-مارس!$BQ27,0)</f>
        <v>0</v>
      </c>
      <c r="V113" s="96">
        <f>IF(V$97=مارس!$B27,مارس!$BR27-مارس!$BQ27,0)</f>
        <v>0</v>
      </c>
      <c r="W113" s="96">
        <f>IF(W$97=مارس!$B27,مارس!$BR27-مارس!$BQ27,0)</f>
        <v>0</v>
      </c>
      <c r="X113" s="96">
        <f>IF(X$97=مارس!$B27,مارس!$BR27-مارس!$BQ27,0)</f>
        <v>0</v>
      </c>
      <c r="Y113" s="96">
        <f>IF(Y$97=مارس!$B27,مارس!$BR27-مارس!$BQ27,0)</f>
        <v>0</v>
      </c>
      <c r="Z113" s="96">
        <f>IF(Z$97=مارس!$B27,مارس!$BR27-مارس!$BQ27,0)</f>
        <v>0</v>
      </c>
      <c r="AA113" s="96">
        <f>IF(AA$97=مارس!$B27,مارس!$BR27-مارس!$BQ27,0)</f>
        <v>0</v>
      </c>
      <c r="AB113" s="96">
        <f>IF(AB$97=مارس!$B27,مارس!$BR27-مارس!$BQ27,0)</f>
        <v>0</v>
      </c>
      <c r="AC113" s="96">
        <f>IF(AC$97=مارس!$B27,مارس!$BR27-مارس!$BQ27,0)</f>
        <v>0</v>
      </c>
      <c r="AD113" s="96">
        <f>IF(AD$97=مارس!$B27,مارس!$BR27-مارس!$BQ27,0)</f>
        <v>0</v>
      </c>
      <c r="AE113" s="96">
        <f>IF(AE$97=مارس!$B27,مارس!$BR27-مارس!$BQ27,0)</f>
        <v>0</v>
      </c>
      <c r="AF113" s="96">
        <f>IF(AF$97=مارس!$B27,مارس!$BR27-مارس!$BQ27,0)</f>
        <v>0</v>
      </c>
      <c r="AG113" s="96">
        <f>IF(AG$97=مارس!$B27,مارس!$BR27-مارس!$BQ27,0)</f>
        <v>0</v>
      </c>
    </row>
    <row r="114" spans="1:33">
      <c r="A114" s="96" t="str">
        <f>IF(D114&gt;0,مارس!D28," ")</f>
        <v>Marc-17</v>
      </c>
      <c r="B114" s="96">
        <f>IF(D114&gt;0,مارس!E28," ")</f>
        <v>17</v>
      </c>
      <c r="C114" s="96" t="str">
        <f>IF(D114&gt;0,مارس!F28,"")</f>
        <v>    دفع رواتب العاملين بقيمة 3000 نقدا </v>
      </c>
      <c r="D114" s="126">
        <f t="shared" si="4"/>
        <v>3000</v>
      </c>
      <c r="E114" s="96">
        <f>IF(E$97=مارس!$B28,مارس!$BR28-مارس!$BQ28,0)</f>
        <v>0</v>
      </c>
      <c r="F114" s="96">
        <f>IF(F$97=مارس!$B28,مارس!$BR28-مارس!$BQ28,0)</f>
        <v>0</v>
      </c>
      <c r="G114" s="96">
        <f>IF(G$97=مارس!$B28,مارس!$BR28-مارس!$BQ28,0)</f>
        <v>0</v>
      </c>
      <c r="H114" s="96">
        <f>IF(H$97=مارس!$B28,مارس!$BR28-مارس!$BQ28,0)</f>
        <v>0</v>
      </c>
      <c r="I114" s="96">
        <f>IF(I$97=مارس!$B28,مارس!$BR28-مارس!$BQ28,0)</f>
        <v>0</v>
      </c>
      <c r="J114" s="96">
        <f>IF(J$97=مارس!$B28,مارس!$BR28-مارس!$BQ28,0)</f>
        <v>0</v>
      </c>
      <c r="K114" s="96">
        <f>IF(K$97=مارس!$B28,مارس!$BR28-مارس!$BQ28,0)</f>
        <v>3000</v>
      </c>
      <c r="L114" s="96">
        <f>IF(L$97=مارس!$B28,مارس!$BR28-مارس!$BQ28,0)</f>
        <v>0</v>
      </c>
      <c r="M114" s="96">
        <f>IF(M$97=مارس!$B28,مارس!$BR28-مارس!$BQ28,0)</f>
        <v>0</v>
      </c>
      <c r="N114" s="96">
        <f>IF(N$97=مارس!$B28,مارس!$BR28-مارس!$BQ28,0)</f>
        <v>0</v>
      </c>
      <c r="O114" s="96">
        <f>IF(O$97=مارس!$B28,مارس!$BR28-مارس!$BQ28,0)</f>
        <v>0</v>
      </c>
      <c r="P114" s="96">
        <f>IF(P$97=مارس!$B28,مارس!$BR28-مارس!$BQ28,0)</f>
        <v>0</v>
      </c>
      <c r="Q114" s="96">
        <f>IF(Q$97=مارس!$B28,مارس!$BR28-مارس!$BQ28,0)</f>
        <v>0</v>
      </c>
      <c r="R114" s="96">
        <f>IF(R$97=مارس!$B28,مارس!$BR28-مارس!$BQ28,0)</f>
        <v>0</v>
      </c>
      <c r="S114" s="96">
        <f>IF(S$97=مارس!$B28,مارس!$BR28-مارس!$BQ28,0)</f>
        <v>0</v>
      </c>
      <c r="T114" s="96">
        <f>IF(T$97=مارس!$B28,مارس!$BR28-مارس!$BQ28,0)</f>
        <v>0</v>
      </c>
      <c r="U114" s="96">
        <f>IF(U$97=مارس!$B28,مارس!$BR28-مارس!$BQ28,0)</f>
        <v>0</v>
      </c>
      <c r="V114" s="96">
        <f>IF(V$97=مارس!$B28,مارس!$BR28-مارس!$BQ28,0)</f>
        <v>0</v>
      </c>
      <c r="W114" s="96">
        <f>IF(W$97=مارس!$B28,مارس!$BR28-مارس!$BQ28,0)</f>
        <v>0</v>
      </c>
      <c r="X114" s="96">
        <f>IF(X$97=مارس!$B28,مارس!$BR28-مارس!$BQ28,0)</f>
        <v>0</v>
      </c>
      <c r="Y114" s="96">
        <f>IF(Y$97=مارس!$B28,مارس!$BR28-مارس!$BQ28,0)</f>
        <v>0</v>
      </c>
      <c r="Z114" s="96">
        <f>IF(Z$97=مارس!$B28,مارس!$BR28-مارس!$BQ28,0)</f>
        <v>0</v>
      </c>
      <c r="AA114" s="96">
        <f>IF(AA$97=مارس!$B28,مارس!$BR28-مارس!$BQ28,0)</f>
        <v>0</v>
      </c>
      <c r="AB114" s="96">
        <f>IF(AB$97=مارس!$B28,مارس!$BR28-مارس!$BQ28,0)</f>
        <v>0</v>
      </c>
      <c r="AC114" s="96">
        <f>IF(AC$97=مارس!$B28,مارس!$BR28-مارس!$BQ28,0)</f>
        <v>0</v>
      </c>
      <c r="AD114" s="96">
        <f>IF(AD$97=مارس!$B28,مارس!$BR28-مارس!$BQ28,0)</f>
        <v>0</v>
      </c>
      <c r="AE114" s="96">
        <f>IF(AE$97=مارس!$B28,مارس!$BR28-مارس!$BQ28,0)</f>
        <v>0</v>
      </c>
      <c r="AF114" s="96">
        <f>IF(AF$97=مارس!$B28,مارس!$BR28-مارس!$BQ28,0)</f>
        <v>0</v>
      </c>
      <c r="AG114" s="96">
        <f>IF(AG$97=مارس!$B28,مارس!$BR28-مارس!$BQ28,0)</f>
        <v>0</v>
      </c>
    </row>
    <row r="115" spans="1:33">
      <c r="A115" s="96" t="str">
        <f>IF(D115&gt;0,مارس!D29," ")</f>
        <v> </v>
      </c>
      <c r="B115" s="96" t="str">
        <f>IF(D115&gt;0,مارس!E29," ")</f>
        <v> </v>
      </c>
      <c r="C115" s="96" t="str">
        <f>IF(D115&gt;0,مارس!F29,"")</f>
        <v/>
      </c>
      <c r="D115" s="126">
        <f t="shared" si="4"/>
        <v>0</v>
      </c>
      <c r="E115" s="96">
        <f>IF(E$97=مارس!$B29,مارس!$BR29-مارس!$BQ29,0)</f>
        <v>0</v>
      </c>
      <c r="F115" s="96">
        <f>IF(F$97=مارس!$B29,مارس!$BR29-مارس!$BQ29,0)</f>
        <v>0</v>
      </c>
      <c r="G115" s="96">
        <f>IF(G$97=مارس!$B29,مارس!$BR29-مارس!$BQ29,0)</f>
        <v>0</v>
      </c>
      <c r="H115" s="96">
        <f>IF(H$97=مارس!$B29,مارس!$BR29-مارس!$BQ29,0)</f>
        <v>0</v>
      </c>
      <c r="I115" s="96">
        <f>IF(I$97=مارس!$B29,مارس!$BR29-مارس!$BQ29,0)</f>
        <v>0</v>
      </c>
      <c r="J115" s="96">
        <f>IF(J$97=مارس!$B29,مارس!$BR29-مارس!$BQ29,0)</f>
        <v>0</v>
      </c>
      <c r="K115" s="96">
        <f>IF(K$97=مارس!$B29,مارس!$BR29-مارس!$BQ29,0)</f>
        <v>0</v>
      </c>
      <c r="L115" s="96">
        <f>IF(L$97=مارس!$B29,مارس!$BR29-مارس!$BQ29,0)</f>
        <v>0</v>
      </c>
      <c r="M115" s="96">
        <f>IF(M$97=مارس!$B29,مارس!$BR29-مارس!$BQ29,0)</f>
        <v>0</v>
      </c>
      <c r="N115" s="96">
        <f>IF(N$97=مارس!$B29,مارس!$BR29-مارس!$BQ29,0)</f>
        <v>0</v>
      </c>
      <c r="O115" s="96">
        <f>IF(O$97=مارس!$B29,مارس!$BR29-مارس!$BQ29,0)</f>
        <v>0</v>
      </c>
      <c r="P115" s="96">
        <f>IF(P$97=مارس!$B29,مارس!$BR29-مارس!$BQ29,0)</f>
        <v>0</v>
      </c>
      <c r="Q115" s="96">
        <f>IF(Q$97=مارس!$B29,مارس!$BR29-مارس!$BQ29,0)</f>
        <v>0</v>
      </c>
      <c r="R115" s="96">
        <f>IF(R$97=مارس!$B29,مارس!$BR29-مارس!$BQ29,0)</f>
        <v>0</v>
      </c>
      <c r="S115" s="96">
        <f>IF(S$97=مارس!$B29,مارس!$BR29-مارس!$BQ29,0)</f>
        <v>0</v>
      </c>
      <c r="T115" s="96">
        <f>IF(T$97=مارس!$B29,مارس!$BR29-مارس!$BQ29,0)</f>
        <v>0</v>
      </c>
      <c r="U115" s="96">
        <f>IF(U$97=مارس!$B29,مارس!$BR29-مارس!$BQ29,0)</f>
        <v>0</v>
      </c>
      <c r="V115" s="96">
        <f>IF(V$97=مارس!$B29,مارس!$BR29-مارس!$BQ29,0)</f>
        <v>0</v>
      </c>
      <c r="W115" s="96">
        <f>IF(W$97=مارس!$B29,مارس!$BR29-مارس!$BQ29,0)</f>
        <v>0</v>
      </c>
      <c r="X115" s="96">
        <f>IF(X$97=مارس!$B29,مارس!$BR29-مارس!$BQ29,0)</f>
        <v>0</v>
      </c>
      <c r="Y115" s="96">
        <f>IF(Y$97=مارس!$B29,مارس!$BR29-مارس!$BQ29,0)</f>
        <v>0</v>
      </c>
      <c r="Z115" s="96">
        <f>IF(Z$97=مارس!$B29,مارس!$BR29-مارس!$BQ29,0)</f>
        <v>0</v>
      </c>
      <c r="AA115" s="96">
        <f>IF(AA$97=مارس!$B29,مارس!$BR29-مارس!$BQ29,0)</f>
        <v>0</v>
      </c>
      <c r="AB115" s="96">
        <f>IF(AB$97=مارس!$B29,مارس!$BR29-مارس!$BQ29,0)</f>
        <v>0</v>
      </c>
      <c r="AC115" s="96">
        <f>IF(AC$97=مارس!$B29,مارس!$BR29-مارس!$BQ29,0)</f>
        <v>0</v>
      </c>
      <c r="AD115" s="96">
        <f>IF(AD$97=مارس!$B29,مارس!$BR29-مارس!$BQ29,0)</f>
        <v>0</v>
      </c>
      <c r="AE115" s="96">
        <f>IF(AE$97=مارس!$B29,مارس!$BR29-مارس!$BQ29,0)</f>
        <v>0</v>
      </c>
      <c r="AF115" s="96">
        <f>IF(AF$97=مارس!$B29,مارس!$BR29-مارس!$BQ29,0)</f>
        <v>0</v>
      </c>
      <c r="AG115" s="96">
        <f>IF(AG$97=مارس!$B29,مارس!$BR29-مارس!$BQ29,0)</f>
        <v>0</v>
      </c>
    </row>
    <row r="116" spans="1:33">
      <c r="A116" s="96" t="str">
        <f>IF(D116&gt;0,مارس!D30," ")</f>
        <v> </v>
      </c>
      <c r="B116" s="96" t="str">
        <f>IF(D116&gt;0,مارس!E30," ")</f>
        <v> </v>
      </c>
      <c r="C116" s="96" t="str">
        <f>IF(D116&gt;0,مارس!F30,"")</f>
        <v/>
      </c>
      <c r="D116" s="126">
        <f t="shared" si="4"/>
        <v>0</v>
      </c>
      <c r="E116" s="96">
        <f>IF(E$97=مارس!$B30,مارس!$BR30-مارس!$BQ30,0)</f>
        <v>0</v>
      </c>
      <c r="F116" s="96">
        <f>IF(F$97=مارس!$B30,مارس!$BR30-مارس!$BQ30,0)</f>
        <v>0</v>
      </c>
      <c r="G116" s="96">
        <f>IF(G$97=مارس!$B30,مارس!$BR30-مارس!$BQ30,0)</f>
        <v>0</v>
      </c>
      <c r="H116" s="96">
        <f>IF(H$97=مارس!$B30,مارس!$BR30-مارس!$BQ30,0)</f>
        <v>0</v>
      </c>
      <c r="I116" s="96">
        <f>IF(I$97=مارس!$B30,مارس!$BR30-مارس!$BQ30,0)</f>
        <v>0</v>
      </c>
      <c r="J116" s="96">
        <f>IF(J$97=مارس!$B30,مارس!$BR30-مارس!$BQ30,0)</f>
        <v>0</v>
      </c>
      <c r="K116" s="96">
        <f>IF(K$97=مارس!$B30,مارس!$BR30-مارس!$BQ30,0)</f>
        <v>0</v>
      </c>
      <c r="L116" s="96">
        <f>IF(L$97=مارس!$B30,مارس!$BR30-مارس!$BQ30,0)</f>
        <v>0</v>
      </c>
      <c r="M116" s="96">
        <f>IF(M$97=مارس!$B30,مارس!$BR30-مارس!$BQ30,0)</f>
        <v>0</v>
      </c>
      <c r="N116" s="96">
        <f>IF(N$97=مارس!$B30,مارس!$BR30-مارس!$BQ30,0)</f>
        <v>0</v>
      </c>
      <c r="O116" s="96">
        <f>IF(O$97=مارس!$B30,مارس!$BR30-مارس!$BQ30,0)</f>
        <v>0</v>
      </c>
      <c r="P116" s="96">
        <f>IF(P$97=مارس!$B30,مارس!$BR30-مارس!$BQ30,0)</f>
        <v>0</v>
      </c>
      <c r="Q116" s="96">
        <f>IF(Q$97=مارس!$B30,مارس!$BR30-مارس!$BQ30,0)</f>
        <v>0</v>
      </c>
      <c r="R116" s="96">
        <f>IF(R$97=مارس!$B30,مارس!$BR30-مارس!$BQ30,0)</f>
        <v>0</v>
      </c>
      <c r="S116" s="96">
        <f>IF(S$97=مارس!$B30,مارس!$BR30-مارس!$BQ30,0)</f>
        <v>0</v>
      </c>
      <c r="T116" s="96">
        <f>IF(T$97=مارس!$B30,مارس!$BR30-مارس!$BQ30,0)</f>
        <v>0</v>
      </c>
      <c r="U116" s="96">
        <f>IF(U$97=مارس!$B30,مارس!$BR30-مارس!$BQ30,0)</f>
        <v>0</v>
      </c>
      <c r="V116" s="96">
        <f>IF(V$97=مارس!$B30,مارس!$BR30-مارس!$BQ30,0)</f>
        <v>0</v>
      </c>
      <c r="W116" s="96">
        <f>IF(W$97=مارس!$B30,مارس!$BR30-مارس!$BQ30,0)</f>
        <v>0</v>
      </c>
      <c r="X116" s="96">
        <f>IF(X$97=مارس!$B30,مارس!$BR30-مارس!$BQ30,0)</f>
        <v>0</v>
      </c>
      <c r="Y116" s="96">
        <f>IF(Y$97=مارس!$B30,مارس!$BR30-مارس!$BQ30,0)</f>
        <v>0</v>
      </c>
      <c r="Z116" s="96">
        <f>IF(Z$97=مارس!$B30,مارس!$BR30-مارس!$BQ30,0)</f>
        <v>0</v>
      </c>
      <c r="AA116" s="96">
        <f>IF(AA$97=مارس!$B30,مارس!$BR30-مارس!$BQ30,0)</f>
        <v>0</v>
      </c>
      <c r="AB116" s="96">
        <f>IF(AB$97=مارس!$B30,مارس!$BR30-مارس!$BQ30,0)</f>
        <v>0</v>
      </c>
      <c r="AC116" s="96">
        <f>IF(AC$97=مارس!$B30,مارس!$BR30-مارس!$BQ30,0)</f>
        <v>0</v>
      </c>
      <c r="AD116" s="96">
        <f>IF(AD$97=مارس!$B30,مارس!$BR30-مارس!$BQ30,0)</f>
        <v>0</v>
      </c>
      <c r="AE116" s="96">
        <f>IF(AE$97=مارس!$B30,مارس!$BR30-مارس!$BQ30,0)</f>
        <v>0</v>
      </c>
      <c r="AF116" s="96">
        <f>IF(AF$97=مارس!$B30,مارس!$BR30-مارس!$BQ30,0)</f>
        <v>0</v>
      </c>
      <c r="AG116" s="96">
        <f>IF(AG$97=مارس!$B30,مارس!$BR30-مارس!$BQ30,0)</f>
        <v>0</v>
      </c>
    </row>
    <row r="117" spans="1:33">
      <c r="A117" s="96" t="str">
        <f>IF(D117&gt;0,مارس!D31," ")</f>
        <v> </v>
      </c>
      <c r="B117" s="96" t="str">
        <f>IF(D117&gt;0,مارس!E31," ")</f>
        <v> </v>
      </c>
      <c r="C117" s="96" t="str">
        <f>IF(D117&gt;0,مارس!F31,"")</f>
        <v/>
      </c>
      <c r="D117" s="126">
        <f t="shared" si="4"/>
        <v>0</v>
      </c>
      <c r="E117" s="96">
        <f>IF(E$97=مارس!$B31,مارس!$BR31-مارس!$BQ31,0)</f>
        <v>0</v>
      </c>
      <c r="F117" s="96">
        <f>IF(F$97=مارس!$B31,مارس!$BR31-مارس!$BQ31,0)</f>
        <v>0</v>
      </c>
      <c r="G117" s="96">
        <f>IF(G$97=مارس!$B31,مارس!$BR31-مارس!$BQ31,0)</f>
        <v>0</v>
      </c>
      <c r="H117" s="96">
        <f>IF(H$97=مارس!$B31,مارس!$BR31-مارس!$BQ31,0)</f>
        <v>0</v>
      </c>
      <c r="I117" s="96">
        <f>IF(I$97=مارس!$B31,مارس!$BR31-مارس!$BQ31,0)</f>
        <v>0</v>
      </c>
      <c r="J117" s="96">
        <f>IF(J$97=مارس!$B31,مارس!$BR31-مارس!$BQ31,0)</f>
        <v>0</v>
      </c>
      <c r="K117" s="96">
        <f>IF(K$97=مارس!$B31,مارس!$BR31-مارس!$BQ31,0)</f>
        <v>0</v>
      </c>
      <c r="L117" s="96">
        <f>IF(L$97=مارس!$B31,مارس!$BR31-مارس!$BQ31,0)</f>
        <v>0</v>
      </c>
      <c r="M117" s="96">
        <f>IF(M$97=مارس!$B31,مارس!$BR31-مارس!$BQ31,0)</f>
        <v>0</v>
      </c>
      <c r="N117" s="96">
        <f>IF(N$97=مارس!$B31,مارس!$BR31-مارس!$BQ31,0)</f>
        <v>0</v>
      </c>
      <c r="O117" s="96">
        <f>IF(O$97=مارس!$B31,مارس!$BR31-مارس!$BQ31,0)</f>
        <v>0</v>
      </c>
      <c r="P117" s="96">
        <f>IF(P$97=مارس!$B31,مارس!$BR31-مارس!$BQ31,0)</f>
        <v>0</v>
      </c>
      <c r="Q117" s="96">
        <f>IF(Q$97=مارس!$B31,مارس!$BR31-مارس!$BQ31,0)</f>
        <v>0</v>
      </c>
      <c r="R117" s="96">
        <f>IF(R$97=مارس!$B31,مارس!$BR31-مارس!$BQ31,0)</f>
        <v>0</v>
      </c>
      <c r="S117" s="96">
        <f>IF(S$97=مارس!$B31,مارس!$BR31-مارس!$BQ31,0)</f>
        <v>0</v>
      </c>
      <c r="T117" s="96">
        <f>IF(T$97=مارس!$B31,مارس!$BR31-مارس!$BQ31,0)</f>
        <v>0</v>
      </c>
      <c r="U117" s="96">
        <f>IF(U$97=مارس!$B31,مارس!$BR31-مارس!$BQ31,0)</f>
        <v>0</v>
      </c>
      <c r="V117" s="96">
        <f>IF(V$97=مارس!$B31,مارس!$BR31-مارس!$BQ31,0)</f>
        <v>0</v>
      </c>
      <c r="W117" s="96">
        <f>IF(W$97=مارس!$B31,مارس!$BR31-مارس!$BQ31,0)</f>
        <v>0</v>
      </c>
      <c r="X117" s="96">
        <f>IF(X$97=مارس!$B31,مارس!$BR31-مارس!$BQ31,0)</f>
        <v>0</v>
      </c>
      <c r="Y117" s="96">
        <f>IF(Y$97=مارس!$B31,مارس!$BR31-مارس!$BQ31,0)</f>
        <v>0</v>
      </c>
      <c r="Z117" s="96">
        <f>IF(Z$97=مارس!$B31,مارس!$BR31-مارس!$BQ31,0)</f>
        <v>0</v>
      </c>
      <c r="AA117" s="96">
        <f>IF(AA$97=مارس!$B31,مارس!$BR31-مارس!$BQ31,0)</f>
        <v>0</v>
      </c>
      <c r="AB117" s="96">
        <f>IF(AB$97=مارس!$B31,مارس!$BR31-مارس!$BQ31,0)</f>
        <v>0</v>
      </c>
      <c r="AC117" s="96">
        <f>IF(AC$97=مارس!$B31,مارس!$BR31-مارس!$BQ31,0)</f>
        <v>0</v>
      </c>
      <c r="AD117" s="96">
        <f>IF(AD$97=مارس!$B31,مارس!$BR31-مارس!$BQ31,0)</f>
        <v>0</v>
      </c>
      <c r="AE117" s="96">
        <f>IF(AE$97=مارس!$B31,مارس!$BR31-مارس!$BQ31,0)</f>
        <v>0</v>
      </c>
      <c r="AF117" s="96">
        <f>IF(AF$97=مارس!$B31,مارس!$BR31-مارس!$BQ31,0)</f>
        <v>0</v>
      </c>
      <c r="AG117" s="96">
        <f>IF(AG$97=مارس!$B31,مارس!$BR31-مارس!$BQ31,0)</f>
        <v>0</v>
      </c>
    </row>
    <row r="118" spans="1:33">
      <c r="A118" s="96" t="str">
        <f>IF(D118&gt;0,مارس!D32," ")</f>
        <v> </v>
      </c>
      <c r="B118" s="96" t="str">
        <f>IF(D118&gt;0,مارس!E32," ")</f>
        <v> </v>
      </c>
      <c r="C118" s="96" t="str">
        <f>IF(D118&gt;0,مارس!F32,"")</f>
        <v/>
      </c>
      <c r="D118" s="126">
        <f t="shared" si="4"/>
        <v>0</v>
      </c>
      <c r="E118" s="96">
        <f>IF(E$97=مارس!$B32,مارس!$BR32-مارس!$BQ32,0)</f>
        <v>0</v>
      </c>
      <c r="F118" s="96">
        <f>IF(F$97=مارس!$B32,مارس!$BR32-مارس!$BQ32,0)</f>
        <v>0</v>
      </c>
      <c r="G118" s="96">
        <f>IF(G$97=مارس!$B32,مارس!$BR32-مارس!$BQ32,0)</f>
        <v>0</v>
      </c>
      <c r="H118" s="96">
        <f>IF(H$97=مارس!$B32,مارس!$BR32-مارس!$BQ32,0)</f>
        <v>0</v>
      </c>
      <c r="I118" s="96">
        <f>IF(I$97=مارس!$B32,مارس!$BR32-مارس!$BQ32,0)</f>
        <v>0</v>
      </c>
      <c r="J118" s="96">
        <f>IF(J$97=مارس!$B32,مارس!$BR32-مارس!$BQ32,0)</f>
        <v>0</v>
      </c>
      <c r="K118" s="96">
        <f>IF(K$97=مارس!$B32,مارس!$BR32-مارس!$BQ32,0)</f>
        <v>0</v>
      </c>
      <c r="L118" s="96">
        <f>IF(L$97=مارس!$B32,مارس!$BR32-مارس!$BQ32,0)</f>
        <v>0</v>
      </c>
      <c r="M118" s="96">
        <f>IF(M$97=مارس!$B32,مارس!$BR32-مارس!$BQ32,0)</f>
        <v>0</v>
      </c>
      <c r="N118" s="96">
        <f>IF(N$97=مارس!$B32,مارس!$BR32-مارس!$BQ32,0)</f>
        <v>0</v>
      </c>
      <c r="O118" s="96">
        <f>IF(O$97=مارس!$B32,مارس!$BR32-مارس!$BQ32,0)</f>
        <v>0</v>
      </c>
      <c r="P118" s="96">
        <f>IF(P$97=مارس!$B32,مارس!$BR32-مارس!$BQ32,0)</f>
        <v>0</v>
      </c>
      <c r="Q118" s="96">
        <f>IF(Q$97=مارس!$B32,مارس!$BR32-مارس!$BQ32,0)</f>
        <v>0</v>
      </c>
      <c r="R118" s="96">
        <f>IF(R$97=مارس!$B32,مارس!$BR32-مارس!$BQ32,0)</f>
        <v>0</v>
      </c>
      <c r="S118" s="96">
        <f>IF(S$97=مارس!$B32,مارس!$BR32-مارس!$BQ32,0)</f>
        <v>0</v>
      </c>
      <c r="T118" s="96">
        <f>IF(T$97=مارس!$B32,مارس!$BR32-مارس!$BQ32,0)</f>
        <v>0</v>
      </c>
      <c r="U118" s="96">
        <f>IF(U$97=مارس!$B32,مارس!$BR32-مارس!$BQ32,0)</f>
        <v>0</v>
      </c>
      <c r="V118" s="96">
        <f>IF(V$97=مارس!$B32,مارس!$BR32-مارس!$BQ32,0)</f>
        <v>0</v>
      </c>
      <c r="W118" s="96">
        <f>IF(W$97=مارس!$B32,مارس!$BR32-مارس!$BQ32,0)</f>
        <v>0</v>
      </c>
      <c r="X118" s="96">
        <f>IF(X$97=مارس!$B32,مارس!$BR32-مارس!$BQ32,0)</f>
        <v>0</v>
      </c>
      <c r="Y118" s="96">
        <f>IF(Y$97=مارس!$B32,مارس!$BR32-مارس!$BQ32,0)</f>
        <v>0</v>
      </c>
      <c r="Z118" s="96">
        <f>IF(Z$97=مارس!$B32,مارس!$BR32-مارس!$BQ32,0)</f>
        <v>0</v>
      </c>
      <c r="AA118" s="96">
        <f>IF(AA$97=مارس!$B32,مارس!$BR32-مارس!$BQ32,0)</f>
        <v>0</v>
      </c>
      <c r="AB118" s="96">
        <f>IF(AB$97=مارس!$B32,مارس!$BR32-مارس!$BQ32,0)</f>
        <v>0</v>
      </c>
      <c r="AC118" s="96">
        <f>IF(AC$97=مارس!$B32,مارس!$BR32-مارس!$BQ32,0)</f>
        <v>0</v>
      </c>
      <c r="AD118" s="96">
        <f>IF(AD$97=مارس!$B32,مارس!$BR32-مارس!$BQ32,0)</f>
        <v>0</v>
      </c>
      <c r="AE118" s="96">
        <f>IF(AE$97=مارس!$B32,مارس!$BR32-مارس!$BQ32,0)</f>
        <v>0</v>
      </c>
      <c r="AF118" s="96">
        <f>IF(AF$97=مارس!$B32,مارس!$BR32-مارس!$BQ32,0)</f>
        <v>0</v>
      </c>
      <c r="AG118" s="96">
        <f>IF(AG$97=مارس!$B32,مارس!$BR32-مارس!$BQ32,0)</f>
        <v>0</v>
      </c>
    </row>
    <row r="119" spans="1:33">
      <c r="A119" s="96" t="str">
        <f>IF(D119&gt;0,مارس!D33," ")</f>
        <v> </v>
      </c>
      <c r="B119" s="96" t="str">
        <f>IF(D119&gt;0,مارس!E33," ")</f>
        <v> </v>
      </c>
      <c r="C119" s="96" t="str">
        <f>IF(D119&gt;0,مارس!F33,"")</f>
        <v/>
      </c>
      <c r="D119" s="126">
        <f t="shared" si="4"/>
        <v>0</v>
      </c>
      <c r="E119" s="96">
        <f>IF(E$97=مارس!$B33,مارس!$BR33-مارس!$BQ33,0)</f>
        <v>0</v>
      </c>
      <c r="F119" s="96">
        <f>IF(F$97=مارس!$B33,مارس!$BR33-مارس!$BQ33,0)</f>
        <v>0</v>
      </c>
      <c r="G119" s="96">
        <f>IF(G$97=مارس!$B33,مارس!$BR33-مارس!$BQ33,0)</f>
        <v>0</v>
      </c>
      <c r="H119" s="96">
        <f>IF(H$97=مارس!$B33,مارس!$BR33-مارس!$BQ33,0)</f>
        <v>0</v>
      </c>
      <c r="I119" s="96">
        <f>IF(I$97=مارس!$B33,مارس!$BR33-مارس!$BQ33,0)</f>
        <v>0</v>
      </c>
      <c r="J119" s="96">
        <f>IF(J$97=مارس!$B33,مارس!$BR33-مارس!$BQ33,0)</f>
        <v>0</v>
      </c>
      <c r="K119" s="96">
        <f>IF(K$97=مارس!$B33,مارس!$BR33-مارس!$BQ33,0)</f>
        <v>0</v>
      </c>
      <c r="L119" s="96">
        <f>IF(L$97=مارس!$B33,مارس!$BR33-مارس!$BQ33,0)</f>
        <v>0</v>
      </c>
      <c r="M119" s="96">
        <f>IF(M$97=مارس!$B33,مارس!$BR33-مارس!$BQ33,0)</f>
        <v>0</v>
      </c>
      <c r="N119" s="96">
        <f>IF(N$97=مارس!$B33,مارس!$BR33-مارس!$BQ33,0)</f>
        <v>0</v>
      </c>
      <c r="O119" s="96">
        <f>IF(O$97=مارس!$B33,مارس!$BR33-مارس!$BQ33,0)</f>
        <v>0</v>
      </c>
      <c r="P119" s="96">
        <f>IF(P$97=مارس!$B33,مارس!$BR33-مارس!$BQ33,0)</f>
        <v>0</v>
      </c>
      <c r="Q119" s="96">
        <f>IF(Q$97=مارس!$B33,مارس!$BR33-مارس!$BQ33,0)</f>
        <v>0</v>
      </c>
      <c r="R119" s="96">
        <f>IF(R$97=مارس!$B33,مارس!$BR33-مارس!$BQ33,0)</f>
        <v>0</v>
      </c>
      <c r="S119" s="96">
        <f>IF(S$97=مارس!$B33,مارس!$BR33-مارس!$BQ33,0)</f>
        <v>0</v>
      </c>
      <c r="T119" s="96">
        <f>IF(T$97=مارس!$B33,مارس!$BR33-مارس!$BQ33,0)</f>
        <v>0</v>
      </c>
      <c r="U119" s="96">
        <f>IF(U$97=مارس!$B33,مارس!$BR33-مارس!$BQ33,0)</f>
        <v>0</v>
      </c>
      <c r="V119" s="96">
        <f>IF(V$97=مارس!$B33,مارس!$BR33-مارس!$BQ33,0)</f>
        <v>0</v>
      </c>
      <c r="W119" s="96">
        <f>IF(W$97=مارس!$B33,مارس!$BR33-مارس!$BQ33,0)</f>
        <v>0</v>
      </c>
      <c r="X119" s="96">
        <f>IF(X$97=مارس!$B33,مارس!$BR33-مارس!$BQ33,0)</f>
        <v>0</v>
      </c>
      <c r="Y119" s="96">
        <f>IF(Y$97=مارس!$B33,مارس!$BR33-مارس!$BQ33,0)</f>
        <v>0</v>
      </c>
      <c r="Z119" s="96">
        <f>IF(Z$97=مارس!$B33,مارس!$BR33-مارس!$BQ33,0)</f>
        <v>0</v>
      </c>
      <c r="AA119" s="96">
        <f>IF(AA$97=مارس!$B33,مارس!$BR33-مارس!$BQ33,0)</f>
        <v>0</v>
      </c>
      <c r="AB119" s="96">
        <f>IF(AB$97=مارس!$B33,مارس!$BR33-مارس!$BQ33,0)</f>
        <v>0</v>
      </c>
      <c r="AC119" s="96">
        <f>IF(AC$97=مارس!$B33,مارس!$BR33-مارس!$BQ33,0)</f>
        <v>0</v>
      </c>
      <c r="AD119" s="96">
        <f>IF(AD$97=مارس!$B33,مارس!$BR33-مارس!$BQ33,0)</f>
        <v>0</v>
      </c>
      <c r="AE119" s="96">
        <f>IF(AE$97=مارس!$B33,مارس!$BR33-مارس!$BQ33,0)</f>
        <v>0</v>
      </c>
      <c r="AF119" s="96">
        <f>IF(AF$97=مارس!$B33,مارس!$BR33-مارس!$BQ33,0)</f>
        <v>0</v>
      </c>
      <c r="AG119" s="96">
        <f>IF(AG$97=مارس!$B33,مارس!$BR33-مارس!$BQ33,0)</f>
        <v>0</v>
      </c>
    </row>
    <row r="120" spans="1:33">
      <c r="A120" s="96" t="str">
        <f>IF(D120&gt;0,مارس!D34," ")</f>
        <v> </v>
      </c>
      <c r="B120" s="96" t="str">
        <f>IF(D120&gt;0,مارس!E34," ")</f>
        <v> </v>
      </c>
      <c r="C120" s="96" t="str">
        <f>IF(D120&gt;0,مارس!F34,"")</f>
        <v/>
      </c>
      <c r="D120" s="126">
        <f t="shared" si="4"/>
        <v>0</v>
      </c>
      <c r="E120" s="96">
        <f>IF(E$97=مارس!$B34,مارس!$BR34-مارس!$BQ34,0)</f>
        <v>0</v>
      </c>
      <c r="F120" s="96">
        <f>IF(F$97=مارس!$B34,مارس!$BR34-مارس!$BQ34,0)</f>
        <v>0</v>
      </c>
      <c r="G120" s="96">
        <f>IF(G$97=مارس!$B34,مارس!$BR34-مارس!$BQ34,0)</f>
        <v>0</v>
      </c>
      <c r="H120" s="96">
        <f>IF(H$97=مارس!$B34,مارس!$BR34-مارس!$BQ34,0)</f>
        <v>0</v>
      </c>
      <c r="I120" s="96">
        <f>IF(I$97=مارس!$B34,مارس!$BR34-مارس!$BQ34,0)</f>
        <v>0</v>
      </c>
      <c r="J120" s="96">
        <f>IF(J$97=مارس!$B34,مارس!$BR34-مارس!$BQ34,0)</f>
        <v>0</v>
      </c>
      <c r="K120" s="96">
        <f>IF(K$97=مارس!$B34,مارس!$BR34-مارس!$BQ34,0)</f>
        <v>0</v>
      </c>
      <c r="L120" s="96">
        <f>IF(L$97=مارس!$B34,مارس!$BR34-مارس!$BQ34,0)</f>
        <v>0</v>
      </c>
      <c r="M120" s="96">
        <f>IF(M$97=مارس!$B34,مارس!$BR34-مارس!$BQ34,0)</f>
        <v>0</v>
      </c>
      <c r="N120" s="96">
        <f>IF(N$97=مارس!$B34,مارس!$BR34-مارس!$BQ34,0)</f>
        <v>0</v>
      </c>
      <c r="O120" s="96">
        <f>IF(O$97=مارس!$B34,مارس!$BR34-مارس!$BQ34,0)</f>
        <v>0</v>
      </c>
      <c r="P120" s="96">
        <f>IF(P$97=مارس!$B34,مارس!$BR34-مارس!$BQ34,0)</f>
        <v>0</v>
      </c>
      <c r="Q120" s="96">
        <f>IF(Q$97=مارس!$B34,مارس!$BR34-مارس!$BQ34,0)</f>
        <v>0</v>
      </c>
      <c r="R120" s="96">
        <f>IF(R$97=مارس!$B34,مارس!$BR34-مارس!$BQ34,0)</f>
        <v>0</v>
      </c>
      <c r="S120" s="96">
        <f>IF(S$97=مارس!$B34,مارس!$BR34-مارس!$BQ34,0)</f>
        <v>0</v>
      </c>
      <c r="T120" s="96">
        <f>IF(T$97=مارس!$B34,مارس!$BR34-مارس!$BQ34,0)</f>
        <v>0</v>
      </c>
      <c r="U120" s="96">
        <f>IF(U$97=مارس!$B34,مارس!$BR34-مارس!$BQ34,0)</f>
        <v>0</v>
      </c>
      <c r="V120" s="96">
        <f>IF(V$97=مارس!$B34,مارس!$BR34-مارس!$BQ34,0)</f>
        <v>0</v>
      </c>
      <c r="W120" s="96">
        <f>IF(W$97=مارس!$B34,مارس!$BR34-مارس!$BQ34,0)</f>
        <v>0</v>
      </c>
      <c r="X120" s="96">
        <f>IF(X$97=مارس!$B34,مارس!$BR34-مارس!$BQ34,0)</f>
        <v>0</v>
      </c>
      <c r="Y120" s="96">
        <f>IF(Y$97=مارس!$B34,مارس!$BR34-مارس!$BQ34,0)</f>
        <v>0</v>
      </c>
      <c r="Z120" s="96">
        <f>IF(Z$97=مارس!$B34,مارس!$BR34-مارس!$BQ34,0)</f>
        <v>0</v>
      </c>
      <c r="AA120" s="96">
        <f>IF(AA$97=مارس!$B34,مارس!$BR34-مارس!$BQ34,0)</f>
        <v>0</v>
      </c>
      <c r="AB120" s="96">
        <f>IF(AB$97=مارس!$B34,مارس!$BR34-مارس!$BQ34,0)</f>
        <v>0</v>
      </c>
      <c r="AC120" s="96">
        <f>IF(AC$97=مارس!$B34,مارس!$BR34-مارس!$BQ34,0)</f>
        <v>0</v>
      </c>
      <c r="AD120" s="96">
        <f>IF(AD$97=مارس!$B34,مارس!$BR34-مارس!$BQ34,0)</f>
        <v>0</v>
      </c>
      <c r="AE120" s="96">
        <f>IF(AE$97=مارس!$B34,مارس!$BR34-مارس!$BQ34,0)</f>
        <v>0</v>
      </c>
      <c r="AF120" s="96">
        <f>IF(AF$97=مارس!$B34,مارس!$BR34-مارس!$BQ34,0)</f>
        <v>0</v>
      </c>
      <c r="AG120" s="96">
        <f>IF(AG$97=مارس!$B34,مارس!$BR34-مارس!$BQ34,0)</f>
        <v>0</v>
      </c>
    </row>
    <row r="121" spans="1:33">
      <c r="A121" s="96" t="str">
        <f>IF(D121&gt;0,مارس!D35," ")</f>
        <v> </v>
      </c>
      <c r="B121" s="96" t="str">
        <f>IF(D121&gt;0,مارس!E35," ")</f>
        <v> </v>
      </c>
      <c r="C121" s="96" t="str">
        <f>IF(D121&gt;0,مارس!F35,"")</f>
        <v/>
      </c>
      <c r="D121" s="126">
        <f t="shared" si="4"/>
        <v>0</v>
      </c>
      <c r="E121" s="96">
        <f>IF(E$97=مارس!$B35,مارس!$BR35-مارس!$BQ35,0)</f>
        <v>0</v>
      </c>
      <c r="F121" s="96">
        <f>IF(F$97=مارس!$B35,مارس!$BR35-مارس!$BQ35,0)</f>
        <v>0</v>
      </c>
      <c r="G121" s="96">
        <f>IF(G$97=مارس!$B35,مارس!$BR35-مارس!$BQ35,0)</f>
        <v>0</v>
      </c>
      <c r="H121" s="96">
        <f>IF(H$97=مارس!$B35,مارس!$BR35-مارس!$BQ35,0)</f>
        <v>0</v>
      </c>
      <c r="I121" s="96">
        <f>IF(I$97=مارس!$B35,مارس!$BR35-مارس!$BQ35,0)</f>
        <v>0</v>
      </c>
      <c r="J121" s="96">
        <f>IF(J$97=مارس!$B35,مارس!$BR35-مارس!$BQ35,0)</f>
        <v>0</v>
      </c>
      <c r="K121" s="96">
        <f>IF(K$97=مارس!$B35,مارس!$BR35-مارس!$BQ35,0)</f>
        <v>0</v>
      </c>
      <c r="L121" s="96">
        <f>IF(L$97=مارس!$B35,مارس!$BR35-مارس!$BQ35,0)</f>
        <v>0</v>
      </c>
      <c r="M121" s="96">
        <f>IF(M$97=مارس!$B35,مارس!$BR35-مارس!$BQ35,0)</f>
        <v>0</v>
      </c>
      <c r="N121" s="96">
        <f>IF(N$97=مارس!$B35,مارس!$BR35-مارس!$BQ35,0)</f>
        <v>0</v>
      </c>
      <c r="O121" s="96">
        <f>IF(O$97=مارس!$B35,مارس!$BR35-مارس!$BQ35,0)</f>
        <v>0</v>
      </c>
      <c r="P121" s="96">
        <f>IF(P$97=مارس!$B35,مارس!$BR35-مارس!$BQ35,0)</f>
        <v>0</v>
      </c>
      <c r="Q121" s="96">
        <f>IF(Q$97=مارس!$B35,مارس!$BR35-مارس!$BQ35,0)</f>
        <v>0</v>
      </c>
      <c r="R121" s="96">
        <f>IF(R$97=مارس!$B35,مارس!$BR35-مارس!$BQ35,0)</f>
        <v>0</v>
      </c>
      <c r="S121" s="96">
        <f>IF(S$97=مارس!$B35,مارس!$BR35-مارس!$BQ35,0)</f>
        <v>0</v>
      </c>
      <c r="T121" s="96">
        <f>IF(T$97=مارس!$B35,مارس!$BR35-مارس!$BQ35,0)</f>
        <v>0</v>
      </c>
      <c r="U121" s="96">
        <f>IF(U$97=مارس!$B35,مارس!$BR35-مارس!$BQ35,0)</f>
        <v>0</v>
      </c>
      <c r="V121" s="96">
        <f>IF(V$97=مارس!$B35,مارس!$BR35-مارس!$BQ35,0)</f>
        <v>0</v>
      </c>
      <c r="W121" s="96">
        <f>IF(W$97=مارس!$B35,مارس!$BR35-مارس!$BQ35,0)</f>
        <v>0</v>
      </c>
      <c r="X121" s="96">
        <f>IF(X$97=مارس!$B35,مارس!$BR35-مارس!$BQ35,0)</f>
        <v>0</v>
      </c>
      <c r="Y121" s="96">
        <f>IF(Y$97=مارس!$B35,مارس!$BR35-مارس!$BQ35,0)</f>
        <v>0</v>
      </c>
      <c r="Z121" s="96">
        <f>IF(Z$97=مارس!$B35,مارس!$BR35-مارس!$BQ35,0)</f>
        <v>0</v>
      </c>
      <c r="AA121" s="96">
        <f>IF(AA$97=مارس!$B35,مارس!$BR35-مارس!$BQ35,0)</f>
        <v>0</v>
      </c>
      <c r="AB121" s="96">
        <f>IF(AB$97=مارس!$B35,مارس!$BR35-مارس!$BQ35,0)</f>
        <v>0</v>
      </c>
      <c r="AC121" s="96">
        <f>IF(AC$97=مارس!$B35,مارس!$BR35-مارس!$BQ35,0)</f>
        <v>0</v>
      </c>
      <c r="AD121" s="96">
        <f>IF(AD$97=مارس!$B35,مارس!$BR35-مارس!$BQ35,0)</f>
        <v>0</v>
      </c>
      <c r="AE121" s="96">
        <f>IF(AE$97=مارس!$B35,مارس!$BR35-مارس!$BQ35,0)</f>
        <v>0</v>
      </c>
      <c r="AF121" s="96">
        <f>IF(AF$97=مارس!$B35,مارس!$BR35-مارس!$BQ35,0)</f>
        <v>0</v>
      </c>
      <c r="AG121" s="96">
        <f>IF(AG$97=مارس!$B35,مارس!$BR35-مارس!$BQ35,0)</f>
        <v>0</v>
      </c>
    </row>
    <row r="122" spans="1:33">
      <c r="A122" s="96" t="str">
        <f>IF(D122&gt;0,مارس!D36," ")</f>
        <v> </v>
      </c>
      <c r="B122" s="96" t="str">
        <f>IF(D122&gt;0,مارس!E36," ")</f>
        <v> </v>
      </c>
      <c r="C122" s="96" t="str">
        <f>IF(D122&gt;0,مارس!F36,"")</f>
        <v/>
      </c>
      <c r="D122" s="126">
        <f t="shared" si="4"/>
        <v>0</v>
      </c>
      <c r="E122" s="96">
        <f>IF(E$97=مارس!$B36,مارس!$BR36-مارس!$BQ36,0)</f>
        <v>0</v>
      </c>
      <c r="F122" s="96">
        <f>IF(F$97=مارس!$B36,مارس!$BR36-مارس!$BQ36,0)</f>
        <v>0</v>
      </c>
      <c r="G122" s="96">
        <f>IF(G$97=مارس!$B36,مارس!$BR36-مارس!$BQ36,0)</f>
        <v>0</v>
      </c>
      <c r="H122" s="96">
        <f>IF(H$97=مارس!$B36,مارس!$BR36-مارس!$BQ36,0)</f>
        <v>0</v>
      </c>
      <c r="I122" s="96">
        <f>IF(I$97=مارس!$B36,مارس!$BR36-مارس!$BQ36,0)</f>
        <v>0</v>
      </c>
      <c r="J122" s="96">
        <f>IF(J$97=مارس!$B36,مارس!$BR36-مارس!$BQ36,0)</f>
        <v>0</v>
      </c>
      <c r="K122" s="96">
        <f>IF(K$97=مارس!$B36,مارس!$BR36-مارس!$BQ36,0)</f>
        <v>0</v>
      </c>
      <c r="L122" s="96">
        <f>IF(L$97=مارس!$B36,مارس!$BR36-مارس!$BQ36,0)</f>
        <v>0</v>
      </c>
      <c r="M122" s="96">
        <f>IF(M$97=مارس!$B36,مارس!$BR36-مارس!$BQ36,0)</f>
        <v>0</v>
      </c>
      <c r="N122" s="96">
        <f>IF(N$97=مارس!$B36,مارس!$BR36-مارس!$BQ36,0)</f>
        <v>0</v>
      </c>
      <c r="O122" s="96">
        <f>IF(O$97=مارس!$B36,مارس!$BR36-مارس!$BQ36,0)</f>
        <v>0</v>
      </c>
      <c r="P122" s="96">
        <f>IF(P$97=مارس!$B36,مارس!$BR36-مارس!$BQ36,0)</f>
        <v>0</v>
      </c>
      <c r="Q122" s="96">
        <f>IF(Q$97=مارس!$B36,مارس!$BR36-مارس!$BQ36,0)</f>
        <v>0</v>
      </c>
      <c r="R122" s="96">
        <f>IF(R$97=مارس!$B36,مارس!$BR36-مارس!$BQ36,0)</f>
        <v>0</v>
      </c>
      <c r="S122" s="96">
        <f>IF(S$97=مارس!$B36,مارس!$BR36-مارس!$BQ36,0)</f>
        <v>0</v>
      </c>
      <c r="T122" s="96">
        <f>IF(T$97=مارس!$B36,مارس!$BR36-مارس!$BQ36,0)</f>
        <v>0</v>
      </c>
      <c r="U122" s="96">
        <f>IF(U$97=مارس!$B36,مارس!$BR36-مارس!$BQ36,0)</f>
        <v>0</v>
      </c>
      <c r="V122" s="96">
        <f>IF(V$97=مارس!$B36,مارس!$BR36-مارس!$BQ36,0)</f>
        <v>0</v>
      </c>
      <c r="W122" s="96">
        <f>IF(W$97=مارس!$B36,مارس!$BR36-مارس!$BQ36,0)</f>
        <v>0</v>
      </c>
      <c r="X122" s="96">
        <f>IF(X$97=مارس!$B36,مارس!$BR36-مارس!$BQ36,0)</f>
        <v>0</v>
      </c>
      <c r="Y122" s="96">
        <f>IF(Y$97=مارس!$B36,مارس!$BR36-مارس!$BQ36,0)</f>
        <v>0</v>
      </c>
      <c r="Z122" s="96">
        <f>IF(Z$97=مارس!$B36,مارس!$BR36-مارس!$BQ36,0)</f>
        <v>0</v>
      </c>
      <c r="AA122" s="96">
        <f>IF(AA$97=مارس!$B36,مارس!$BR36-مارس!$BQ36,0)</f>
        <v>0</v>
      </c>
      <c r="AB122" s="96">
        <f>IF(AB$97=مارس!$B36,مارس!$BR36-مارس!$BQ36,0)</f>
        <v>0</v>
      </c>
      <c r="AC122" s="96">
        <f>IF(AC$97=مارس!$B36,مارس!$BR36-مارس!$BQ36,0)</f>
        <v>0</v>
      </c>
      <c r="AD122" s="96">
        <f>IF(AD$97=مارس!$B36,مارس!$BR36-مارس!$BQ36,0)</f>
        <v>0</v>
      </c>
      <c r="AE122" s="96">
        <f>IF(AE$97=مارس!$B36,مارس!$BR36-مارس!$BQ36,0)</f>
        <v>0</v>
      </c>
      <c r="AF122" s="96">
        <f>IF(AF$97=مارس!$B36,مارس!$BR36-مارس!$BQ36,0)</f>
        <v>0</v>
      </c>
      <c r="AG122" s="96">
        <f>IF(AG$97=مارس!$B36,مارس!$BR36-مارس!$BQ36,0)</f>
        <v>0</v>
      </c>
    </row>
    <row r="123" spans="1:33">
      <c r="A123" s="96" t="str">
        <f>IF(D123&gt;0,مارس!D37," ")</f>
        <v> </v>
      </c>
      <c r="B123" s="96" t="str">
        <f>IF(D123&gt;0,مارس!E37," ")</f>
        <v> </v>
      </c>
      <c r="C123" s="96" t="str">
        <f>IF(D123&gt;0,مارس!F37,"")</f>
        <v/>
      </c>
      <c r="D123" s="126">
        <f t="shared" si="4"/>
        <v>0</v>
      </c>
      <c r="E123" s="96">
        <f>IF(E$97=مارس!$B37,مارس!$BR37-مارس!$BQ37,0)</f>
        <v>0</v>
      </c>
      <c r="F123" s="96">
        <f>IF(F$97=مارس!$B37,مارس!$BR37-مارس!$BQ37,0)</f>
        <v>0</v>
      </c>
      <c r="G123" s="96">
        <f>IF(G$97=مارس!$B37,مارس!$BR37-مارس!$BQ37,0)</f>
        <v>0</v>
      </c>
      <c r="H123" s="96">
        <f>IF(H$97=مارس!$B37,مارس!$BR37-مارس!$BQ37,0)</f>
        <v>0</v>
      </c>
      <c r="I123" s="96">
        <f>IF(I$97=مارس!$B37,مارس!$BR37-مارس!$BQ37,0)</f>
        <v>0</v>
      </c>
      <c r="J123" s="96">
        <f>IF(J$97=مارس!$B37,مارس!$BR37-مارس!$BQ37,0)</f>
        <v>0</v>
      </c>
      <c r="K123" s="96">
        <f>IF(K$97=مارس!$B37,مارس!$BR37-مارس!$BQ37,0)</f>
        <v>0</v>
      </c>
      <c r="L123" s="96">
        <f>IF(L$97=مارس!$B37,مارس!$BR37-مارس!$BQ37,0)</f>
        <v>0</v>
      </c>
      <c r="M123" s="96">
        <f>IF(M$97=مارس!$B37,مارس!$BR37-مارس!$BQ37,0)</f>
        <v>0</v>
      </c>
      <c r="N123" s="96">
        <f>IF(N$97=مارس!$B37,مارس!$BR37-مارس!$BQ37,0)</f>
        <v>0</v>
      </c>
      <c r="O123" s="96">
        <f>IF(O$97=مارس!$B37,مارس!$BR37-مارس!$BQ37,0)</f>
        <v>0</v>
      </c>
      <c r="P123" s="96">
        <f>IF(P$97=مارس!$B37,مارس!$BR37-مارس!$BQ37,0)</f>
        <v>0</v>
      </c>
      <c r="Q123" s="96">
        <f>IF(Q$97=مارس!$B37,مارس!$BR37-مارس!$BQ37,0)</f>
        <v>0</v>
      </c>
      <c r="R123" s="96">
        <f>IF(R$97=مارس!$B37,مارس!$BR37-مارس!$BQ37,0)</f>
        <v>0</v>
      </c>
      <c r="S123" s="96">
        <f>IF(S$97=مارس!$B37,مارس!$BR37-مارس!$BQ37,0)</f>
        <v>0</v>
      </c>
      <c r="T123" s="96">
        <f>IF(T$97=مارس!$B37,مارس!$BR37-مارس!$BQ37,0)</f>
        <v>0</v>
      </c>
      <c r="U123" s="96">
        <f>IF(U$97=مارس!$B37,مارس!$BR37-مارس!$BQ37,0)</f>
        <v>0</v>
      </c>
      <c r="V123" s="96">
        <f>IF(V$97=مارس!$B37,مارس!$BR37-مارس!$BQ37,0)</f>
        <v>0</v>
      </c>
      <c r="W123" s="96">
        <f>IF(W$97=مارس!$B37,مارس!$BR37-مارس!$BQ37,0)</f>
        <v>0</v>
      </c>
      <c r="X123" s="96">
        <f>IF(X$97=مارس!$B37,مارس!$BR37-مارس!$BQ37,0)</f>
        <v>0</v>
      </c>
      <c r="Y123" s="96">
        <f>IF(Y$97=مارس!$B37,مارس!$BR37-مارس!$BQ37,0)</f>
        <v>0</v>
      </c>
      <c r="Z123" s="96">
        <f>IF(Z$97=مارس!$B37,مارس!$BR37-مارس!$BQ37,0)</f>
        <v>0</v>
      </c>
      <c r="AA123" s="96">
        <f>IF(AA$97=مارس!$B37,مارس!$BR37-مارس!$BQ37,0)</f>
        <v>0</v>
      </c>
      <c r="AB123" s="96">
        <f>IF(AB$97=مارس!$B37,مارس!$BR37-مارس!$BQ37,0)</f>
        <v>0</v>
      </c>
      <c r="AC123" s="96">
        <f>IF(AC$97=مارس!$B37,مارس!$BR37-مارس!$BQ37,0)</f>
        <v>0</v>
      </c>
      <c r="AD123" s="96">
        <f>IF(AD$97=مارس!$B37,مارس!$BR37-مارس!$BQ37,0)</f>
        <v>0</v>
      </c>
      <c r="AE123" s="96">
        <f>IF(AE$97=مارس!$B37,مارس!$BR37-مارس!$BQ37,0)</f>
        <v>0</v>
      </c>
      <c r="AF123" s="96">
        <f>IF(AF$97=مارس!$B37,مارس!$BR37-مارس!$BQ37,0)</f>
        <v>0</v>
      </c>
      <c r="AG123" s="96">
        <f>IF(AG$97=مارس!$B37,مارس!$BR37-مارس!$BQ37,0)</f>
        <v>0</v>
      </c>
    </row>
    <row r="124" spans="1:33">
      <c r="A124" s="96" t="str">
        <f>IF(D124&gt;0,مارس!D38," ")</f>
        <v> </v>
      </c>
      <c r="B124" s="96" t="str">
        <f>IF(D124&gt;0,مارس!E38," ")</f>
        <v> </v>
      </c>
      <c r="C124" s="96" t="str">
        <f>IF(D124&gt;0,مارس!F38,"")</f>
        <v/>
      </c>
      <c r="D124" s="126">
        <f t="shared" si="4"/>
        <v>0</v>
      </c>
      <c r="E124" s="96">
        <f>IF(E$97=مارس!$B38,مارس!$BR38-مارس!$BQ38,0)</f>
        <v>0</v>
      </c>
      <c r="F124" s="96">
        <f>IF(F$97=مارس!$B38,مارس!$BR38-مارس!$BQ38,0)</f>
        <v>0</v>
      </c>
      <c r="G124" s="96">
        <f>IF(G$97=مارس!$B38,مارس!$BR38-مارس!$BQ38,0)</f>
        <v>0</v>
      </c>
      <c r="H124" s="96">
        <f>IF(H$97=مارس!$B38,مارس!$BR38-مارس!$BQ38,0)</f>
        <v>0</v>
      </c>
      <c r="I124" s="96">
        <f>IF(I$97=مارس!$B38,مارس!$BR38-مارس!$BQ38,0)</f>
        <v>0</v>
      </c>
      <c r="J124" s="96">
        <f>IF(J$97=مارس!$B38,مارس!$BR38-مارس!$BQ38,0)</f>
        <v>0</v>
      </c>
      <c r="K124" s="96">
        <f>IF(K$97=مارس!$B38,مارس!$BR38-مارس!$BQ38,0)</f>
        <v>0</v>
      </c>
      <c r="L124" s="96">
        <f>IF(L$97=مارس!$B38,مارس!$BR38-مارس!$BQ38,0)</f>
        <v>0</v>
      </c>
      <c r="M124" s="96">
        <f>IF(M$97=مارس!$B38,مارس!$BR38-مارس!$BQ38,0)</f>
        <v>0</v>
      </c>
      <c r="N124" s="96">
        <f>IF(N$97=مارس!$B38,مارس!$BR38-مارس!$BQ38,0)</f>
        <v>0</v>
      </c>
      <c r="O124" s="96">
        <f>IF(O$97=مارس!$B38,مارس!$BR38-مارس!$BQ38,0)</f>
        <v>0</v>
      </c>
      <c r="P124" s="96">
        <f>IF(P$97=مارس!$B38,مارس!$BR38-مارس!$BQ38,0)</f>
        <v>0</v>
      </c>
      <c r="Q124" s="96">
        <f>IF(Q$97=مارس!$B38,مارس!$BR38-مارس!$BQ38,0)</f>
        <v>0</v>
      </c>
      <c r="R124" s="96">
        <f>IF(R$97=مارس!$B38,مارس!$BR38-مارس!$BQ38,0)</f>
        <v>0</v>
      </c>
      <c r="S124" s="96">
        <f>IF(S$97=مارس!$B38,مارس!$BR38-مارس!$BQ38,0)</f>
        <v>0</v>
      </c>
      <c r="T124" s="96">
        <f>IF(T$97=مارس!$B38,مارس!$BR38-مارس!$BQ38,0)</f>
        <v>0</v>
      </c>
      <c r="U124" s="96">
        <f>IF(U$97=مارس!$B38,مارس!$BR38-مارس!$BQ38,0)</f>
        <v>0</v>
      </c>
      <c r="V124" s="96">
        <f>IF(V$97=مارس!$B38,مارس!$BR38-مارس!$BQ38,0)</f>
        <v>0</v>
      </c>
      <c r="W124" s="96">
        <f>IF(W$97=مارس!$B38,مارس!$BR38-مارس!$BQ38,0)</f>
        <v>0</v>
      </c>
      <c r="X124" s="96">
        <f>IF(X$97=مارس!$B38,مارس!$BR38-مارس!$BQ38,0)</f>
        <v>0</v>
      </c>
      <c r="Y124" s="96">
        <f>IF(Y$97=مارس!$B38,مارس!$BR38-مارس!$BQ38,0)</f>
        <v>0</v>
      </c>
      <c r="Z124" s="96">
        <f>IF(Z$97=مارس!$B38,مارس!$BR38-مارس!$BQ38,0)</f>
        <v>0</v>
      </c>
      <c r="AA124" s="96">
        <f>IF(AA$97=مارس!$B38,مارس!$BR38-مارس!$BQ38,0)</f>
        <v>0</v>
      </c>
      <c r="AB124" s="96">
        <f>IF(AB$97=مارس!$B38,مارس!$BR38-مارس!$BQ38,0)</f>
        <v>0</v>
      </c>
      <c r="AC124" s="96">
        <f>IF(AC$97=مارس!$B38,مارس!$BR38-مارس!$BQ38,0)</f>
        <v>0</v>
      </c>
      <c r="AD124" s="96">
        <f>IF(AD$97=مارس!$B38,مارس!$BR38-مارس!$BQ38,0)</f>
        <v>0</v>
      </c>
      <c r="AE124" s="96">
        <f>IF(AE$97=مارس!$B38,مارس!$BR38-مارس!$BQ38,0)</f>
        <v>0</v>
      </c>
      <c r="AF124" s="96">
        <f>IF(AF$97=مارس!$B38,مارس!$BR38-مارس!$BQ38,0)</f>
        <v>0</v>
      </c>
      <c r="AG124" s="96">
        <f>IF(AG$97=مارس!$B38,مارس!$BR38-مارس!$BQ38,0)</f>
        <v>0</v>
      </c>
    </row>
    <row r="125" spans="1:33">
      <c r="A125" s="96" t="str">
        <f>IF(D125&gt;0,مارس!D39," ")</f>
        <v> </v>
      </c>
      <c r="B125" s="96" t="str">
        <f>IF(D125&gt;0,مارس!E39," ")</f>
        <v> </v>
      </c>
      <c r="C125" s="96" t="str">
        <f>IF(D125&gt;0,مارس!F39,"")</f>
        <v/>
      </c>
      <c r="D125" s="126">
        <f t="shared" si="4"/>
        <v>0</v>
      </c>
      <c r="E125" s="96">
        <f>IF(E$97=مارس!$B39,مارس!$BR39-مارس!$BQ39,0)</f>
        <v>0</v>
      </c>
      <c r="F125" s="96">
        <f>IF(F$97=مارس!$B39,مارس!$BR39-مارس!$BQ39,0)</f>
        <v>0</v>
      </c>
      <c r="G125" s="96">
        <f>IF(G$97=مارس!$B39,مارس!$BR39-مارس!$BQ39,0)</f>
        <v>0</v>
      </c>
      <c r="H125" s="96">
        <f>IF(H$97=مارس!$B39,مارس!$BR39-مارس!$BQ39,0)</f>
        <v>0</v>
      </c>
      <c r="I125" s="96">
        <f>IF(I$97=مارس!$B39,مارس!$BR39-مارس!$BQ39,0)</f>
        <v>0</v>
      </c>
      <c r="J125" s="96">
        <f>IF(J$97=مارس!$B39,مارس!$BR39-مارس!$BQ39,0)</f>
        <v>0</v>
      </c>
      <c r="K125" s="96">
        <f>IF(K$97=مارس!$B39,مارس!$BR39-مارس!$BQ39,0)</f>
        <v>0</v>
      </c>
      <c r="L125" s="96">
        <f>IF(L$97=مارس!$B39,مارس!$BR39-مارس!$BQ39,0)</f>
        <v>0</v>
      </c>
      <c r="M125" s="96">
        <f>IF(M$97=مارس!$B39,مارس!$BR39-مارس!$BQ39,0)</f>
        <v>0</v>
      </c>
      <c r="N125" s="96">
        <f>IF(N$97=مارس!$B39,مارس!$BR39-مارس!$BQ39,0)</f>
        <v>0</v>
      </c>
      <c r="O125" s="96">
        <f>IF(O$97=مارس!$B39,مارس!$BR39-مارس!$BQ39,0)</f>
        <v>0</v>
      </c>
      <c r="P125" s="96">
        <f>IF(P$97=مارس!$B39,مارس!$BR39-مارس!$BQ39,0)</f>
        <v>0</v>
      </c>
      <c r="Q125" s="96">
        <f>IF(Q$97=مارس!$B39,مارس!$BR39-مارس!$BQ39,0)</f>
        <v>0</v>
      </c>
      <c r="R125" s="96">
        <f>IF(R$97=مارس!$B39,مارس!$BR39-مارس!$BQ39,0)</f>
        <v>0</v>
      </c>
      <c r="S125" s="96">
        <f>IF(S$97=مارس!$B39,مارس!$BR39-مارس!$BQ39,0)</f>
        <v>0</v>
      </c>
      <c r="T125" s="96">
        <f>IF(T$97=مارس!$B39,مارس!$BR39-مارس!$BQ39,0)</f>
        <v>0</v>
      </c>
      <c r="U125" s="96">
        <f>IF(U$97=مارس!$B39,مارس!$BR39-مارس!$BQ39,0)</f>
        <v>0</v>
      </c>
      <c r="V125" s="96">
        <f>IF(V$97=مارس!$B39,مارس!$BR39-مارس!$BQ39,0)</f>
        <v>0</v>
      </c>
      <c r="W125" s="96">
        <f>IF(W$97=مارس!$B39,مارس!$BR39-مارس!$BQ39,0)</f>
        <v>0</v>
      </c>
      <c r="X125" s="96">
        <f>IF(X$97=مارس!$B39,مارس!$BR39-مارس!$BQ39,0)</f>
        <v>0</v>
      </c>
      <c r="Y125" s="96">
        <f>IF(Y$97=مارس!$B39,مارس!$BR39-مارس!$BQ39,0)</f>
        <v>0</v>
      </c>
      <c r="Z125" s="96">
        <f>IF(Z$97=مارس!$B39,مارس!$BR39-مارس!$BQ39,0)</f>
        <v>0</v>
      </c>
      <c r="AA125" s="96">
        <f>IF(AA$97=مارس!$B39,مارس!$BR39-مارس!$BQ39,0)</f>
        <v>0</v>
      </c>
      <c r="AB125" s="96">
        <f>IF(AB$97=مارس!$B39,مارس!$BR39-مارس!$BQ39,0)</f>
        <v>0</v>
      </c>
      <c r="AC125" s="96">
        <f>IF(AC$97=مارس!$B39,مارس!$BR39-مارس!$BQ39,0)</f>
        <v>0</v>
      </c>
      <c r="AD125" s="96">
        <f>IF(AD$97=مارس!$B39,مارس!$BR39-مارس!$BQ39,0)</f>
        <v>0</v>
      </c>
      <c r="AE125" s="96">
        <f>IF(AE$97=مارس!$B39,مارس!$BR39-مارس!$BQ39,0)</f>
        <v>0</v>
      </c>
      <c r="AF125" s="96">
        <f>IF(AF$97=مارس!$B39,مارس!$BR39-مارس!$BQ39,0)</f>
        <v>0</v>
      </c>
      <c r="AG125" s="96">
        <f>IF(AG$97=مارس!$B39,مارس!$BR39-مارس!$BQ39,0)</f>
        <v>0</v>
      </c>
    </row>
    <row r="126" spans="1:33">
      <c r="A126" s="96" t="str">
        <f>IF(D126&gt;0,مارس!D40," ")</f>
        <v> </v>
      </c>
      <c r="B126" s="96" t="str">
        <f>IF(D126&gt;0,مارس!E40," ")</f>
        <v> </v>
      </c>
      <c r="C126" s="96" t="str">
        <f>IF(D126&gt;0,مارس!F40,"")</f>
        <v/>
      </c>
      <c r="D126" s="126">
        <f t="shared" si="4"/>
        <v>0</v>
      </c>
      <c r="E126" s="96">
        <f>IF(E$97=مارس!$B40,مارس!$BR40-مارس!$BQ40,0)</f>
        <v>0</v>
      </c>
      <c r="F126" s="96">
        <f>IF(F$97=مارس!$B40,مارس!$BR40-مارس!$BQ40,0)</f>
        <v>0</v>
      </c>
      <c r="G126" s="96">
        <f>IF(G$97=مارس!$B40,مارس!$BR40-مارس!$BQ40,0)</f>
        <v>0</v>
      </c>
      <c r="H126" s="96">
        <f>IF(H$97=مارس!$B40,مارس!$BR40-مارس!$BQ40,0)</f>
        <v>0</v>
      </c>
      <c r="I126" s="96">
        <f>IF(I$97=مارس!$B40,مارس!$BR40-مارس!$BQ40,0)</f>
        <v>0</v>
      </c>
      <c r="J126" s="96">
        <f>IF(J$97=مارس!$B40,مارس!$BR40-مارس!$BQ40,0)</f>
        <v>0</v>
      </c>
      <c r="K126" s="96">
        <f>IF(K$97=مارس!$B40,مارس!$BR40-مارس!$BQ40,0)</f>
        <v>0</v>
      </c>
      <c r="L126" s="96">
        <f>IF(L$97=مارس!$B40,مارس!$BR40-مارس!$BQ40,0)</f>
        <v>0</v>
      </c>
      <c r="M126" s="96">
        <f>IF(M$97=مارس!$B40,مارس!$BR40-مارس!$BQ40,0)</f>
        <v>0</v>
      </c>
      <c r="N126" s="96">
        <f>IF(N$97=مارس!$B40,مارس!$BR40-مارس!$BQ40,0)</f>
        <v>0</v>
      </c>
      <c r="O126" s="96">
        <f>IF(O$97=مارس!$B40,مارس!$BR40-مارس!$BQ40,0)</f>
        <v>0</v>
      </c>
      <c r="P126" s="96">
        <f>IF(P$97=مارس!$B40,مارس!$BR40-مارس!$BQ40,0)</f>
        <v>0</v>
      </c>
      <c r="Q126" s="96">
        <f>IF(Q$97=مارس!$B40,مارس!$BR40-مارس!$BQ40,0)</f>
        <v>0</v>
      </c>
      <c r="R126" s="96">
        <f>IF(R$97=مارس!$B40,مارس!$BR40-مارس!$BQ40,0)</f>
        <v>0</v>
      </c>
      <c r="S126" s="96">
        <f>IF(S$97=مارس!$B40,مارس!$BR40-مارس!$BQ40,0)</f>
        <v>0</v>
      </c>
      <c r="T126" s="96">
        <f>IF(T$97=مارس!$B40,مارس!$BR40-مارس!$BQ40,0)</f>
        <v>0</v>
      </c>
      <c r="U126" s="96">
        <f>IF(U$97=مارس!$B40,مارس!$BR40-مارس!$BQ40,0)</f>
        <v>0</v>
      </c>
      <c r="V126" s="96">
        <f>IF(V$97=مارس!$B40,مارس!$BR40-مارس!$BQ40,0)</f>
        <v>0</v>
      </c>
      <c r="W126" s="96">
        <f>IF(W$97=مارس!$B40,مارس!$BR40-مارس!$BQ40,0)</f>
        <v>0</v>
      </c>
      <c r="X126" s="96">
        <f>IF(X$97=مارس!$B40,مارس!$BR40-مارس!$BQ40,0)</f>
        <v>0</v>
      </c>
      <c r="Y126" s="96">
        <f>IF(Y$97=مارس!$B40,مارس!$BR40-مارس!$BQ40,0)</f>
        <v>0</v>
      </c>
      <c r="Z126" s="96">
        <f>IF(Z$97=مارس!$B40,مارس!$BR40-مارس!$BQ40,0)</f>
        <v>0</v>
      </c>
      <c r="AA126" s="96">
        <f>IF(AA$97=مارس!$B40,مارس!$BR40-مارس!$BQ40,0)</f>
        <v>0</v>
      </c>
      <c r="AB126" s="96">
        <f>IF(AB$97=مارس!$B40,مارس!$BR40-مارس!$BQ40,0)</f>
        <v>0</v>
      </c>
      <c r="AC126" s="96">
        <f>IF(AC$97=مارس!$B40,مارس!$BR40-مارس!$BQ40,0)</f>
        <v>0</v>
      </c>
      <c r="AD126" s="96">
        <f>IF(AD$97=مارس!$B40,مارس!$BR40-مارس!$BQ40,0)</f>
        <v>0</v>
      </c>
      <c r="AE126" s="96">
        <f>IF(AE$97=مارس!$B40,مارس!$BR40-مارس!$BQ40,0)</f>
        <v>0</v>
      </c>
      <c r="AF126" s="96">
        <f>IF(AF$97=مارس!$B40,مارس!$BR40-مارس!$BQ40,0)</f>
        <v>0</v>
      </c>
      <c r="AG126" s="96">
        <f>IF(AG$97=مارس!$B40,مارس!$BR40-مارس!$BQ40,0)</f>
        <v>0</v>
      </c>
    </row>
    <row r="127" spans="1:33">
      <c r="A127" s="96" t="str">
        <f>IF(D127&gt;0,مارس!D41," ")</f>
        <v> </v>
      </c>
      <c r="B127" s="96" t="str">
        <f>IF(D127&gt;0,مارس!E41," ")</f>
        <v> </v>
      </c>
      <c r="C127" s="96" t="str">
        <f>IF(D127&gt;0,مارس!F41,"")</f>
        <v/>
      </c>
      <c r="D127" s="126">
        <f t="shared" si="4"/>
        <v>0</v>
      </c>
      <c r="E127" s="96">
        <f>IF(E$97=مارس!$B41,مارس!$BR41-مارس!$BQ41,0)</f>
        <v>0</v>
      </c>
      <c r="F127" s="96">
        <f>IF(F$97=مارس!$B41,مارس!$BR41-مارس!$BQ41,0)</f>
        <v>0</v>
      </c>
      <c r="G127" s="96">
        <f>IF(G$97=مارس!$B41,مارس!$BR41-مارس!$BQ41,0)</f>
        <v>0</v>
      </c>
      <c r="H127" s="96">
        <f>IF(H$97=مارس!$B41,مارس!$BR41-مارس!$BQ41,0)</f>
        <v>0</v>
      </c>
      <c r="I127" s="96">
        <f>IF(I$97=مارس!$B41,مارس!$BR41-مارس!$BQ41,0)</f>
        <v>0</v>
      </c>
      <c r="J127" s="96">
        <f>IF(J$97=مارس!$B41,مارس!$BR41-مارس!$BQ41,0)</f>
        <v>0</v>
      </c>
      <c r="K127" s="96">
        <f>IF(K$97=مارس!$B41,مارس!$BR41-مارس!$BQ41,0)</f>
        <v>0</v>
      </c>
      <c r="L127" s="96">
        <f>IF(L$97=مارس!$B41,مارس!$BR41-مارس!$BQ41,0)</f>
        <v>0</v>
      </c>
      <c r="M127" s="96">
        <f>IF(M$97=مارس!$B41,مارس!$BR41-مارس!$BQ41,0)</f>
        <v>0</v>
      </c>
      <c r="N127" s="96">
        <f>IF(N$97=مارس!$B41,مارس!$BR41-مارس!$BQ41,0)</f>
        <v>0</v>
      </c>
      <c r="O127" s="96">
        <f>IF(O$97=مارس!$B41,مارس!$BR41-مارس!$BQ41,0)</f>
        <v>0</v>
      </c>
      <c r="P127" s="96">
        <f>IF(P$97=مارس!$B41,مارس!$BR41-مارس!$BQ41,0)</f>
        <v>0</v>
      </c>
      <c r="Q127" s="96">
        <f>IF(Q$97=مارس!$B41,مارس!$BR41-مارس!$BQ41,0)</f>
        <v>0</v>
      </c>
      <c r="R127" s="96">
        <f>IF(R$97=مارس!$B41,مارس!$BR41-مارس!$BQ41,0)</f>
        <v>0</v>
      </c>
      <c r="S127" s="96">
        <f>IF(S$97=مارس!$B41,مارس!$BR41-مارس!$BQ41,0)</f>
        <v>0</v>
      </c>
      <c r="T127" s="96">
        <f>IF(T$97=مارس!$B41,مارس!$BR41-مارس!$BQ41,0)</f>
        <v>0</v>
      </c>
      <c r="U127" s="96">
        <f>IF(U$97=مارس!$B41,مارس!$BR41-مارس!$BQ41,0)</f>
        <v>0</v>
      </c>
      <c r="V127" s="96">
        <f>IF(V$97=مارس!$B41,مارس!$BR41-مارس!$BQ41,0)</f>
        <v>0</v>
      </c>
      <c r="W127" s="96">
        <f>IF(W$97=مارس!$B41,مارس!$BR41-مارس!$BQ41,0)</f>
        <v>0</v>
      </c>
      <c r="X127" s="96">
        <f>IF(X$97=مارس!$B41,مارس!$BR41-مارس!$BQ41,0)</f>
        <v>0</v>
      </c>
      <c r="Y127" s="96">
        <f>IF(Y$97=مارس!$B41,مارس!$BR41-مارس!$BQ41,0)</f>
        <v>0</v>
      </c>
      <c r="Z127" s="96">
        <f>IF(Z$97=مارس!$B41,مارس!$BR41-مارس!$BQ41,0)</f>
        <v>0</v>
      </c>
      <c r="AA127" s="96">
        <f>IF(AA$97=مارس!$B41,مارس!$BR41-مارس!$BQ41,0)</f>
        <v>0</v>
      </c>
      <c r="AB127" s="96">
        <f>IF(AB$97=مارس!$B41,مارس!$BR41-مارس!$BQ41,0)</f>
        <v>0</v>
      </c>
      <c r="AC127" s="96">
        <f>IF(AC$97=مارس!$B41,مارس!$BR41-مارس!$BQ41,0)</f>
        <v>0</v>
      </c>
      <c r="AD127" s="96">
        <f>IF(AD$97=مارس!$B41,مارس!$BR41-مارس!$BQ41,0)</f>
        <v>0</v>
      </c>
      <c r="AE127" s="96">
        <f>IF(AE$97=مارس!$B41,مارس!$BR41-مارس!$BQ41,0)</f>
        <v>0</v>
      </c>
      <c r="AF127" s="96">
        <f>IF(AF$97=مارس!$B41,مارس!$BR41-مارس!$BQ41,0)</f>
        <v>0</v>
      </c>
      <c r="AG127" s="96">
        <f>IF(AG$97=مارس!$B41,مارس!$BR41-مارس!$BQ41,0)</f>
        <v>0</v>
      </c>
    </row>
    <row r="128" spans="1:33">
      <c r="A128" s="96" t="str">
        <f>IF(D128&gt;0,مارس!D42," ")</f>
        <v> </v>
      </c>
      <c r="B128" s="96" t="str">
        <f>IF(D128&gt;0,مارس!E42," ")</f>
        <v> </v>
      </c>
      <c r="C128" s="96" t="str">
        <f>IF(D128&gt;0,مارس!F42,"")</f>
        <v/>
      </c>
      <c r="D128" s="126">
        <f t="shared" si="4"/>
        <v>0</v>
      </c>
      <c r="E128" s="96">
        <f>IF(E$97=مارس!$B42,مارس!$BR42-مارس!$BQ42,0)</f>
        <v>0</v>
      </c>
      <c r="F128" s="96">
        <f>IF(F$97=مارس!$B42,مارس!$BR42-مارس!$BQ42,0)</f>
        <v>0</v>
      </c>
      <c r="G128" s="96">
        <f>IF(G$97=مارس!$B42,مارس!$BR42-مارس!$BQ42,0)</f>
        <v>0</v>
      </c>
      <c r="H128" s="96">
        <f>IF(H$97=مارس!$B42,مارس!$BR42-مارس!$BQ42,0)</f>
        <v>0</v>
      </c>
      <c r="I128" s="96">
        <f>IF(I$97=مارس!$B42,مارس!$BR42-مارس!$BQ42,0)</f>
        <v>0</v>
      </c>
      <c r="J128" s="96">
        <f>IF(J$97=مارس!$B42,مارس!$BR42-مارس!$BQ42,0)</f>
        <v>0</v>
      </c>
      <c r="K128" s="96">
        <f>IF(K$97=مارس!$B42,مارس!$BR42-مارس!$BQ42,0)</f>
        <v>0</v>
      </c>
      <c r="L128" s="96">
        <f>IF(L$97=مارس!$B42,مارس!$BR42-مارس!$BQ42,0)</f>
        <v>0</v>
      </c>
      <c r="M128" s="96">
        <f>IF(M$97=مارس!$B42,مارس!$BR42-مارس!$BQ42,0)</f>
        <v>0</v>
      </c>
      <c r="N128" s="96">
        <f>IF(N$97=مارس!$B42,مارس!$BR42-مارس!$BQ42,0)</f>
        <v>0</v>
      </c>
      <c r="O128" s="96">
        <f>IF(O$97=مارس!$B42,مارس!$BR42-مارس!$BQ42,0)</f>
        <v>0</v>
      </c>
      <c r="P128" s="96">
        <f>IF(P$97=مارس!$B42,مارس!$BR42-مارس!$BQ42,0)</f>
        <v>0</v>
      </c>
      <c r="Q128" s="96">
        <f>IF(Q$97=مارس!$B42,مارس!$BR42-مارس!$BQ42,0)</f>
        <v>0</v>
      </c>
      <c r="R128" s="96">
        <f>IF(R$97=مارس!$B42,مارس!$BR42-مارس!$BQ42,0)</f>
        <v>0</v>
      </c>
      <c r="S128" s="96">
        <f>IF(S$97=مارس!$B42,مارس!$BR42-مارس!$BQ42,0)</f>
        <v>0</v>
      </c>
      <c r="T128" s="96">
        <f>IF(T$97=مارس!$B42,مارس!$BR42-مارس!$BQ42,0)</f>
        <v>0</v>
      </c>
      <c r="U128" s="96">
        <f>IF(U$97=مارس!$B42,مارس!$BR42-مارس!$BQ42,0)</f>
        <v>0</v>
      </c>
      <c r="V128" s="96">
        <f>IF(V$97=مارس!$B42,مارس!$BR42-مارس!$BQ42,0)</f>
        <v>0</v>
      </c>
      <c r="W128" s="96">
        <f>IF(W$97=مارس!$B42,مارس!$BR42-مارس!$BQ42,0)</f>
        <v>0</v>
      </c>
      <c r="X128" s="96">
        <f>IF(X$97=مارس!$B42,مارس!$BR42-مارس!$BQ42,0)</f>
        <v>0</v>
      </c>
      <c r="Y128" s="96">
        <f>IF(Y$97=مارس!$B42,مارس!$BR42-مارس!$BQ42,0)</f>
        <v>0</v>
      </c>
      <c r="Z128" s="96">
        <f>IF(Z$97=مارس!$B42,مارس!$BR42-مارس!$BQ42,0)</f>
        <v>0</v>
      </c>
      <c r="AA128" s="96">
        <f>IF(AA$97=مارس!$B42,مارس!$BR42-مارس!$BQ42,0)</f>
        <v>0</v>
      </c>
      <c r="AB128" s="96">
        <f>IF(AB$97=مارس!$B42,مارس!$BR42-مارس!$BQ42,0)</f>
        <v>0</v>
      </c>
      <c r="AC128" s="96">
        <f>IF(AC$97=مارس!$B42,مارس!$BR42-مارس!$BQ42,0)</f>
        <v>0</v>
      </c>
      <c r="AD128" s="96">
        <f>IF(AD$97=مارس!$B42,مارس!$BR42-مارس!$BQ42,0)</f>
        <v>0</v>
      </c>
      <c r="AE128" s="96">
        <f>IF(AE$97=مارس!$B42,مارس!$BR42-مارس!$BQ42,0)</f>
        <v>0</v>
      </c>
      <c r="AF128" s="96">
        <f>IF(AF$97=مارس!$B42,مارس!$BR42-مارس!$BQ42,0)</f>
        <v>0</v>
      </c>
      <c r="AG128" s="96">
        <f>IF(AG$97=مارس!$B42,مارس!$BR42-مارس!$BQ42,0)</f>
        <v>0</v>
      </c>
    </row>
    <row r="129" ht="15" spans="1:33">
      <c r="A129" s="96" t="str">
        <f>IF(D129&gt;0,مارس!D43," ")</f>
        <v> </v>
      </c>
      <c r="B129" s="96" t="str">
        <f>IF(D129&gt;0,مارس!E43," ")</f>
        <v> </v>
      </c>
      <c r="C129" s="96" t="str">
        <f>IF(D129&gt;0,مارس!F43,"")</f>
        <v/>
      </c>
      <c r="D129" s="126">
        <f t="shared" si="4"/>
        <v>0</v>
      </c>
      <c r="E129" s="96">
        <f>IF(E$97=مارس!$B43,مارس!$BR43-مارس!$BQ43,0)</f>
        <v>0</v>
      </c>
      <c r="F129" s="96">
        <f>IF(F$97=مارس!$B43,مارس!$BR43-مارس!$BQ43,0)</f>
        <v>0</v>
      </c>
      <c r="G129" s="96">
        <f>IF(G$97=مارس!$B43,مارس!$BR43-مارس!$BQ43,0)</f>
        <v>0</v>
      </c>
      <c r="H129" s="96">
        <f>IF(H$97=مارس!$B43,مارس!$BR43-مارس!$BQ43,0)</f>
        <v>0</v>
      </c>
      <c r="I129" s="96">
        <f>IF(I$97=مارس!$B43,مارس!$BR43-مارس!$BQ43,0)</f>
        <v>0</v>
      </c>
      <c r="J129" s="96">
        <f>IF(J$97=مارس!$B43,مارس!$BR43-مارس!$BQ43,0)</f>
        <v>0</v>
      </c>
      <c r="K129" s="96">
        <f>IF(K$97=مارس!$B43,مارس!$BR43-مارس!$BQ43,0)</f>
        <v>0</v>
      </c>
      <c r="L129" s="96">
        <f>IF(L$97=مارس!$B43,مارس!$BR43-مارس!$BQ43,0)</f>
        <v>0</v>
      </c>
      <c r="M129" s="96">
        <f>IF(M$97=مارس!$B43,مارس!$BR43-مارس!$BQ43,0)</f>
        <v>0</v>
      </c>
      <c r="N129" s="96">
        <f>IF(N$97=مارس!$B43,مارس!$BR43-مارس!$BQ43,0)</f>
        <v>0</v>
      </c>
      <c r="O129" s="96">
        <f>IF(O$97=مارس!$B43,مارس!$BR43-مارس!$BQ43,0)</f>
        <v>0</v>
      </c>
      <c r="P129" s="96">
        <f>IF(P$97=مارس!$B43,مارس!$BR43-مارس!$BQ43,0)</f>
        <v>0</v>
      </c>
      <c r="Q129" s="96">
        <f>IF(Q$97=مارس!$B43,مارس!$BR43-مارس!$BQ43,0)</f>
        <v>0</v>
      </c>
      <c r="R129" s="96">
        <f>IF(R$97=مارس!$B43,مارس!$BR43-مارس!$BQ43,0)</f>
        <v>0</v>
      </c>
      <c r="S129" s="96">
        <f>IF(S$97=مارس!$B43,مارس!$BR43-مارس!$BQ43,0)</f>
        <v>0</v>
      </c>
      <c r="T129" s="96">
        <f>IF(T$97=مارس!$B43,مارس!$BR43-مارس!$BQ43,0)</f>
        <v>0</v>
      </c>
      <c r="U129" s="96">
        <f>IF(U$97=مارس!$B43,مارس!$BR43-مارس!$BQ43,0)</f>
        <v>0</v>
      </c>
      <c r="V129" s="96">
        <f>IF(V$97=مارس!$B43,مارس!$BR43-مارس!$BQ43,0)</f>
        <v>0</v>
      </c>
      <c r="W129" s="96">
        <f>IF(W$97=مارس!$B43,مارس!$BR43-مارس!$BQ43,0)</f>
        <v>0</v>
      </c>
      <c r="X129" s="96">
        <f>IF(X$97=مارس!$B43,مارس!$BR43-مارس!$BQ43,0)</f>
        <v>0</v>
      </c>
      <c r="Y129" s="96">
        <f>IF(Y$97=مارس!$B43,مارس!$BR43-مارس!$BQ43,0)</f>
        <v>0</v>
      </c>
      <c r="Z129" s="96">
        <f>IF(Z$97=مارس!$B43,مارس!$BR43-مارس!$BQ43,0)</f>
        <v>0</v>
      </c>
      <c r="AA129" s="96">
        <f>IF(AA$97=مارس!$B43,مارس!$BR43-مارس!$BQ43,0)</f>
        <v>0</v>
      </c>
      <c r="AB129" s="96">
        <f>IF(AB$97=مارس!$B43,مارس!$BR43-مارس!$BQ43,0)</f>
        <v>0</v>
      </c>
      <c r="AC129" s="96">
        <f>IF(AC$97=مارس!$B43,مارس!$BR43-مارس!$BQ43,0)</f>
        <v>0</v>
      </c>
      <c r="AD129" s="96">
        <f>IF(AD$97=مارس!$B43,مارس!$BR43-مارس!$BQ43,0)</f>
        <v>0</v>
      </c>
      <c r="AE129" s="96">
        <f>IF(AE$97=مارس!$B43,مارس!$BR43-مارس!$BQ43,0)</f>
        <v>0</v>
      </c>
      <c r="AF129" s="96">
        <f>IF(AF$97=مارس!$B43,مارس!$BR43-مارس!$BQ43,0)</f>
        <v>0</v>
      </c>
      <c r="AG129" s="96">
        <f>IF(AG$97=مارس!$B43,مارس!$BR43-مارس!$BQ43,0)</f>
        <v>0</v>
      </c>
    </row>
    <row r="130" ht="23.25" spans="3:33">
      <c r="C130" s="127" t="s">
        <v>534</v>
      </c>
      <c r="D130" s="144">
        <f t="shared" ref="D130:AG130" si="5">SUM(D98:D129)</f>
        <v>3000</v>
      </c>
      <c r="E130" s="144">
        <f t="shared" si="5"/>
        <v>0</v>
      </c>
      <c r="F130" s="128">
        <f t="shared" si="5"/>
        <v>0</v>
      </c>
      <c r="G130" s="128">
        <f t="shared" si="5"/>
        <v>0</v>
      </c>
      <c r="H130" s="128">
        <f t="shared" si="5"/>
        <v>0</v>
      </c>
      <c r="I130" s="128">
        <f t="shared" si="5"/>
        <v>0</v>
      </c>
      <c r="J130" s="128">
        <f t="shared" si="5"/>
        <v>0</v>
      </c>
      <c r="K130" s="133">
        <f t="shared" si="5"/>
        <v>3000</v>
      </c>
      <c r="L130" s="133">
        <f t="shared" si="5"/>
        <v>0</v>
      </c>
      <c r="M130" s="133">
        <f t="shared" si="5"/>
        <v>0</v>
      </c>
      <c r="N130" s="133">
        <f t="shared" si="5"/>
        <v>0</v>
      </c>
      <c r="O130" s="133">
        <f t="shared" si="5"/>
        <v>0</v>
      </c>
      <c r="P130" s="133">
        <f t="shared" si="5"/>
        <v>0</v>
      </c>
      <c r="Q130" s="133">
        <f t="shared" si="5"/>
        <v>0</v>
      </c>
      <c r="R130" s="136">
        <f t="shared" si="5"/>
        <v>0</v>
      </c>
      <c r="S130" s="136">
        <f t="shared" si="5"/>
        <v>0</v>
      </c>
      <c r="T130" s="136">
        <f t="shared" si="5"/>
        <v>0</v>
      </c>
      <c r="U130" s="136">
        <f t="shared" si="5"/>
        <v>0</v>
      </c>
      <c r="V130" s="136">
        <f t="shared" si="5"/>
        <v>0</v>
      </c>
      <c r="W130" s="136">
        <f t="shared" si="5"/>
        <v>0</v>
      </c>
      <c r="X130" s="138">
        <f t="shared" si="5"/>
        <v>0</v>
      </c>
      <c r="Y130" s="138">
        <f t="shared" si="5"/>
        <v>0</v>
      </c>
      <c r="Z130" s="138">
        <f t="shared" si="5"/>
        <v>0</v>
      </c>
      <c r="AA130" s="138">
        <f t="shared" si="5"/>
        <v>0</v>
      </c>
      <c r="AB130" s="138">
        <f t="shared" si="5"/>
        <v>0</v>
      </c>
      <c r="AC130" s="142">
        <f t="shared" si="5"/>
        <v>0</v>
      </c>
      <c r="AD130" s="142">
        <f t="shared" si="5"/>
        <v>0</v>
      </c>
      <c r="AE130" s="142">
        <f t="shared" si="5"/>
        <v>0</v>
      </c>
      <c r="AF130" s="142">
        <f t="shared" si="5"/>
        <v>0</v>
      </c>
      <c r="AG130" s="143">
        <f t="shared" si="5"/>
        <v>0</v>
      </c>
    </row>
    <row r="131" ht="15"/>
    <row r="134" ht="30" spans="15:22">
      <c r="O134" s="134"/>
      <c r="P134" s="134" t="s">
        <v>537</v>
      </c>
      <c r="Q134" s="134"/>
      <c r="R134" s="134"/>
      <c r="S134" s="134"/>
      <c r="T134" s="134"/>
      <c r="U134" s="134"/>
      <c r="V134" s="134"/>
    </row>
    <row r="135" ht="30" spans="15:22">
      <c r="O135" s="134"/>
      <c r="P135" s="134"/>
      <c r="Q135" s="134"/>
      <c r="R135" s="134"/>
      <c r="S135" s="134"/>
      <c r="T135" s="134"/>
      <c r="U135" s="134"/>
      <c r="V135" s="134"/>
    </row>
    <row r="136" ht="30" spans="15:22">
      <c r="O136" s="134"/>
      <c r="P136" s="134"/>
      <c r="Q136" s="134"/>
      <c r="R136" s="134"/>
      <c r="S136" s="134"/>
      <c r="T136" s="134"/>
      <c r="U136" s="134"/>
      <c r="V136" s="134"/>
    </row>
    <row r="137" ht="30" spans="15:22">
      <c r="O137" s="134"/>
      <c r="P137" s="134"/>
      <c r="Q137" s="134"/>
      <c r="R137" s="134"/>
      <c r="S137" s="134"/>
      <c r="T137" s="134"/>
      <c r="U137" s="134"/>
      <c r="V137" s="134"/>
    </row>
    <row r="138" ht="20.25" spans="1:33">
      <c r="A138" s="96"/>
      <c r="B138" s="96"/>
      <c r="C138" s="96"/>
      <c r="D138" s="96"/>
      <c r="E138" s="125" t="s">
        <v>508</v>
      </c>
      <c r="F138" s="125"/>
      <c r="G138" s="125"/>
      <c r="H138" s="125"/>
      <c r="I138" s="125"/>
      <c r="J138" s="125"/>
      <c r="K138" s="132" t="s">
        <v>509</v>
      </c>
      <c r="L138" s="132"/>
      <c r="M138" s="132"/>
      <c r="N138" s="132"/>
      <c r="O138" s="132"/>
      <c r="P138" s="132"/>
      <c r="Q138" s="132"/>
      <c r="R138" s="135" t="s">
        <v>510</v>
      </c>
      <c r="S138" s="135"/>
      <c r="T138" s="135"/>
      <c r="U138" s="135"/>
      <c r="V138" s="135"/>
      <c r="W138" s="135"/>
      <c r="X138" s="137" t="s">
        <v>511</v>
      </c>
      <c r="Y138" s="137"/>
      <c r="Z138" s="137"/>
      <c r="AA138" s="137"/>
      <c r="AB138" s="137"/>
      <c r="AC138" s="139" t="s">
        <v>512</v>
      </c>
      <c r="AD138" s="139"/>
      <c r="AE138" s="139"/>
      <c r="AF138" s="139"/>
      <c r="AG138" s="139"/>
    </row>
    <row r="139" ht="20.25" spans="1:33">
      <c r="A139" s="97" t="s">
        <v>513</v>
      </c>
      <c r="B139" s="97" t="s">
        <v>486</v>
      </c>
      <c r="C139" s="97" t="s">
        <v>487</v>
      </c>
      <c r="D139" s="97" t="s">
        <v>15</v>
      </c>
      <c r="E139" s="125" t="s">
        <v>514</v>
      </c>
      <c r="F139" s="125" t="s">
        <v>515</v>
      </c>
      <c r="G139" s="125" t="s">
        <v>516</v>
      </c>
      <c r="H139" s="125" t="s">
        <v>180</v>
      </c>
      <c r="I139" s="125" t="s">
        <v>517</v>
      </c>
      <c r="J139" s="125" t="s">
        <v>518</v>
      </c>
      <c r="K139" s="132" t="s">
        <v>152</v>
      </c>
      <c r="L139" s="132" t="s">
        <v>470</v>
      </c>
      <c r="M139" s="132" t="s">
        <v>519</v>
      </c>
      <c r="N139" s="132" t="s">
        <v>433</v>
      </c>
      <c r="O139" s="132" t="s">
        <v>538</v>
      </c>
      <c r="P139" s="132" t="s">
        <v>520</v>
      </c>
      <c r="Q139" s="132" t="s">
        <v>394</v>
      </c>
      <c r="R139" s="135" t="s">
        <v>521</v>
      </c>
      <c r="S139" s="135" t="s">
        <v>522</v>
      </c>
      <c r="T139" s="135" t="s">
        <v>523</v>
      </c>
      <c r="U139" s="135" t="s">
        <v>524</v>
      </c>
      <c r="V139" s="135" t="s">
        <v>325</v>
      </c>
      <c r="W139" s="135" t="s">
        <v>525</v>
      </c>
      <c r="X139" s="137" t="s">
        <v>526</v>
      </c>
      <c r="Y139" s="137" t="s">
        <v>527</v>
      </c>
      <c r="Z139" s="137" t="s">
        <v>528</v>
      </c>
      <c r="AA139" s="137" t="s">
        <v>529</v>
      </c>
      <c r="AB139" s="137" t="s">
        <v>530</v>
      </c>
      <c r="AC139" s="140" t="s">
        <v>124</v>
      </c>
      <c r="AD139" s="140" t="s">
        <v>531</v>
      </c>
      <c r="AE139" s="141" t="s">
        <v>77</v>
      </c>
      <c r="AF139" s="141" t="s">
        <v>532</v>
      </c>
      <c r="AG139" s="141" t="s">
        <v>533</v>
      </c>
    </row>
    <row r="140" spans="1:33">
      <c r="A140" s="96" t="str">
        <f>IF(D140&gt;0,ابريل!D12," ")</f>
        <v> </v>
      </c>
      <c r="B140" s="96" t="str">
        <f>IF(D140&gt;0,ابريل!E12," ")</f>
        <v> </v>
      </c>
      <c r="C140" s="96" t="str">
        <f>IF(D140&gt;0,ابريل!F12,"")</f>
        <v/>
      </c>
      <c r="D140" s="126">
        <f t="shared" ref="D140:D171" si="6">SUM(E140:AF140)</f>
        <v>0</v>
      </c>
      <c r="E140" s="96">
        <f>IF(E$139=ابريل!$B12,ابريل!$BR12-ابريل!$BQ12,0)</f>
        <v>0</v>
      </c>
      <c r="F140" s="96">
        <f>IF(F$139=ابريل!$B12,ابريل!$BR12-ابريل!$BQ12,0)</f>
        <v>0</v>
      </c>
      <c r="G140" s="96">
        <f>IF(G$139=ابريل!$B12,ابريل!$BR12-ابريل!$BQ12,0)</f>
        <v>0</v>
      </c>
      <c r="H140" s="96">
        <f>IF(H$139=ابريل!$B12,ابريل!$BR12-ابريل!$BQ12,0)</f>
        <v>0</v>
      </c>
      <c r="I140" s="96">
        <f>IF(I$139=ابريل!$B12,ابريل!$BR12-ابريل!$BQ12,0)</f>
        <v>0</v>
      </c>
      <c r="J140" s="96">
        <f>IF(J$139=ابريل!$B12,ابريل!$BR12-ابريل!$BQ12,0)</f>
        <v>0</v>
      </c>
      <c r="K140" s="96">
        <f>IF(K$139=ابريل!$B12,ابريل!$BR12-ابريل!$BQ12,0)</f>
        <v>0</v>
      </c>
      <c r="L140" s="96">
        <f>IF(L$139=ابريل!$B12,ابريل!$BR12-ابريل!$BQ12,0)</f>
        <v>0</v>
      </c>
      <c r="M140" s="96">
        <f>IF(M$139=ابريل!$B12,ابريل!$BR12-ابريل!$BQ12,0)</f>
        <v>0</v>
      </c>
      <c r="N140" s="96">
        <f>IF(N$139=ابريل!$B12,ابريل!$BR12-ابريل!$BQ12,0)</f>
        <v>0</v>
      </c>
      <c r="O140" s="96">
        <f>IF(O$139=ابريل!$B12,ابريل!$BR12-ابريل!$BQ12,0)</f>
        <v>0</v>
      </c>
      <c r="P140" s="96">
        <f>IF(P$139=ابريل!$B12,ابريل!$BR12-ابريل!$BQ12,0)</f>
        <v>0</v>
      </c>
      <c r="Q140" s="96">
        <f>IF(Q$139=ابريل!$B12,ابريل!$BR12-ابريل!$BQ12,0)</f>
        <v>0</v>
      </c>
      <c r="R140" s="96">
        <f>IF(R$139=ابريل!$B12,ابريل!$BR12-ابريل!$BQ12,0)</f>
        <v>0</v>
      </c>
      <c r="S140" s="96">
        <f>IF(S$139=ابريل!$B12,ابريل!$BR12-ابريل!$BQ12,0)</f>
        <v>0</v>
      </c>
      <c r="T140" s="96">
        <f>IF(T$139=ابريل!$B12,ابريل!$BR12-ابريل!$BQ12,0)</f>
        <v>0</v>
      </c>
      <c r="U140" s="96">
        <f>IF(U$139=ابريل!$B12,ابريل!$BR12-ابريل!$BQ12,0)</f>
        <v>0</v>
      </c>
      <c r="V140" s="96">
        <f>IF(V$139=ابريل!$B12,ابريل!$BR12-ابريل!$BQ12,0)</f>
        <v>0</v>
      </c>
      <c r="W140" s="96">
        <f>IF(W$139=ابريل!$B12,ابريل!$BR12-ابريل!$BQ12,0)</f>
        <v>0</v>
      </c>
      <c r="X140" s="96">
        <f>IF(X$139=ابريل!$B12,ابريل!$BR12-ابريل!$BQ12,0)</f>
        <v>0</v>
      </c>
      <c r="Y140" s="96">
        <f>IF(Y$139=ابريل!$B12,ابريل!$BR12-ابريل!$BQ12,0)</f>
        <v>0</v>
      </c>
      <c r="Z140" s="96">
        <f>IF(Z$139=ابريل!$B12,ابريل!$BR12-ابريل!$BQ12,0)</f>
        <v>0</v>
      </c>
      <c r="AA140" s="96">
        <f>IF(AA$139=ابريل!$B12,ابريل!$BR12-ابريل!$BQ12,0)</f>
        <v>0</v>
      </c>
      <c r="AB140" s="96">
        <f>IF(AB$139=ابريل!$B12,ابريل!$BR12-ابريل!$BQ12,0)</f>
        <v>0</v>
      </c>
      <c r="AC140" s="96">
        <f>IF(AC$139=ابريل!$B12,ابريل!$BR12-ابريل!$BQ12,0)</f>
        <v>0</v>
      </c>
      <c r="AD140" s="96">
        <f>IF(AD$139=ابريل!$B12,ابريل!$BR12-ابريل!$BQ12,0)</f>
        <v>0</v>
      </c>
      <c r="AE140" s="96">
        <f>IF(AE$139=ابريل!$B12,ابريل!$BR12-ابريل!$BQ12,0)</f>
        <v>0</v>
      </c>
      <c r="AF140" s="96">
        <f>IF(AF$139=ابريل!$B12,ابريل!$BR12-ابريل!$BQ12,0)</f>
        <v>0</v>
      </c>
      <c r="AG140" s="96">
        <f>IF(AG$139=ابريل!$B12,ابريل!$BR12-ابريل!$BQ12,0)</f>
        <v>0</v>
      </c>
    </row>
    <row r="141" spans="1:33">
      <c r="A141" s="96" t="str">
        <f>IF(D141&gt;0,ابريل!D13," ")</f>
        <v> </v>
      </c>
      <c r="B141" s="96" t="str">
        <f>IF(D141&gt;0,ابريل!E13," ")</f>
        <v> </v>
      </c>
      <c r="C141" s="96" t="str">
        <f>IF(D141&gt;0,ابريل!F13,"")</f>
        <v/>
      </c>
      <c r="D141" s="126">
        <f t="shared" si="6"/>
        <v>0</v>
      </c>
      <c r="E141" s="96">
        <f>IF(E$139=ابريل!$B13,ابريل!$BR13-ابريل!$BQ13,0)</f>
        <v>0</v>
      </c>
      <c r="F141" s="96">
        <f>IF(F$139=ابريل!$B13,ابريل!$BR13-ابريل!$BQ13,0)</f>
        <v>0</v>
      </c>
      <c r="G141" s="96">
        <f>IF(G$139=ابريل!$B13,ابريل!$BR13-ابريل!$BQ13,0)</f>
        <v>0</v>
      </c>
      <c r="H141" s="96">
        <f>IF(H$139=ابريل!$B13,ابريل!$BR13-ابريل!$BQ13,0)</f>
        <v>0</v>
      </c>
      <c r="I141" s="96">
        <f>IF(I$139=ابريل!$B13,ابريل!$BR13-ابريل!$BQ13,0)</f>
        <v>0</v>
      </c>
      <c r="J141" s="96">
        <f>IF(J$139=ابريل!$B13,ابريل!$BR13-ابريل!$BQ13,0)</f>
        <v>0</v>
      </c>
      <c r="K141" s="96">
        <f>IF(K$139=ابريل!$B13,ابريل!$BR13-ابريل!$BQ13,0)</f>
        <v>0</v>
      </c>
      <c r="L141" s="96">
        <f>IF(L$139=ابريل!$B13,ابريل!$BR13-ابريل!$BQ13,0)</f>
        <v>0</v>
      </c>
      <c r="M141" s="96">
        <f>IF(M$139=ابريل!$B13,ابريل!$BR13-ابريل!$BQ13,0)</f>
        <v>0</v>
      </c>
      <c r="N141" s="96">
        <f>IF(N$139=ابريل!$B13,ابريل!$BR13-ابريل!$BQ13,0)</f>
        <v>0</v>
      </c>
      <c r="O141" s="96">
        <f>IF(O$139=ابريل!$B13,ابريل!$BR13-ابريل!$BQ13,0)</f>
        <v>0</v>
      </c>
      <c r="P141" s="96">
        <f>IF(P$139=ابريل!$B13,ابريل!$BR13-ابريل!$BQ13,0)</f>
        <v>0</v>
      </c>
      <c r="Q141" s="96">
        <f>IF(Q$139=ابريل!$B13,ابريل!$BR13-ابريل!$BQ13,0)</f>
        <v>0</v>
      </c>
      <c r="R141" s="96">
        <f>IF(R$139=ابريل!$B13,ابريل!$BR13-ابريل!$BQ13,0)</f>
        <v>0</v>
      </c>
      <c r="S141" s="96">
        <f>IF(S$139=ابريل!$B13,ابريل!$BR13-ابريل!$BQ13,0)</f>
        <v>0</v>
      </c>
      <c r="T141" s="96">
        <f>IF(T$139=ابريل!$B13,ابريل!$BR13-ابريل!$BQ13,0)</f>
        <v>0</v>
      </c>
      <c r="U141" s="96">
        <f>IF(U$139=ابريل!$B13,ابريل!$BR13-ابريل!$BQ13,0)</f>
        <v>0</v>
      </c>
      <c r="V141" s="96">
        <f>IF(V$139=ابريل!$B13,ابريل!$BR13-ابريل!$BQ13,0)</f>
        <v>0</v>
      </c>
      <c r="W141" s="96">
        <f>IF(W$139=ابريل!$B13,ابريل!$BR13-ابريل!$BQ13,0)</f>
        <v>0</v>
      </c>
      <c r="X141" s="96">
        <f>IF(X$139=ابريل!$B13,ابريل!$BR13-ابريل!$BQ13,0)</f>
        <v>0</v>
      </c>
      <c r="Y141" s="96">
        <f>IF(Y$139=ابريل!$B13,ابريل!$BR13-ابريل!$BQ13,0)</f>
        <v>0</v>
      </c>
      <c r="Z141" s="96">
        <f>IF(Z$139=ابريل!$B13,ابريل!$BR13-ابريل!$BQ13,0)</f>
        <v>0</v>
      </c>
      <c r="AA141" s="96">
        <f>IF(AA$139=ابريل!$B13,ابريل!$BR13-ابريل!$BQ13,0)</f>
        <v>0</v>
      </c>
      <c r="AB141" s="96">
        <f>IF(AB$139=ابريل!$B13,ابريل!$BR13-ابريل!$BQ13,0)</f>
        <v>0</v>
      </c>
      <c r="AC141" s="96">
        <f>IF(AC$139=ابريل!$B13,ابريل!$BR13-ابريل!$BQ13,0)</f>
        <v>0</v>
      </c>
      <c r="AD141" s="96">
        <f>IF(AD$139=ابريل!$B13,ابريل!$BR13-ابريل!$BQ13,0)</f>
        <v>0</v>
      </c>
      <c r="AE141" s="96">
        <f>IF(AE$139=ابريل!$B13,ابريل!$BR13-ابريل!$BQ13,0)</f>
        <v>0</v>
      </c>
      <c r="AF141" s="96">
        <f>IF(AF$139=ابريل!$B13,ابريل!$BR13-ابريل!$BQ13,0)</f>
        <v>0</v>
      </c>
      <c r="AG141" s="96">
        <f>IF(AG$139=ابريل!$B13,ابريل!$BR13-ابريل!$BQ13,0)</f>
        <v>0</v>
      </c>
    </row>
    <row r="142" spans="1:33">
      <c r="A142" s="96" t="str">
        <f>IF(D142&gt;0,ابريل!D14," ")</f>
        <v> </v>
      </c>
      <c r="B142" s="96" t="str">
        <f>IF(D142&gt;0,ابريل!E14," ")</f>
        <v> </v>
      </c>
      <c r="C142" s="96" t="str">
        <f>IF(D142&gt;0,ابريل!F14,"")</f>
        <v/>
      </c>
      <c r="D142" s="126">
        <f t="shared" si="6"/>
        <v>0</v>
      </c>
      <c r="E142" s="96">
        <f>IF(E$139=ابريل!$B14,ابريل!$BR14-ابريل!$BQ14,0)</f>
        <v>0</v>
      </c>
      <c r="F142" s="96">
        <f>IF(F$139=ابريل!$B14,ابريل!$BR14-ابريل!$BQ14,0)</f>
        <v>0</v>
      </c>
      <c r="G142" s="96">
        <f>IF(G$139=ابريل!$B14,ابريل!$BR14-ابريل!$BQ14,0)</f>
        <v>0</v>
      </c>
      <c r="H142" s="96">
        <f>IF(H$139=ابريل!$B14,ابريل!$BR14-ابريل!$BQ14,0)</f>
        <v>0</v>
      </c>
      <c r="I142" s="96">
        <f>IF(I$139=ابريل!$B14,ابريل!$BR14-ابريل!$BQ14,0)</f>
        <v>0</v>
      </c>
      <c r="J142" s="96">
        <f>IF(J$139=ابريل!$B14,ابريل!$BR14-ابريل!$BQ14,0)</f>
        <v>0</v>
      </c>
      <c r="K142" s="96">
        <f>IF(K$139=ابريل!$B14,ابريل!$BR14-ابريل!$BQ14,0)</f>
        <v>0</v>
      </c>
      <c r="L142" s="96">
        <f>IF(L$139=ابريل!$B14,ابريل!$BR14-ابريل!$BQ14,0)</f>
        <v>0</v>
      </c>
      <c r="M142" s="96">
        <f>IF(M$139=ابريل!$B14,ابريل!$BR14-ابريل!$BQ14,0)</f>
        <v>0</v>
      </c>
      <c r="N142" s="96">
        <f>IF(N$139=ابريل!$B14,ابريل!$BR14-ابريل!$BQ14,0)</f>
        <v>0</v>
      </c>
      <c r="O142" s="96">
        <f>IF(O$139=ابريل!$B14,ابريل!$BR14-ابريل!$BQ14,0)</f>
        <v>0</v>
      </c>
      <c r="P142" s="96">
        <f>IF(P$139=ابريل!$B14,ابريل!$BR14-ابريل!$BQ14,0)</f>
        <v>0</v>
      </c>
      <c r="Q142" s="96">
        <f>IF(Q$139=ابريل!$B14,ابريل!$BR14-ابريل!$BQ14,0)</f>
        <v>0</v>
      </c>
      <c r="R142" s="96">
        <f>IF(R$139=ابريل!$B14,ابريل!$BR14-ابريل!$BQ14,0)</f>
        <v>0</v>
      </c>
      <c r="S142" s="96">
        <f>IF(S$139=ابريل!$B14,ابريل!$BR14-ابريل!$BQ14,0)</f>
        <v>0</v>
      </c>
      <c r="T142" s="96">
        <f>IF(T$139=ابريل!$B14,ابريل!$BR14-ابريل!$BQ14,0)</f>
        <v>0</v>
      </c>
      <c r="U142" s="96">
        <f>IF(U$139=ابريل!$B14,ابريل!$BR14-ابريل!$BQ14,0)</f>
        <v>0</v>
      </c>
      <c r="V142" s="96">
        <f>IF(V$139=ابريل!$B14,ابريل!$BR14-ابريل!$BQ14,0)</f>
        <v>0</v>
      </c>
      <c r="W142" s="96">
        <f>IF(W$139=ابريل!$B14,ابريل!$BR14-ابريل!$BQ14,0)</f>
        <v>0</v>
      </c>
      <c r="X142" s="96">
        <f>IF(X$139=ابريل!$B14,ابريل!$BR14-ابريل!$BQ14,0)</f>
        <v>0</v>
      </c>
      <c r="Y142" s="96">
        <f>IF(Y$139=ابريل!$B14,ابريل!$BR14-ابريل!$BQ14,0)</f>
        <v>0</v>
      </c>
      <c r="Z142" s="96">
        <f>IF(Z$139=ابريل!$B14,ابريل!$BR14-ابريل!$BQ14,0)</f>
        <v>0</v>
      </c>
      <c r="AA142" s="96">
        <f>IF(AA$139=ابريل!$B14,ابريل!$BR14-ابريل!$BQ14,0)</f>
        <v>0</v>
      </c>
      <c r="AB142" s="96">
        <f>IF(AB$139=ابريل!$B14,ابريل!$BR14-ابريل!$BQ14,0)</f>
        <v>0</v>
      </c>
      <c r="AC142" s="96">
        <f>IF(AC$139=ابريل!$B14,ابريل!$BR14-ابريل!$BQ14,0)</f>
        <v>0</v>
      </c>
      <c r="AD142" s="96">
        <f>IF(AD$139=ابريل!$B14,ابريل!$BR14-ابريل!$BQ14,0)</f>
        <v>0</v>
      </c>
      <c r="AE142" s="96">
        <f>IF(AE$139=ابريل!$B14,ابريل!$BR14-ابريل!$BQ14,0)</f>
        <v>0</v>
      </c>
      <c r="AF142" s="96">
        <f>IF(AF$139=ابريل!$B14,ابريل!$BR14-ابريل!$BQ14,0)</f>
        <v>0</v>
      </c>
      <c r="AG142" s="96">
        <f>IF(AG$139=ابريل!$B14,ابريل!$BR14-ابريل!$BQ14,0)</f>
        <v>0</v>
      </c>
    </row>
    <row r="143" spans="1:33">
      <c r="A143" s="96" t="str">
        <f>IF(D143&gt;0,ابريل!D15," ")</f>
        <v> </v>
      </c>
      <c r="B143" s="96" t="str">
        <f>IF(D143&gt;0,ابريل!E15," ")</f>
        <v> </v>
      </c>
      <c r="C143" s="96" t="str">
        <f>IF(D143&gt;0,ابريل!F15,"")</f>
        <v/>
      </c>
      <c r="D143" s="126">
        <f t="shared" si="6"/>
        <v>0</v>
      </c>
      <c r="E143" s="96">
        <f>IF(E$139=ابريل!$B15,ابريل!$BR15-ابريل!$BQ15,0)</f>
        <v>0</v>
      </c>
      <c r="F143" s="96">
        <f>IF(F$139=ابريل!$B15,ابريل!$BR15-ابريل!$BQ15,0)</f>
        <v>0</v>
      </c>
      <c r="G143" s="96">
        <f>IF(G$139=ابريل!$B15,ابريل!$BR15-ابريل!$BQ15,0)</f>
        <v>0</v>
      </c>
      <c r="H143" s="96">
        <f>IF(H$139=ابريل!$B15,ابريل!$BR15-ابريل!$BQ15,0)</f>
        <v>0</v>
      </c>
      <c r="I143" s="96">
        <f>IF(I$139=ابريل!$B15,ابريل!$BR15-ابريل!$BQ15,0)</f>
        <v>0</v>
      </c>
      <c r="J143" s="96">
        <f>IF(J$139=ابريل!$B15,ابريل!$BR15-ابريل!$BQ15,0)</f>
        <v>0</v>
      </c>
      <c r="K143" s="96">
        <f>IF(K$139=ابريل!$B15,ابريل!$BR15-ابريل!$BQ15,0)</f>
        <v>0</v>
      </c>
      <c r="L143" s="96">
        <f>IF(L$139=ابريل!$B15,ابريل!$BR15-ابريل!$BQ15,0)</f>
        <v>0</v>
      </c>
      <c r="M143" s="96">
        <f>IF(M$139=ابريل!$B15,ابريل!$BR15-ابريل!$BQ15,0)</f>
        <v>0</v>
      </c>
      <c r="N143" s="96">
        <f>IF(N$139=ابريل!$B15,ابريل!$BR15-ابريل!$BQ15,0)</f>
        <v>0</v>
      </c>
      <c r="O143" s="96">
        <f>IF(O$139=ابريل!$B15,ابريل!$BR15-ابريل!$BQ15,0)</f>
        <v>0</v>
      </c>
      <c r="P143" s="96">
        <f>IF(P$139=ابريل!$B15,ابريل!$BR15-ابريل!$BQ15,0)</f>
        <v>0</v>
      </c>
      <c r="Q143" s="96">
        <f>IF(Q$139=ابريل!$B15,ابريل!$BR15-ابريل!$BQ15,0)</f>
        <v>0</v>
      </c>
      <c r="R143" s="96">
        <f>IF(R$139=ابريل!$B15,ابريل!$BR15-ابريل!$BQ15,0)</f>
        <v>0</v>
      </c>
      <c r="S143" s="96">
        <f>IF(S$139=ابريل!$B15,ابريل!$BR15-ابريل!$BQ15,0)</f>
        <v>0</v>
      </c>
      <c r="T143" s="96">
        <f>IF(T$139=ابريل!$B15,ابريل!$BR15-ابريل!$BQ15,0)</f>
        <v>0</v>
      </c>
      <c r="U143" s="96">
        <f>IF(U$139=ابريل!$B15,ابريل!$BR15-ابريل!$BQ15,0)</f>
        <v>0</v>
      </c>
      <c r="V143" s="96">
        <f>IF(V$139=ابريل!$B15,ابريل!$BR15-ابريل!$BQ15,0)</f>
        <v>0</v>
      </c>
      <c r="W143" s="96">
        <f>IF(W$139=ابريل!$B15,ابريل!$BR15-ابريل!$BQ15,0)</f>
        <v>0</v>
      </c>
      <c r="X143" s="96">
        <f>IF(X$139=ابريل!$B15,ابريل!$BR15-ابريل!$BQ15,0)</f>
        <v>0</v>
      </c>
      <c r="Y143" s="96">
        <f>IF(Y$139=ابريل!$B15,ابريل!$BR15-ابريل!$BQ15,0)</f>
        <v>0</v>
      </c>
      <c r="Z143" s="96">
        <f>IF(Z$139=ابريل!$B15,ابريل!$BR15-ابريل!$BQ15,0)</f>
        <v>0</v>
      </c>
      <c r="AA143" s="96">
        <f>IF(AA$139=ابريل!$B15,ابريل!$BR15-ابريل!$BQ15,0)</f>
        <v>0</v>
      </c>
      <c r="AB143" s="96">
        <f>IF(AB$139=ابريل!$B15,ابريل!$BR15-ابريل!$BQ15,0)</f>
        <v>0</v>
      </c>
      <c r="AC143" s="96">
        <f>IF(AC$139=ابريل!$B15,ابريل!$BR15-ابريل!$BQ15,0)</f>
        <v>0</v>
      </c>
      <c r="AD143" s="96">
        <f>IF(AD$139=ابريل!$B15,ابريل!$BR15-ابريل!$BQ15,0)</f>
        <v>0</v>
      </c>
      <c r="AE143" s="96">
        <f>IF(AE$139=ابريل!$B15,ابريل!$BR15-ابريل!$BQ15,0)</f>
        <v>0</v>
      </c>
      <c r="AF143" s="96">
        <f>IF(AF$139=ابريل!$B15,ابريل!$BR15-ابريل!$BQ15,0)</f>
        <v>0</v>
      </c>
      <c r="AG143" s="96">
        <f>IF(AG$139=ابريل!$B15,ابريل!$BR15-ابريل!$BQ15,0)</f>
        <v>0</v>
      </c>
    </row>
    <row r="144" spans="1:33">
      <c r="A144" s="96" t="str">
        <f>IF(D144&gt;0,ابريل!D16," ")</f>
        <v> </v>
      </c>
      <c r="B144" s="96" t="str">
        <f>IF(D144&gt;0,ابريل!E16," ")</f>
        <v> </v>
      </c>
      <c r="C144" s="96" t="str">
        <f>IF(D144&gt;0,ابريل!F16,"")</f>
        <v/>
      </c>
      <c r="D144" s="126">
        <f t="shared" si="6"/>
        <v>0</v>
      </c>
      <c r="E144" s="96">
        <f>IF(E$139=ابريل!$B16,ابريل!$BR16-ابريل!$BQ16,0)</f>
        <v>0</v>
      </c>
      <c r="F144" s="96">
        <f>IF(F$139=ابريل!$B16,ابريل!$BR16-ابريل!$BQ16,0)</f>
        <v>0</v>
      </c>
      <c r="G144" s="96">
        <f>IF(G$139=ابريل!$B16,ابريل!$BR16-ابريل!$BQ16,0)</f>
        <v>0</v>
      </c>
      <c r="H144" s="96">
        <f>IF(H$139=ابريل!$B16,ابريل!$BR16-ابريل!$BQ16,0)</f>
        <v>0</v>
      </c>
      <c r="I144" s="96">
        <f>IF(I$139=ابريل!$B16,ابريل!$BR16-ابريل!$BQ16,0)</f>
        <v>0</v>
      </c>
      <c r="J144" s="96">
        <f>IF(J$139=ابريل!$B16,ابريل!$BR16-ابريل!$BQ16,0)</f>
        <v>0</v>
      </c>
      <c r="K144" s="96">
        <f>IF(K$139=ابريل!$B16,ابريل!$BR16-ابريل!$BQ16,0)</f>
        <v>0</v>
      </c>
      <c r="L144" s="96">
        <f>IF(L$139=ابريل!$B16,ابريل!$BR16-ابريل!$BQ16,0)</f>
        <v>0</v>
      </c>
      <c r="M144" s="96">
        <f>IF(M$139=ابريل!$B16,ابريل!$BR16-ابريل!$BQ16,0)</f>
        <v>0</v>
      </c>
      <c r="N144" s="96">
        <f>IF(N$139=ابريل!$B16,ابريل!$BR16-ابريل!$BQ16,0)</f>
        <v>0</v>
      </c>
      <c r="O144" s="96">
        <f>IF(O$139=ابريل!$B16,ابريل!$BR16-ابريل!$BQ16,0)</f>
        <v>0</v>
      </c>
      <c r="P144" s="96">
        <f>IF(P$139=ابريل!$B16,ابريل!$BR16-ابريل!$BQ16,0)</f>
        <v>0</v>
      </c>
      <c r="Q144" s="96">
        <f>IF(Q$139=ابريل!$B16,ابريل!$BR16-ابريل!$BQ16,0)</f>
        <v>0</v>
      </c>
      <c r="R144" s="96">
        <f>IF(R$139=ابريل!$B16,ابريل!$BR16-ابريل!$BQ16,0)</f>
        <v>0</v>
      </c>
      <c r="S144" s="96">
        <f>IF(S$139=ابريل!$B16,ابريل!$BR16-ابريل!$BQ16,0)</f>
        <v>0</v>
      </c>
      <c r="T144" s="96">
        <f>IF(T$139=ابريل!$B16,ابريل!$BR16-ابريل!$BQ16,0)</f>
        <v>0</v>
      </c>
      <c r="U144" s="96">
        <f>IF(U$139=ابريل!$B16,ابريل!$BR16-ابريل!$BQ16,0)</f>
        <v>0</v>
      </c>
      <c r="V144" s="96">
        <f>IF(V$139=ابريل!$B16,ابريل!$BR16-ابريل!$BQ16,0)</f>
        <v>0</v>
      </c>
      <c r="W144" s="96">
        <f>IF(W$139=ابريل!$B16,ابريل!$BR16-ابريل!$BQ16,0)</f>
        <v>0</v>
      </c>
      <c r="X144" s="96">
        <f>IF(X$139=ابريل!$B16,ابريل!$BR16-ابريل!$BQ16,0)</f>
        <v>0</v>
      </c>
      <c r="Y144" s="96">
        <f>IF(Y$139=ابريل!$B16,ابريل!$BR16-ابريل!$BQ16,0)</f>
        <v>0</v>
      </c>
      <c r="Z144" s="96">
        <f>IF(Z$139=ابريل!$B16,ابريل!$BR16-ابريل!$BQ16,0)</f>
        <v>0</v>
      </c>
      <c r="AA144" s="96">
        <f>IF(AA$139=ابريل!$B16,ابريل!$BR16-ابريل!$BQ16,0)</f>
        <v>0</v>
      </c>
      <c r="AB144" s="96">
        <f>IF(AB$139=ابريل!$B16,ابريل!$BR16-ابريل!$BQ16,0)</f>
        <v>0</v>
      </c>
      <c r="AC144" s="96">
        <f>IF(AC$139=ابريل!$B16,ابريل!$BR16-ابريل!$BQ16,0)</f>
        <v>0</v>
      </c>
      <c r="AD144" s="96">
        <f>IF(AD$139=ابريل!$B16,ابريل!$BR16-ابريل!$BQ16,0)</f>
        <v>0</v>
      </c>
      <c r="AE144" s="96">
        <f>IF(AE$139=ابريل!$B16,ابريل!$BR16-ابريل!$BQ16,0)</f>
        <v>0</v>
      </c>
      <c r="AF144" s="96">
        <f>IF(AF$139=ابريل!$B16,ابريل!$BR16-ابريل!$BQ16,0)</f>
        <v>0</v>
      </c>
      <c r="AG144" s="96">
        <f>IF(AG$139=ابريل!$B16,ابريل!$BR16-ابريل!$BQ16,0)</f>
        <v>0</v>
      </c>
    </row>
    <row r="145" spans="1:33">
      <c r="A145" s="96" t="str">
        <f>IF(D145&gt;0,ابريل!D17," ")</f>
        <v> </v>
      </c>
      <c r="B145" s="96" t="str">
        <f>IF(D145&gt;0,ابريل!E17," ")</f>
        <v> </v>
      </c>
      <c r="C145" s="96" t="str">
        <f>IF(D145&gt;0,ابريل!F17,"")</f>
        <v/>
      </c>
      <c r="D145" s="126">
        <f t="shared" si="6"/>
        <v>0</v>
      </c>
      <c r="E145" s="96">
        <f>IF(E$139=ابريل!$B17,ابريل!$BR17-ابريل!$BQ17,0)</f>
        <v>0</v>
      </c>
      <c r="F145" s="96">
        <f>IF(F$139=ابريل!$B17,ابريل!$BR17-ابريل!$BQ17,0)</f>
        <v>0</v>
      </c>
      <c r="G145" s="96">
        <f>IF(G$139=ابريل!$B17,ابريل!$BR17-ابريل!$BQ17,0)</f>
        <v>0</v>
      </c>
      <c r="H145" s="96">
        <f>IF(H$139=ابريل!$B17,ابريل!$BR17-ابريل!$BQ17,0)</f>
        <v>0</v>
      </c>
      <c r="I145" s="96">
        <f>IF(I$139=ابريل!$B17,ابريل!$BR17-ابريل!$BQ17,0)</f>
        <v>0</v>
      </c>
      <c r="J145" s="96">
        <f>IF(J$139=ابريل!$B17,ابريل!$BR17-ابريل!$BQ17,0)</f>
        <v>0</v>
      </c>
      <c r="K145" s="96">
        <f>IF(K$139=ابريل!$B17,ابريل!$BR17-ابريل!$BQ17,0)</f>
        <v>0</v>
      </c>
      <c r="L145" s="96">
        <f>IF(L$139=ابريل!$B17,ابريل!$BR17-ابريل!$BQ17,0)</f>
        <v>0</v>
      </c>
      <c r="M145" s="96">
        <f>IF(M$139=ابريل!$B17,ابريل!$BR17-ابريل!$BQ17,0)</f>
        <v>0</v>
      </c>
      <c r="N145" s="96">
        <f>IF(N$139=ابريل!$B17,ابريل!$BR17-ابريل!$BQ17,0)</f>
        <v>0</v>
      </c>
      <c r="O145" s="96">
        <f>IF(O$139=ابريل!$B17,ابريل!$BR17-ابريل!$BQ17,0)</f>
        <v>0</v>
      </c>
      <c r="P145" s="96">
        <f>IF(P$139=ابريل!$B17,ابريل!$BR17-ابريل!$BQ17,0)</f>
        <v>0</v>
      </c>
      <c r="Q145" s="96">
        <f>IF(Q$139=ابريل!$B17,ابريل!$BR17-ابريل!$BQ17,0)</f>
        <v>0</v>
      </c>
      <c r="R145" s="96">
        <f>IF(R$139=ابريل!$B17,ابريل!$BR17-ابريل!$BQ17,0)</f>
        <v>0</v>
      </c>
      <c r="S145" s="96">
        <f>IF(S$139=ابريل!$B17,ابريل!$BR17-ابريل!$BQ17,0)</f>
        <v>0</v>
      </c>
      <c r="T145" s="96">
        <f>IF(T$139=ابريل!$B17,ابريل!$BR17-ابريل!$BQ17,0)</f>
        <v>0</v>
      </c>
      <c r="U145" s="96">
        <f>IF(U$139=ابريل!$B17,ابريل!$BR17-ابريل!$BQ17,0)</f>
        <v>0</v>
      </c>
      <c r="V145" s="96">
        <f>IF(V$139=ابريل!$B17,ابريل!$BR17-ابريل!$BQ17,0)</f>
        <v>0</v>
      </c>
      <c r="W145" s="96">
        <f>IF(W$139=ابريل!$B17,ابريل!$BR17-ابريل!$BQ17,0)</f>
        <v>0</v>
      </c>
      <c r="X145" s="96">
        <f>IF(X$139=ابريل!$B17,ابريل!$BR17-ابريل!$BQ17,0)</f>
        <v>0</v>
      </c>
      <c r="Y145" s="96">
        <f>IF(Y$139=ابريل!$B17,ابريل!$BR17-ابريل!$BQ17,0)</f>
        <v>0</v>
      </c>
      <c r="Z145" s="96">
        <f>IF(Z$139=ابريل!$B17,ابريل!$BR17-ابريل!$BQ17,0)</f>
        <v>0</v>
      </c>
      <c r="AA145" s="96">
        <f>IF(AA$139=ابريل!$B17,ابريل!$BR17-ابريل!$BQ17,0)</f>
        <v>0</v>
      </c>
      <c r="AB145" s="96">
        <f>IF(AB$139=ابريل!$B17,ابريل!$BR17-ابريل!$BQ17,0)</f>
        <v>0</v>
      </c>
      <c r="AC145" s="96">
        <f>IF(AC$139=ابريل!$B17,ابريل!$BR17-ابريل!$BQ17,0)</f>
        <v>0</v>
      </c>
      <c r="AD145" s="96">
        <f>IF(AD$139=ابريل!$B17,ابريل!$BR17-ابريل!$BQ17,0)</f>
        <v>0</v>
      </c>
      <c r="AE145" s="96">
        <f>IF(AE$139=ابريل!$B17,ابريل!$BR17-ابريل!$BQ17,0)</f>
        <v>0</v>
      </c>
      <c r="AF145" s="96">
        <f>IF(AF$139=ابريل!$B17,ابريل!$BR17-ابريل!$BQ17,0)</f>
        <v>0</v>
      </c>
      <c r="AG145" s="96">
        <f>IF(AG$139=ابريل!$B17,ابريل!$BR17-ابريل!$BQ17,0)</f>
        <v>0</v>
      </c>
    </row>
    <row r="146" spans="1:33">
      <c r="A146" s="96" t="str">
        <f>IF(D146&gt;0,ابريل!D18," ")</f>
        <v> </v>
      </c>
      <c r="B146" s="96" t="str">
        <f>IF(D146&gt;0,ابريل!E18," ")</f>
        <v> </v>
      </c>
      <c r="C146" s="96" t="str">
        <f>IF(D146&gt;0,ابريل!F18,"")</f>
        <v/>
      </c>
      <c r="D146" s="126">
        <f t="shared" si="6"/>
        <v>0</v>
      </c>
      <c r="E146" s="96">
        <f>IF(E$139=ابريل!$B18,ابريل!$BR18-ابريل!$BQ18,0)</f>
        <v>0</v>
      </c>
      <c r="F146" s="96">
        <f>IF(F$139=ابريل!$B18,ابريل!$BR18-ابريل!$BQ18,0)</f>
        <v>0</v>
      </c>
      <c r="G146" s="96">
        <f>IF(G$139=ابريل!$B18,ابريل!$BR18-ابريل!$BQ18,0)</f>
        <v>0</v>
      </c>
      <c r="H146" s="96">
        <f>IF(H$139=ابريل!$B18,ابريل!$BR18-ابريل!$BQ18,0)</f>
        <v>0</v>
      </c>
      <c r="I146" s="96">
        <f>IF(I$139=ابريل!$B18,ابريل!$BR18-ابريل!$BQ18,0)</f>
        <v>0</v>
      </c>
      <c r="J146" s="96">
        <f>IF(J$139=ابريل!$B18,ابريل!$BR18-ابريل!$BQ18,0)</f>
        <v>0</v>
      </c>
      <c r="K146" s="96">
        <f>IF(K$139=ابريل!$B18,ابريل!$BR18-ابريل!$BQ18,0)</f>
        <v>0</v>
      </c>
      <c r="L146" s="96">
        <f>IF(L$139=ابريل!$B18,ابريل!$BR18-ابريل!$BQ18,0)</f>
        <v>0</v>
      </c>
      <c r="M146" s="96">
        <f>IF(M$139=ابريل!$B18,ابريل!$BR18-ابريل!$BQ18,0)</f>
        <v>0</v>
      </c>
      <c r="N146" s="96">
        <f>IF(N$139=ابريل!$B18,ابريل!$BR18-ابريل!$BQ18,0)</f>
        <v>0</v>
      </c>
      <c r="O146" s="96">
        <f>IF(O$139=ابريل!$B18,ابريل!$BR18-ابريل!$BQ18,0)</f>
        <v>0</v>
      </c>
      <c r="P146" s="96">
        <f>IF(P$139=ابريل!$B18,ابريل!$BR18-ابريل!$BQ18,0)</f>
        <v>0</v>
      </c>
      <c r="Q146" s="96">
        <f>IF(Q$139=ابريل!$B18,ابريل!$BR18-ابريل!$BQ18,0)</f>
        <v>0</v>
      </c>
      <c r="R146" s="96">
        <f>IF(R$139=ابريل!$B18,ابريل!$BR18-ابريل!$BQ18,0)</f>
        <v>0</v>
      </c>
      <c r="S146" s="96">
        <f>IF(S$139=ابريل!$B18,ابريل!$BR18-ابريل!$BQ18,0)</f>
        <v>0</v>
      </c>
      <c r="T146" s="96">
        <f>IF(T$139=ابريل!$B18,ابريل!$BR18-ابريل!$BQ18,0)</f>
        <v>0</v>
      </c>
      <c r="U146" s="96">
        <f>IF(U$139=ابريل!$B18,ابريل!$BR18-ابريل!$BQ18,0)</f>
        <v>0</v>
      </c>
      <c r="V146" s="96">
        <f>IF(V$139=ابريل!$B18,ابريل!$BR18-ابريل!$BQ18,0)</f>
        <v>0</v>
      </c>
      <c r="W146" s="96">
        <f>IF(W$139=ابريل!$B18,ابريل!$BR18-ابريل!$BQ18,0)</f>
        <v>0</v>
      </c>
      <c r="X146" s="96">
        <f>IF(X$139=ابريل!$B18,ابريل!$BR18-ابريل!$BQ18,0)</f>
        <v>0</v>
      </c>
      <c r="Y146" s="96">
        <f>IF(Y$139=ابريل!$B18,ابريل!$BR18-ابريل!$BQ18,0)</f>
        <v>0</v>
      </c>
      <c r="Z146" s="96">
        <f>IF(Z$139=ابريل!$B18,ابريل!$BR18-ابريل!$BQ18,0)</f>
        <v>0</v>
      </c>
      <c r="AA146" s="96">
        <f>IF(AA$139=ابريل!$B18,ابريل!$BR18-ابريل!$BQ18,0)</f>
        <v>0</v>
      </c>
      <c r="AB146" s="96">
        <f>IF(AB$139=ابريل!$B18,ابريل!$BR18-ابريل!$BQ18,0)</f>
        <v>0</v>
      </c>
      <c r="AC146" s="96">
        <f>IF(AC$139=ابريل!$B18,ابريل!$BR18-ابريل!$BQ18,0)</f>
        <v>0</v>
      </c>
      <c r="AD146" s="96">
        <f>IF(AD$139=ابريل!$B18,ابريل!$BR18-ابريل!$BQ18,0)</f>
        <v>0</v>
      </c>
      <c r="AE146" s="96">
        <f>IF(AE$139=ابريل!$B18,ابريل!$BR18-ابريل!$BQ18,0)</f>
        <v>0</v>
      </c>
      <c r="AF146" s="96">
        <f>IF(AF$139=ابريل!$B18,ابريل!$BR18-ابريل!$BQ18,0)</f>
        <v>0</v>
      </c>
      <c r="AG146" s="96">
        <f>IF(AG$139=ابريل!$B18,ابريل!$BR18-ابريل!$BQ18,0)</f>
        <v>0</v>
      </c>
    </row>
    <row r="147" spans="1:33">
      <c r="A147" s="96" t="str">
        <f>IF(D147&gt;0,ابريل!D19," ")</f>
        <v> </v>
      </c>
      <c r="B147" s="96" t="str">
        <f>IF(D147&gt;0,ابريل!E19," ")</f>
        <v> </v>
      </c>
      <c r="C147" s="96" t="str">
        <f>IF(D147&gt;0,ابريل!F19,"")</f>
        <v/>
      </c>
      <c r="D147" s="126">
        <f t="shared" si="6"/>
        <v>0</v>
      </c>
      <c r="E147" s="96">
        <f>IF(E$139=ابريل!$B19,ابريل!$BR19-ابريل!$BQ19,0)</f>
        <v>0</v>
      </c>
      <c r="F147" s="96">
        <f>IF(F$139=ابريل!$B19,ابريل!$BR19-ابريل!$BQ19,0)</f>
        <v>0</v>
      </c>
      <c r="G147" s="96">
        <f>IF(G$139=ابريل!$B19,ابريل!$BR19-ابريل!$BQ19,0)</f>
        <v>0</v>
      </c>
      <c r="H147" s="96">
        <f>IF(H$139=ابريل!$B19,ابريل!$BR19-ابريل!$BQ19,0)</f>
        <v>0</v>
      </c>
      <c r="I147" s="96">
        <f>IF(I$139=ابريل!$B19,ابريل!$BR19-ابريل!$BQ19,0)</f>
        <v>0</v>
      </c>
      <c r="J147" s="96">
        <f>IF(J$139=ابريل!$B19,ابريل!$BR19-ابريل!$BQ19,0)</f>
        <v>0</v>
      </c>
      <c r="K147" s="96">
        <f>IF(K$139=ابريل!$B19,ابريل!$BR19-ابريل!$BQ19,0)</f>
        <v>0</v>
      </c>
      <c r="L147" s="96">
        <f>IF(L$139=ابريل!$B19,ابريل!$BR19-ابريل!$BQ19,0)</f>
        <v>0</v>
      </c>
      <c r="M147" s="96">
        <f>IF(M$139=ابريل!$B19,ابريل!$BR19-ابريل!$BQ19,0)</f>
        <v>0</v>
      </c>
      <c r="N147" s="96">
        <f>IF(N$139=ابريل!$B19,ابريل!$BR19-ابريل!$BQ19,0)</f>
        <v>0</v>
      </c>
      <c r="O147" s="96">
        <f>IF(O$139=ابريل!$B19,ابريل!$BR19-ابريل!$BQ19,0)</f>
        <v>0</v>
      </c>
      <c r="P147" s="96">
        <f>IF(P$139=ابريل!$B19,ابريل!$BR19-ابريل!$BQ19,0)</f>
        <v>0</v>
      </c>
      <c r="Q147" s="96">
        <f>IF(Q$139=ابريل!$B19,ابريل!$BR19-ابريل!$BQ19,0)</f>
        <v>0</v>
      </c>
      <c r="R147" s="96">
        <f>IF(R$139=ابريل!$B19,ابريل!$BR19-ابريل!$BQ19,0)</f>
        <v>0</v>
      </c>
      <c r="S147" s="96">
        <f>IF(S$139=ابريل!$B19,ابريل!$BR19-ابريل!$BQ19,0)</f>
        <v>0</v>
      </c>
      <c r="T147" s="96">
        <f>IF(T$139=ابريل!$B19,ابريل!$BR19-ابريل!$BQ19,0)</f>
        <v>0</v>
      </c>
      <c r="U147" s="96">
        <f>IF(U$139=ابريل!$B19,ابريل!$BR19-ابريل!$BQ19,0)</f>
        <v>0</v>
      </c>
      <c r="V147" s="96">
        <f>IF(V$139=ابريل!$B19,ابريل!$BR19-ابريل!$BQ19,0)</f>
        <v>0</v>
      </c>
      <c r="W147" s="96">
        <f>IF(W$139=ابريل!$B19,ابريل!$BR19-ابريل!$BQ19,0)</f>
        <v>0</v>
      </c>
      <c r="X147" s="96">
        <f>IF(X$139=ابريل!$B19,ابريل!$BR19-ابريل!$BQ19,0)</f>
        <v>0</v>
      </c>
      <c r="Y147" s="96">
        <f>IF(Y$139=ابريل!$B19,ابريل!$BR19-ابريل!$BQ19,0)</f>
        <v>0</v>
      </c>
      <c r="Z147" s="96">
        <f>IF(Z$139=ابريل!$B19,ابريل!$BR19-ابريل!$BQ19,0)</f>
        <v>0</v>
      </c>
      <c r="AA147" s="96">
        <f>IF(AA$139=ابريل!$B19,ابريل!$BR19-ابريل!$BQ19,0)</f>
        <v>0</v>
      </c>
      <c r="AB147" s="96">
        <f>IF(AB$139=ابريل!$B19,ابريل!$BR19-ابريل!$BQ19,0)</f>
        <v>0</v>
      </c>
      <c r="AC147" s="96">
        <f>IF(AC$139=ابريل!$B19,ابريل!$BR19-ابريل!$BQ19,0)</f>
        <v>0</v>
      </c>
      <c r="AD147" s="96">
        <f>IF(AD$139=ابريل!$B19,ابريل!$BR19-ابريل!$BQ19,0)</f>
        <v>0</v>
      </c>
      <c r="AE147" s="96">
        <f>IF(AE$139=ابريل!$B19,ابريل!$BR19-ابريل!$BQ19,0)</f>
        <v>0</v>
      </c>
      <c r="AF147" s="96">
        <f>IF(AF$139=ابريل!$B19,ابريل!$BR19-ابريل!$BQ19,0)</f>
        <v>0</v>
      </c>
      <c r="AG147" s="96">
        <f>IF(AG$139=ابريل!$B19,ابريل!$BR19-ابريل!$BQ19,0)</f>
        <v>0</v>
      </c>
    </row>
    <row r="148" spans="1:33">
      <c r="A148" s="96" t="str">
        <f>IF(D148&gt;0,ابريل!D20," ")</f>
        <v> </v>
      </c>
      <c r="B148" s="96" t="str">
        <f>IF(D148&gt;0,ابريل!E20," ")</f>
        <v> </v>
      </c>
      <c r="C148" s="96" t="str">
        <f>IF(D148&gt;0,ابريل!F20,"")</f>
        <v/>
      </c>
      <c r="D148" s="126">
        <f t="shared" si="6"/>
        <v>0</v>
      </c>
      <c r="E148" s="96">
        <f>IF(E$139=ابريل!$B20,ابريل!$BR20-ابريل!$BQ20,0)</f>
        <v>0</v>
      </c>
      <c r="F148" s="96">
        <f>IF(F$139=ابريل!$B20,ابريل!$BR20-ابريل!$BQ20,0)</f>
        <v>0</v>
      </c>
      <c r="G148" s="96">
        <f>IF(G$139=ابريل!$B20,ابريل!$BR20-ابريل!$BQ20,0)</f>
        <v>0</v>
      </c>
      <c r="H148" s="96">
        <f>IF(H$139=ابريل!$B20,ابريل!$BR20-ابريل!$BQ20,0)</f>
        <v>0</v>
      </c>
      <c r="I148" s="96">
        <f>IF(I$139=ابريل!$B20,ابريل!$BR20-ابريل!$BQ20,0)</f>
        <v>0</v>
      </c>
      <c r="J148" s="96">
        <f>IF(J$139=ابريل!$B20,ابريل!$BR20-ابريل!$BQ20,0)</f>
        <v>0</v>
      </c>
      <c r="K148" s="96">
        <f>IF(K$139=ابريل!$B20,ابريل!$BR20-ابريل!$BQ20,0)</f>
        <v>0</v>
      </c>
      <c r="L148" s="96">
        <f>IF(L$139=ابريل!$B20,ابريل!$BR20-ابريل!$BQ20,0)</f>
        <v>0</v>
      </c>
      <c r="M148" s="96">
        <f>IF(M$139=ابريل!$B20,ابريل!$BR20-ابريل!$BQ20,0)</f>
        <v>0</v>
      </c>
      <c r="N148" s="96">
        <f>IF(N$139=ابريل!$B20,ابريل!$BR20-ابريل!$BQ20,0)</f>
        <v>0</v>
      </c>
      <c r="O148" s="96">
        <f>IF(O$139=ابريل!$B20,ابريل!$BR20-ابريل!$BQ20,0)</f>
        <v>0</v>
      </c>
      <c r="P148" s="96">
        <f>IF(P$139=ابريل!$B20,ابريل!$BR20-ابريل!$BQ20,0)</f>
        <v>0</v>
      </c>
      <c r="Q148" s="96">
        <f>IF(Q$139=ابريل!$B20,ابريل!$BR20-ابريل!$BQ20,0)</f>
        <v>0</v>
      </c>
      <c r="R148" s="96">
        <f>IF(R$139=ابريل!$B20,ابريل!$BR20-ابريل!$BQ20,0)</f>
        <v>0</v>
      </c>
      <c r="S148" s="96">
        <f>IF(S$139=ابريل!$B20,ابريل!$BR20-ابريل!$BQ20,0)</f>
        <v>0</v>
      </c>
      <c r="T148" s="96">
        <f>IF(T$139=ابريل!$B20,ابريل!$BR20-ابريل!$BQ20,0)</f>
        <v>0</v>
      </c>
      <c r="U148" s="96">
        <f>IF(U$139=ابريل!$B20,ابريل!$BR20-ابريل!$BQ20,0)</f>
        <v>0</v>
      </c>
      <c r="V148" s="96">
        <f>IF(V$139=ابريل!$B20,ابريل!$BR20-ابريل!$BQ20,0)</f>
        <v>0</v>
      </c>
      <c r="W148" s="96">
        <f>IF(W$139=ابريل!$B20,ابريل!$BR20-ابريل!$BQ20,0)</f>
        <v>0</v>
      </c>
      <c r="X148" s="96">
        <f>IF(X$139=ابريل!$B20,ابريل!$BR20-ابريل!$BQ20,0)</f>
        <v>0</v>
      </c>
      <c r="Y148" s="96">
        <f>IF(Y$139=ابريل!$B20,ابريل!$BR20-ابريل!$BQ20,0)</f>
        <v>0</v>
      </c>
      <c r="Z148" s="96">
        <f>IF(Z$139=ابريل!$B20,ابريل!$BR20-ابريل!$BQ20,0)</f>
        <v>0</v>
      </c>
      <c r="AA148" s="96">
        <f>IF(AA$139=ابريل!$B20,ابريل!$BR20-ابريل!$BQ20,0)</f>
        <v>0</v>
      </c>
      <c r="AB148" s="96">
        <f>IF(AB$139=ابريل!$B20,ابريل!$BR20-ابريل!$BQ20,0)</f>
        <v>0</v>
      </c>
      <c r="AC148" s="96">
        <f>IF(AC$139=ابريل!$B20,ابريل!$BR20-ابريل!$BQ20,0)</f>
        <v>0</v>
      </c>
      <c r="AD148" s="96">
        <f>IF(AD$139=ابريل!$B20,ابريل!$BR20-ابريل!$BQ20,0)</f>
        <v>0</v>
      </c>
      <c r="AE148" s="96">
        <f>IF(AE$139=ابريل!$B20,ابريل!$BR20-ابريل!$BQ20,0)</f>
        <v>0</v>
      </c>
      <c r="AF148" s="96">
        <f>IF(AF$139=ابريل!$B20,ابريل!$BR20-ابريل!$BQ20,0)</f>
        <v>0</v>
      </c>
      <c r="AG148" s="96">
        <f>IF(AG$139=ابريل!$B20,ابريل!$BR20-ابريل!$BQ20,0)</f>
        <v>0</v>
      </c>
    </row>
    <row r="149" spans="1:33">
      <c r="A149" s="96" t="str">
        <f>IF(D149&gt;0,ابريل!D21," ")</f>
        <v>Aprl-10</v>
      </c>
      <c r="B149" s="96">
        <f>IF(D149&gt;0,ابريل!E21," ")</f>
        <v>10</v>
      </c>
      <c r="C149" s="96" t="str">
        <f>IF(D149&gt;0,ابريل!F21,"")</f>
        <v>شراء طابعة للمكتب ب 1500 + 225 ضريبة </v>
      </c>
      <c r="D149" s="126">
        <f t="shared" si="6"/>
        <v>1500</v>
      </c>
      <c r="E149" s="96">
        <f>IF(E$139=ابريل!$B21,ابريل!$BR21-ابريل!$BQ21,0)</f>
        <v>0</v>
      </c>
      <c r="F149" s="96">
        <f>IF(F$139=ابريل!$B21,ابريل!$BR21-ابريل!$BQ21,0)</f>
        <v>0</v>
      </c>
      <c r="G149" s="96">
        <f>IF(G$139=ابريل!$B21,ابريل!$BR21-ابريل!$BQ21,0)</f>
        <v>0</v>
      </c>
      <c r="H149" s="96">
        <f>IF(H$139=ابريل!$B21,ابريل!$BR21-ابريل!$BQ21,0)</f>
        <v>1500</v>
      </c>
      <c r="I149" s="96">
        <f>IF(I$139=ابريل!$B21,ابريل!$BR21-ابريل!$BQ21,0)</f>
        <v>0</v>
      </c>
      <c r="J149" s="96">
        <f>IF(J$139=ابريل!$B21,ابريل!$BR21-ابريل!$BQ21,0)</f>
        <v>0</v>
      </c>
      <c r="K149" s="96">
        <f>IF(K$139=ابريل!$B21,ابريل!$BR21-ابريل!$BQ21,0)</f>
        <v>0</v>
      </c>
      <c r="L149" s="96">
        <f>IF(L$139=ابريل!$B21,ابريل!$BR21-ابريل!$BQ21,0)</f>
        <v>0</v>
      </c>
      <c r="M149" s="96">
        <f>IF(M$139=ابريل!$B21,ابريل!$BR21-ابريل!$BQ21,0)</f>
        <v>0</v>
      </c>
      <c r="N149" s="96">
        <f>IF(N$139=ابريل!$B21,ابريل!$BR21-ابريل!$BQ21,0)</f>
        <v>0</v>
      </c>
      <c r="O149" s="96">
        <f>IF(O$139=ابريل!$B21,ابريل!$BR21-ابريل!$BQ21,0)</f>
        <v>0</v>
      </c>
      <c r="P149" s="96">
        <f>IF(P$139=ابريل!$B21,ابريل!$BR21-ابريل!$BQ21,0)</f>
        <v>0</v>
      </c>
      <c r="Q149" s="96">
        <f>IF(Q$139=ابريل!$B21,ابريل!$BR21-ابريل!$BQ21,0)</f>
        <v>0</v>
      </c>
      <c r="R149" s="96">
        <f>IF(R$139=ابريل!$B21,ابريل!$BR21-ابريل!$BQ21,0)</f>
        <v>0</v>
      </c>
      <c r="S149" s="96">
        <f>IF(S$139=ابريل!$B21,ابريل!$BR21-ابريل!$BQ21,0)</f>
        <v>0</v>
      </c>
      <c r="T149" s="96">
        <f>IF(T$139=ابريل!$B21,ابريل!$BR21-ابريل!$BQ21,0)</f>
        <v>0</v>
      </c>
      <c r="U149" s="96">
        <f>IF(U$139=ابريل!$B21,ابريل!$BR21-ابريل!$BQ21,0)</f>
        <v>0</v>
      </c>
      <c r="V149" s="96">
        <f>IF(V$139=ابريل!$B21,ابريل!$BR21-ابريل!$BQ21,0)</f>
        <v>0</v>
      </c>
      <c r="W149" s="96">
        <f>IF(W$139=ابريل!$B21,ابريل!$BR21-ابريل!$BQ21,0)</f>
        <v>0</v>
      </c>
      <c r="X149" s="96">
        <f>IF(X$139=ابريل!$B21,ابريل!$BR21-ابريل!$BQ21,0)</f>
        <v>0</v>
      </c>
      <c r="Y149" s="96">
        <f>IF(Y$139=ابريل!$B21,ابريل!$BR21-ابريل!$BQ21,0)</f>
        <v>0</v>
      </c>
      <c r="Z149" s="96">
        <f>IF(Z$139=ابريل!$B21,ابريل!$BR21-ابريل!$BQ21,0)</f>
        <v>0</v>
      </c>
      <c r="AA149" s="96">
        <f>IF(AA$139=ابريل!$B21,ابريل!$BR21-ابريل!$BQ21,0)</f>
        <v>0</v>
      </c>
      <c r="AB149" s="96">
        <f>IF(AB$139=ابريل!$B21,ابريل!$BR21-ابريل!$BQ21,0)</f>
        <v>0</v>
      </c>
      <c r="AC149" s="96">
        <f>IF(AC$139=ابريل!$B21,ابريل!$BR21-ابريل!$BQ21,0)</f>
        <v>0</v>
      </c>
      <c r="AD149" s="96">
        <f>IF(AD$139=ابريل!$B21,ابريل!$BR21-ابريل!$BQ21,0)</f>
        <v>0</v>
      </c>
      <c r="AE149" s="96">
        <f>IF(AE$139=ابريل!$B21,ابريل!$BR21-ابريل!$BQ21,0)</f>
        <v>0</v>
      </c>
      <c r="AF149" s="96">
        <f>IF(AF$139=ابريل!$B21,ابريل!$BR21-ابريل!$BQ21,0)</f>
        <v>0</v>
      </c>
      <c r="AG149" s="96">
        <f>IF(AG$139=ابريل!$B21,ابريل!$BR21-ابريل!$BQ21,0)</f>
        <v>0</v>
      </c>
    </row>
    <row r="150" spans="1:33">
      <c r="A150" s="96" t="str">
        <f>IF(D150&gt;0,ابريل!D22," ")</f>
        <v> </v>
      </c>
      <c r="B150" s="96" t="str">
        <f>IF(D150&gt;0,ابريل!E22," ")</f>
        <v> </v>
      </c>
      <c r="C150" s="96" t="str">
        <f>IF(D150&gt;0,ابريل!F22,"")</f>
        <v/>
      </c>
      <c r="D150" s="126">
        <f t="shared" si="6"/>
        <v>0</v>
      </c>
      <c r="E150" s="96">
        <f>IF(E$139=ابريل!$B22,ابريل!$BR22-ابريل!$BQ22,0)</f>
        <v>0</v>
      </c>
      <c r="F150" s="96">
        <f>IF(F$139=ابريل!$B22,ابريل!$BR22-ابريل!$BQ22,0)</f>
        <v>0</v>
      </c>
      <c r="G150" s="96">
        <f>IF(G$139=ابريل!$B22,ابريل!$BR22-ابريل!$BQ22,0)</f>
        <v>0</v>
      </c>
      <c r="H150" s="96">
        <f>IF(H$139=ابريل!$B22,ابريل!$BR22-ابريل!$BQ22,0)</f>
        <v>0</v>
      </c>
      <c r="I150" s="96">
        <f>IF(I$139=ابريل!$B22,ابريل!$BR22-ابريل!$BQ22,0)</f>
        <v>0</v>
      </c>
      <c r="J150" s="96">
        <f>IF(J$139=ابريل!$B22,ابريل!$BR22-ابريل!$BQ22,0)</f>
        <v>0</v>
      </c>
      <c r="K150" s="96">
        <f>IF(K$139=ابريل!$B22,ابريل!$BR22-ابريل!$BQ22,0)</f>
        <v>0</v>
      </c>
      <c r="L150" s="96">
        <f>IF(L$139=ابريل!$B22,ابريل!$BR22-ابريل!$BQ22,0)</f>
        <v>0</v>
      </c>
      <c r="M150" s="96">
        <f>IF(M$139=ابريل!$B22,ابريل!$BR22-ابريل!$BQ22,0)</f>
        <v>0</v>
      </c>
      <c r="N150" s="96">
        <f>IF(N$139=ابريل!$B22,ابريل!$BR22-ابريل!$BQ22,0)</f>
        <v>0</v>
      </c>
      <c r="O150" s="96">
        <f>IF(O$139=ابريل!$B22,ابريل!$BR22-ابريل!$BQ22,0)</f>
        <v>0</v>
      </c>
      <c r="P150" s="96">
        <f>IF(P$139=ابريل!$B22,ابريل!$BR22-ابريل!$BQ22,0)</f>
        <v>0</v>
      </c>
      <c r="Q150" s="96">
        <f>IF(Q$139=ابريل!$B22,ابريل!$BR22-ابريل!$BQ22,0)</f>
        <v>0</v>
      </c>
      <c r="R150" s="96">
        <f>IF(R$139=ابريل!$B22,ابريل!$BR22-ابريل!$BQ22,0)</f>
        <v>0</v>
      </c>
      <c r="S150" s="96">
        <f>IF(S$139=ابريل!$B22,ابريل!$BR22-ابريل!$BQ22,0)</f>
        <v>0</v>
      </c>
      <c r="T150" s="96">
        <f>IF(T$139=ابريل!$B22,ابريل!$BR22-ابريل!$BQ22,0)</f>
        <v>0</v>
      </c>
      <c r="U150" s="96">
        <f>IF(U$139=ابريل!$B22,ابريل!$BR22-ابريل!$BQ22,0)</f>
        <v>0</v>
      </c>
      <c r="V150" s="96">
        <f>IF(V$139=ابريل!$B22,ابريل!$BR22-ابريل!$BQ22,0)</f>
        <v>0</v>
      </c>
      <c r="W150" s="96">
        <f>IF(W$139=ابريل!$B22,ابريل!$BR22-ابريل!$BQ22,0)</f>
        <v>0</v>
      </c>
      <c r="X150" s="96">
        <f>IF(X$139=ابريل!$B22,ابريل!$BR22-ابريل!$BQ22,0)</f>
        <v>0</v>
      </c>
      <c r="Y150" s="96">
        <f>IF(Y$139=ابريل!$B22,ابريل!$BR22-ابريل!$BQ22,0)</f>
        <v>0</v>
      </c>
      <c r="Z150" s="96">
        <f>IF(Z$139=ابريل!$B22,ابريل!$BR22-ابريل!$BQ22,0)</f>
        <v>0</v>
      </c>
      <c r="AA150" s="96">
        <f>IF(AA$139=ابريل!$B22,ابريل!$BR22-ابريل!$BQ22,0)</f>
        <v>0</v>
      </c>
      <c r="AB150" s="96">
        <f>IF(AB$139=ابريل!$B22,ابريل!$BR22-ابريل!$BQ22,0)</f>
        <v>0</v>
      </c>
      <c r="AC150" s="96">
        <f>IF(AC$139=ابريل!$B22,ابريل!$BR22-ابريل!$BQ22,0)</f>
        <v>0</v>
      </c>
      <c r="AD150" s="96">
        <f>IF(AD$139=ابريل!$B22,ابريل!$BR22-ابريل!$BQ22,0)</f>
        <v>0</v>
      </c>
      <c r="AE150" s="96">
        <f>IF(AE$139=ابريل!$B22,ابريل!$BR22-ابريل!$BQ22,0)</f>
        <v>0</v>
      </c>
      <c r="AF150" s="96">
        <f>IF(AF$139=ابريل!$B22,ابريل!$BR22-ابريل!$BQ22,0)</f>
        <v>0</v>
      </c>
      <c r="AG150" s="96">
        <f>IF(AG$139=ابريل!$B22,ابريل!$BR22-ابريل!$BQ22,0)</f>
        <v>0</v>
      </c>
    </row>
    <row r="151" spans="1:33">
      <c r="A151" s="96" t="str">
        <f>IF(D151&gt;0,ابريل!D23," ")</f>
        <v> </v>
      </c>
      <c r="B151" s="96" t="str">
        <f>IF(D151&gt;0,ابريل!E23," ")</f>
        <v> </v>
      </c>
      <c r="C151" s="96" t="str">
        <f>IF(D151&gt;0,ابريل!F23,"")</f>
        <v/>
      </c>
      <c r="D151" s="126">
        <f t="shared" si="6"/>
        <v>0</v>
      </c>
      <c r="E151" s="96">
        <f>IF(E$139=ابريل!$B23,ابريل!$BR23-ابريل!$BQ23,0)</f>
        <v>0</v>
      </c>
      <c r="F151" s="96">
        <f>IF(F$139=ابريل!$B23,ابريل!$BR23-ابريل!$BQ23,0)</f>
        <v>0</v>
      </c>
      <c r="G151" s="96">
        <f>IF(G$139=ابريل!$B23,ابريل!$BR23-ابريل!$BQ23,0)</f>
        <v>0</v>
      </c>
      <c r="H151" s="96">
        <f>IF(H$139=ابريل!$B23,ابريل!$BR23-ابريل!$BQ23,0)</f>
        <v>0</v>
      </c>
      <c r="I151" s="96">
        <f>IF(I$139=ابريل!$B23,ابريل!$BR23-ابريل!$BQ23,0)</f>
        <v>0</v>
      </c>
      <c r="J151" s="96">
        <f>IF(J$139=ابريل!$B23,ابريل!$BR23-ابريل!$BQ23,0)</f>
        <v>0</v>
      </c>
      <c r="K151" s="96">
        <f>IF(K$139=ابريل!$B23,ابريل!$BR23-ابريل!$BQ23,0)</f>
        <v>0</v>
      </c>
      <c r="L151" s="96">
        <f>IF(L$139=ابريل!$B23,ابريل!$BR23-ابريل!$BQ23,0)</f>
        <v>0</v>
      </c>
      <c r="M151" s="96">
        <f>IF(M$139=ابريل!$B23,ابريل!$BR23-ابريل!$BQ23,0)</f>
        <v>0</v>
      </c>
      <c r="N151" s="96">
        <f>IF(N$139=ابريل!$B23,ابريل!$BR23-ابريل!$BQ23,0)</f>
        <v>0</v>
      </c>
      <c r="O151" s="96">
        <f>IF(O$139=ابريل!$B23,ابريل!$BR23-ابريل!$BQ23,0)</f>
        <v>0</v>
      </c>
      <c r="P151" s="96">
        <f>IF(P$139=ابريل!$B23,ابريل!$BR23-ابريل!$BQ23,0)</f>
        <v>0</v>
      </c>
      <c r="Q151" s="96">
        <f>IF(Q$139=ابريل!$B23,ابريل!$BR23-ابريل!$BQ23,0)</f>
        <v>0</v>
      </c>
      <c r="R151" s="96">
        <f>IF(R$139=ابريل!$B23,ابريل!$BR23-ابريل!$BQ23,0)</f>
        <v>0</v>
      </c>
      <c r="S151" s="96">
        <f>IF(S$139=ابريل!$B23,ابريل!$BR23-ابريل!$BQ23,0)</f>
        <v>0</v>
      </c>
      <c r="T151" s="96">
        <f>IF(T$139=ابريل!$B23,ابريل!$BR23-ابريل!$BQ23,0)</f>
        <v>0</v>
      </c>
      <c r="U151" s="96">
        <f>IF(U$139=ابريل!$B23,ابريل!$BR23-ابريل!$BQ23,0)</f>
        <v>0</v>
      </c>
      <c r="V151" s="96">
        <f>IF(V$139=ابريل!$B23,ابريل!$BR23-ابريل!$BQ23,0)</f>
        <v>0</v>
      </c>
      <c r="W151" s="96">
        <f>IF(W$139=ابريل!$B23,ابريل!$BR23-ابريل!$BQ23,0)</f>
        <v>0</v>
      </c>
      <c r="X151" s="96">
        <f>IF(X$139=ابريل!$B23,ابريل!$BR23-ابريل!$BQ23,0)</f>
        <v>0</v>
      </c>
      <c r="Y151" s="96">
        <f>IF(Y$139=ابريل!$B23,ابريل!$BR23-ابريل!$BQ23,0)</f>
        <v>0</v>
      </c>
      <c r="Z151" s="96">
        <f>IF(Z$139=ابريل!$B23,ابريل!$BR23-ابريل!$BQ23,0)</f>
        <v>0</v>
      </c>
      <c r="AA151" s="96">
        <f>IF(AA$139=ابريل!$B23,ابريل!$BR23-ابريل!$BQ23,0)</f>
        <v>0</v>
      </c>
      <c r="AB151" s="96">
        <f>IF(AB$139=ابريل!$B23,ابريل!$BR23-ابريل!$BQ23,0)</f>
        <v>0</v>
      </c>
      <c r="AC151" s="96">
        <f>IF(AC$139=ابريل!$B23,ابريل!$BR23-ابريل!$BQ23,0)</f>
        <v>0</v>
      </c>
      <c r="AD151" s="96">
        <f>IF(AD$139=ابريل!$B23,ابريل!$BR23-ابريل!$BQ23,0)</f>
        <v>0</v>
      </c>
      <c r="AE151" s="96">
        <f>IF(AE$139=ابريل!$B23,ابريل!$BR23-ابريل!$BQ23,0)</f>
        <v>0</v>
      </c>
      <c r="AF151" s="96">
        <f>IF(AF$139=ابريل!$B23,ابريل!$BR23-ابريل!$BQ23,0)</f>
        <v>0</v>
      </c>
      <c r="AG151" s="96">
        <f>IF(AG$139=ابريل!$B23,ابريل!$BR23-ابريل!$BQ23,0)</f>
        <v>0</v>
      </c>
    </row>
    <row r="152" spans="1:33">
      <c r="A152" s="96" t="str">
        <f>IF(D152&gt;0,ابريل!D24," ")</f>
        <v> </v>
      </c>
      <c r="B152" s="96" t="str">
        <f>IF(D152&gt;0,ابريل!E24," ")</f>
        <v> </v>
      </c>
      <c r="C152" s="96" t="str">
        <f>IF(D152&gt;0,ابريل!F24,"")</f>
        <v/>
      </c>
      <c r="D152" s="126">
        <f t="shared" si="6"/>
        <v>0</v>
      </c>
      <c r="E152" s="96">
        <f>IF(E$139=ابريل!$B24,ابريل!$BR24-ابريل!$BQ24,0)</f>
        <v>0</v>
      </c>
      <c r="F152" s="96">
        <f>IF(F$139=ابريل!$B24,ابريل!$BR24-ابريل!$BQ24,0)</f>
        <v>0</v>
      </c>
      <c r="G152" s="96">
        <f>IF(G$139=ابريل!$B24,ابريل!$BR24-ابريل!$BQ24,0)</f>
        <v>0</v>
      </c>
      <c r="H152" s="96">
        <f>IF(H$139=ابريل!$B24,ابريل!$BR24-ابريل!$BQ24,0)</f>
        <v>0</v>
      </c>
      <c r="I152" s="96">
        <f>IF(I$139=ابريل!$B24,ابريل!$BR24-ابريل!$BQ24,0)</f>
        <v>0</v>
      </c>
      <c r="J152" s="96">
        <f>IF(J$139=ابريل!$B24,ابريل!$BR24-ابريل!$BQ24,0)</f>
        <v>0</v>
      </c>
      <c r="K152" s="96">
        <f>IF(K$139=ابريل!$B24,ابريل!$BR24-ابريل!$BQ24,0)</f>
        <v>0</v>
      </c>
      <c r="L152" s="96">
        <f>IF(L$139=ابريل!$B24,ابريل!$BR24-ابريل!$BQ24,0)</f>
        <v>0</v>
      </c>
      <c r="M152" s="96">
        <f>IF(M$139=ابريل!$B24,ابريل!$BR24-ابريل!$BQ24,0)</f>
        <v>0</v>
      </c>
      <c r="N152" s="96">
        <f>IF(N$139=ابريل!$B24,ابريل!$BR24-ابريل!$BQ24,0)</f>
        <v>0</v>
      </c>
      <c r="O152" s="96">
        <f>IF(O$139=ابريل!$B24,ابريل!$BR24-ابريل!$BQ24,0)</f>
        <v>0</v>
      </c>
      <c r="P152" s="96">
        <f>IF(P$139=ابريل!$B24,ابريل!$BR24-ابريل!$BQ24,0)</f>
        <v>0</v>
      </c>
      <c r="Q152" s="96">
        <f>IF(Q$139=ابريل!$B24,ابريل!$BR24-ابريل!$BQ24,0)</f>
        <v>0</v>
      </c>
      <c r="R152" s="96">
        <f>IF(R$139=ابريل!$B24,ابريل!$BR24-ابريل!$BQ24,0)</f>
        <v>0</v>
      </c>
      <c r="S152" s="96">
        <f>IF(S$139=ابريل!$B24,ابريل!$BR24-ابريل!$BQ24,0)</f>
        <v>0</v>
      </c>
      <c r="T152" s="96">
        <f>IF(T$139=ابريل!$B24,ابريل!$BR24-ابريل!$BQ24,0)</f>
        <v>0</v>
      </c>
      <c r="U152" s="96">
        <f>IF(U$139=ابريل!$B24,ابريل!$BR24-ابريل!$BQ24,0)</f>
        <v>0</v>
      </c>
      <c r="V152" s="96">
        <f>IF(V$139=ابريل!$B24,ابريل!$BR24-ابريل!$BQ24,0)</f>
        <v>0</v>
      </c>
      <c r="W152" s="96">
        <f>IF(W$139=ابريل!$B24,ابريل!$BR24-ابريل!$BQ24,0)</f>
        <v>0</v>
      </c>
      <c r="X152" s="96">
        <f>IF(X$139=ابريل!$B24,ابريل!$BR24-ابريل!$BQ24,0)</f>
        <v>0</v>
      </c>
      <c r="Y152" s="96">
        <f>IF(Y$139=ابريل!$B24,ابريل!$BR24-ابريل!$BQ24,0)</f>
        <v>0</v>
      </c>
      <c r="Z152" s="96">
        <f>IF(Z$139=ابريل!$B24,ابريل!$BR24-ابريل!$BQ24,0)</f>
        <v>0</v>
      </c>
      <c r="AA152" s="96">
        <f>IF(AA$139=ابريل!$B24,ابريل!$BR24-ابريل!$BQ24,0)</f>
        <v>0</v>
      </c>
      <c r="AB152" s="96">
        <f>IF(AB$139=ابريل!$B24,ابريل!$BR24-ابريل!$BQ24,0)</f>
        <v>0</v>
      </c>
      <c r="AC152" s="96">
        <f>IF(AC$139=ابريل!$B24,ابريل!$BR24-ابريل!$BQ24,0)</f>
        <v>0</v>
      </c>
      <c r="AD152" s="96">
        <f>IF(AD$139=ابريل!$B24,ابريل!$BR24-ابريل!$BQ24,0)</f>
        <v>0</v>
      </c>
      <c r="AE152" s="96">
        <f>IF(AE$139=ابريل!$B24,ابريل!$BR24-ابريل!$BQ24,0)</f>
        <v>0</v>
      </c>
      <c r="AF152" s="96">
        <f>IF(AF$139=ابريل!$B24,ابريل!$BR24-ابريل!$BQ24,0)</f>
        <v>0</v>
      </c>
      <c r="AG152" s="96">
        <f>IF(AG$139=ابريل!$B24,ابريل!$BR24-ابريل!$BQ24,0)</f>
        <v>0</v>
      </c>
    </row>
    <row r="153" spans="1:33">
      <c r="A153" s="96" t="str">
        <f>IF(D153&gt;0,ابريل!D25," ")</f>
        <v> </v>
      </c>
      <c r="B153" s="96" t="str">
        <f>IF(D153&gt;0,ابريل!E25," ")</f>
        <v> </v>
      </c>
      <c r="C153" s="96" t="str">
        <f>IF(D153&gt;0,ابريل!F25,"")</f>
        <v/>
      </c>
      <c r="D153" s="126">
        <f t="shared" si="6"/>
        <v>0</v>
      </c>
      <c r="E153" s="96">
        <f>IF(E$139=ابريل!$B25,ابريل!$BR25-ابريل!$BQ25,0)</f>
        <v>0</v>
      </c>
      <c r="F153" s="96">
        <f>IF(F$139=ابريل!$B25,ابريل!$BR25-ابريل!$BQ25,0)</f>
        <v>0</v>
      </c>
      <c r="G153" s="96">
        <f>IF(G$139=ابريل!$B25,ابريل!$BR25-ابريل!$BQ25,0)</f>
        <v>0</v>
      </c>
      <c r="H153" s="96">
        <f>IF(H$139=ابريل!$B25,ابريل!$BR25-ابريل!$BQ25,0)</f>
        <v>0</v>
      </c>
      <c r="I153" s="96">
        <f>IF(I$139=ابريل!$B25,ابريل!$BR25-ابريل!$BQ25,0)</f>
        <v>0</v>
      </c>
      <c r="J153" s="96">
        <f>IF(J$139=ابريل!$B25,ابريل!$BR25-ابريل!$BQ25,0)</f>
        <v>0</v>
      </c>
      <c r="K153" s="96">
        <f>IF(K$139=ابريل!$B25,ابريل!$BR25-ابريل!$BQ25,0)</f>
        <v>0</v>
      </c>
      <c r="L153" s="96">
        <f>IF(L$139=ابريل!$B25,ابريل!$BR25-ابريل!$BQ25,0)</f>
        <v>0</v>
      </c>
      <c r="M153" s="96">
        <f>IF(M$139=ابريل!$B25,ابريل!$BR25-ابريل!$BQ25,0)</f>
        <v>0</v>
      </c>
      <c r="N153" s="96">
        <f>IF(N$139=ابريل!$B25,ابريل!$BR25-ابريل!$BQ25,0)</f>
        <v>0</v>
      </c>
      <c r="O153" s="96">
        <f>IF(O$139=ابريل!$B25,ابريل!$BR25-ابريل!$BQ25,0)</f>
        <v>0</v>
      </c>
      <c r="P153" s="96">
        <f>IF(P$139=ابريل!$B25,ابريل!$BR25-ابريل!$BQ25,0)</f>
        <v>0</v>
      </c>
      <c r="Q153" s="96">
        <f>IF(Q$139=ابريل!$B25,ابريل!$BR25-ابريل!$BQ25,0)</f>
        <v>0</v>
      </c>
      <c r="R153" s="96">
        <f>IF(R$139=ابريل!$B25,ابريل!$BR25-ابريل!$BQ25,0)</f>
        <v>0</v>
      </c>
      <c r="S153" s="96">
        <f>IF(S$139=ابريل!$B25,ابريل!$BR25-ابريل!$BQ25,0)</f>
        <v>0</v>
      </c>
      <c r="T153" s="96">
        <f>IF(T$139=ابريل!$B25,ابريل!$BR25-ابريل!$BQ25,0)</f>
        <v>0</v>
      </c>
      <c r="U153" s="96">
        <f>IF(U$139=ابريل!$B25,ابريل!$BR25-ابريل!$BQ25,0)</f>
        <v>0</v>
      </c>
      <c r="V153" s="96">
        <f>IF(V$139=ابريل!$B25,ابريل!$BR25-ابريل!$BQ25,0)</f>
        <v>0</v>
      </c>
      <c r="W153" s="96">
        <f>IF(W$139=ابريل!$B25,ابريل!$BR25-ابريل!$BQ25,0)</f>
        <v>0</v>
      </c>
      <c r="X153" s="96">
        <f>IF(X$139=ابريل!$B25,ابريل!$BR25-ابريل!$BQ25,0)</f>
        <v>0</v>
      </c>
      <c r="Y153" s="96">
        <f>IF(Y$139=ابريل!$B25,ابريل!$BR25-ابريل!$BQ25,0)</f>
        <v>0</v>
      </c>
      <c r="Z153" s="96">
        <f>IF(Z$139=ابريل!$B25,ابريل!$BR25-ابريل!$BQ25,0)</f>
        <v>0</v>
      </c>
      <c r="AA153" s="96">
        <f>IF(AA$139=ابريل!$B25,ابريل!$BR25-ابريل!$BQ25,0)</f>
        <v>0</v>
      </c>
      <c r="AB153" s="96">
        <f>IF(AB$139=ابريل!$B25,ابريل!$BR25-ابريل!$BQ25,0)</f>
        <v>0</v>
      </c>
      <c r="AC153" s="96">
        <f>IF(AC$139=ابريل!$B25,ابريل!$BR25-ابريل!$BQ25,0)</f>
        <v>0</v>
      </c>
      <c r="AD153" s="96">
        <f>IF(AD$139=ابريل!$B25,ابريل!$BR25-ابريل!$BQ25,0)</f>
        <v>0</v>
      </c>
      <c r="AE153" s="96">
        <f>IF(AE$139=ابريل!$B25,ابريل!$BR25-ابريل!$BQ25,0)</f>
        <v>0</v>
      </c>
      <c r="AF153" s="96">
        <f>IF(AF$139=ابريل!$B25,ابريل!$BR25-ابريل!$BQ25,0)</f>
        <v>0</v>
      </c>
      <c r="AG153" s="96">
        <f>IF(AG$139=ابريل!$B25,ابريل!$BR25-ابريل!$BQ25,0)</f>
        <v>0</v>
      </c>
    </row>
    <row r="154" spans="1:33">
      <c r="A154" s="96" t="str">
        <f>IF(D154&gt;0,ابريل!D26," ")</f>
        <v> </v>
      </c>
      <c r="B154" s="96" t="str">
        <f>IF(D154&gt;0,ابريل!E26," ")</f>
        <v> </v>
      </c>
      <c r="C154" s="96" t="str">
        <f>IF(D154&gt;0,ابريل!F26,"")</f>
        <v/>
      </c>
      <c r="D154" s="126">
        <f t="shared" si="6"/>
        <v>0</v>
      </c>
      <c r="E154" s="96">
        <f>IF(E$139=ابريل!$B26,ابريل!$BR26-ابريل!$BQ26,0)</f>
        <v>0</v>
      </c>
      <c r="F154" s="96">
        <f>IF(F$139=ابريل!$B26,ابريل!$BR26-ابريل!$BQ26,0)</f>
        <v>0</v>
      </c>
      <c r="G154" s="96">
        <f>IF(G$139=ابريل!$B26,ابريل!$BR26-ابريل!$BQ26,0)</f>
        <v>0</v>
      </c>
      <c r="H154" s="96">
        <f>IF(H$139=ابريل!$B26,ابريل!$BR26-ابريل!$BQ26,0)</f>
        <v>0</v>
      </c>
      <c r="I154" s="96">
        <f>IF(I$139=ابريل!$B26,ابريل!$BR26-ابريل!$BQ26,0)</f>
        <v>0</v>
      </c>
      <c r="J154" s="96">
        <f>IF(J$139=ابريل!$B26,ابريل!$BR26-ابريل!$BQ26,0)</f>
        <v>0</v>
      </c>
      <c r="K154" s="96">
        <f>IF(K$139=ابريل!$B26,ابريل!$BR26-ابريل!$BQ26,0)</f>
        <v>0</v>
      </c>
      <c r="L154" s="96">
        <f>IF(L$139=ابريل!$B26,ابريل!$BR26-ابريل!$BQ26,0)</f>
        <v>0</v>
      </c>
      <c r="M154" s="96">
        <f>IF(M$139=ابريل!$B26,ابريل!$BR26-ابريل!$BQ26,0)</f>
        <v>0</v>
      </c>
      <c r="N154" s="96">
        <f>IF(N$139=ابريل!$B26,ابريل!$BR26-ابريل!$BQ26,0)</f>
        <v>0</v>
      </c>
      <c r="O154" s="96">
        <f>IF(O$139=ابريل!$B26,ابريل!$BR26-ابريل!$BQ26,0)</f>
        <v>0</v>
      </c>
      <c r="P154" s="96">
        <f>IF(P$139=ابريل!$B26,ابريل!$BR26-ابريل!$BQ26,0)</f>
        <v>0</v>
      </c>
      <c r="Q154" s="96">
        <f>IF(Q$139=ابريل!$B26,ابريل!$BR26-ابريل!$BQ26,0)</f>
        <v>0</v>
      </c>
      <c r="R154" s="96">
        <f>IF(R$139=ابريل!$B26,ابريل!$BR26-ابريل!$BQ26,0)</f>
        <v>0</v>
      </c>
      <c r="S154" s="96">
        <f>IF(S$139=ابريل!$B26,ابريل!$BR26-ابريل!$BQ26,0)</f>
        <v>0</v>
      </c>
      <c r="T154" s="96">
        <f>IF(T$139=ابريل!$B26,ابريل!$BR26-ابريل!$BQ26,0)</f>
        <v>0</v>
      </c>
      <c r="U154" s="96">
        <f>IF(U$139=ابريل!$B26,ابريل!$BR26-ابريل!$BQ26,0)</f>
        <v>0</v>
      </c>
      <c r="V154" s="96">
        <f>IF(V$139=ابريل!$B26,ابريل!$BR26-ابريل!$BQ26,0)</f>
        <v>0</v>
      </c>
      <c r="W154" s="96">
        <f>IF(W$139=ابريل!$B26,ابريل!$BR26-ابريل!$BQ26,0)</f>
        <v>0</v>
      </c>
      <c r="X154" s="96">
        <f>IF(X$139=ابريل!$B26,ابريل!$BR26-ابريل!$BQ26,0)</f>
        <v>0</v>
      </c>
      <c r="Y154" s="96">
        <f>IF(Y$139=ابريل!$B26,ابريل!$BR26-ابريل!$BQ26,0)</f>
        <v>0</v>
      </c>
      <c r="Z154" s="96">
        <f>IF(Z$139=ابريل!$B26,ابريل!$BR26-ابريل!$BQ26,0)</f>
        <v>0</v>
      </c>
      <c r="AA154" s="96">
        <f>IF(AA$139=ابريل!$B26,ابريل!$BR26-ابريل!$BQ26,0)</f>
        <v>0</v>
      </c>
      <c r="AB154" s="96">
        <f>IF(AB$139=ابريل!$B26,ابريل!$BR26-ابريل!$BQ26,0)</f>
        <v>0</v>
      </c>
      <c r="AC154" s="96">
        <f>IF(AC$139=ابريل!$B26,ابريل!$BR26-ابريل!$BQ26,0)</f>
        <v>0</v>
      </c>
      <c r="AD154" s="96">
        <f>IF(AD$139=ابريل!$B26,ابريل!$BR26-ابريل!$BQ26,0)</f>
        <v>0</v>
      </c>
      <c r="AE154" s="96">
        <f>IF(AE$139=ابريل!$B26,ابريل!$BR26-ابريل!$BQ26,0)</f>
        <v>0</v>
      </c>
      <c r="AF154" s="96">
        <f>IF(AF$139=ابريل!$B26,ابريل!$BR26-ابريل!$BQ26,0)</f>
        <v>0</v>
      </c>
      <c r="AG154" s="96">
        <f>IF(AG$139=ابريل!$B26,ابريل!$BR26-ابريل!$BQ26,0)</f>
        <v>0</v>
      </c>
    </row>
    <row r="155" spans="1:33">
      <c r="A155" s="96" t="str">
        <f>IF(D155&gt;0,ابريل!D27," ")</f>
        <v> </v>
      </c>
      <c r="B155" s="96" t="str">
        <f>IF(D155&gt;0,ابريل!E27," ")</f>
        <v> </v>
      </c>
      <c r="C155" s="96" t="str">
        <f>IF(D155&gt;0,ابريل!F27,"")</f>
        <v/>
      </c>
      <c r="D155" s="126">
        <f t="shared" si="6"/>
        <v>0</v>
      </c>
      <c r="E155" s="96">
        <f>IF(E$139=ابريل!$B27,ابريل!$BR27-ابريل!$BQ27,0)</f>
        <v>0</v>
      </c>
      <c r="F155" s="96">
        <f>IF(F$139=ابريل!$B27,ابريل!$BR27-ابريل!$BQ27,0)</f>
        <v>0</v>
      </c>
      <c r="G155" s="96">
        <f>IF(G$139=ابريل!$B27,ابريل!$BR27-ابريل!$BQ27,0)</f>
        <v>0</v>
      </c>
      <c r="H155" s="96">
        <f>IF(H$139=ابريل!$B27,ابريل!$BR27-ابريل!$BQ27,0)</f>
        <v>0</v>
      </c>
      <c r="I155" s="96">
        <f>IF(I$139=ابريل!$B27,ابريل!$BR27-ابريل!$BQ27,0)</f>
        <v>0</v>
      </c>
      <c r="J155" s="96">
        <f>IF(J$139=ابريل!$B27,ابريل!$BR27-ابريل!$BQ27,0)</f>
        <v>0</v>
      </c>
      <c r="K155" s="96">
        <f>IF(K$139=ابريل!$B27,ابريل!$BR27-ابريل!$BQ27,0)</f>
        <v>0</v>
      </c>
      <c r="L155" s="96">
        <f>IF(L$139=ابريل!$B27,ابريل!$BR27-ابريل!$BQ27,0)</f>
        <v>0</v>
      </c>
      <c r="M155" s="96">
        <f>IF(M$139=ابريل!$B27,ابريل!$BR27-ابريل!$BQ27,0)</f>
        <v>0</v>
      </c>
      <c r="N155" s="96">
        <f>IF(N$139=ابريل!$B27,ابريل!$BR27-ابريل!$BQ27,0)</f>
        <v>0</v>
      </c>
      <c r="O155" s="96">
        <f>IF(O$139=ابريل!$B27,ابريل!$BR27-ابريل!$BQ27,0)</f>
        <v>0</v>
      </c>
      <c r="P155" s="96">
        <f>IF(P$139=ابريل!$B27,ابريل!$BR27-ابريل!$BQ27,0)</f>
        <v>0</v>
      </c>
      <c r="Q155" s="96">
        <f>IF(Q$139=ابريل!$B27,ابريل!$BR27-ابريل!$BQ27,0)</f>
        <v>0</v>
      </c>
      <c r="R155" s="96">
        <f>IF(R$139=ابريل!$B27,ابريل!$BR27-ابريل!$BQ27,0)</f>
        <v>0</v>
      </c>
      <c r="S155" s="96">
        <f>IF(S$139=ابريل!$B27,ابريل!$BR27-ابريل!$BQ27,0)</f>
        <v>0</v>
      </c>
      <c r="T155" s="96">
        <f>IF(T$139=ابريل!$B27,ابريل!$BR27-ابريل!$BQ27,0)</f>
        <v>0</v>
      </c>
      <c r="U155" s="96">
        <f>IF(U$139=ابريل!$B27,ابريل!$BR27-ابريل!$BQ27,0)</f>
        <v>0</v>
      </c>
      <c r="V155" s="96">
        <f>IF(V$139=ابريل!$B27,ابريل!$BR27-ابريل!$BQ27,0)</f>
        <v>0</v>
      </c>
      <c r="W155" s="96">
        <f>IF(W$139=ابريل!$B27,ابريل!$BR27-ابريل!$BQ27,0)</f>
        <v>0</v>
      </c>
      <c r="X155" s="96">
        <f>IF(X$139=ابريل!$B27,ابريل!$BR27-ابريل!$BQ27,0)</f>
        <v>0</v>
      </c>
      <c r="Y155" s="96">
        <f>IF(Y$139=ابريل!$B27,ابريل!$BR27-ابريل!$BQ27,0)</f>
        <v>0</v>
      </c>
      <c r="Z155" s="96">
        <f>IF(Z$139=ابريل!$B27,ابريل!$BR27-ابريل!$BQ27,0)</f>
        <v>0</v>
      </c>
      <c r="AA155" s="96">
        <f>IF(AA$139=ابريل!$B27,ابريل!$BR27-ابريل!$BQ27,0)</f>
        <v>0</v>
      </c>
      <c r="AB155" s="96">
        <f>IF(AB$139=ابريل!$B27,ابريل!$BR27-ابريل!$BQ27,0)</f>
        <v>0</v>
      </c>
      <c r="AC155" s="96">
        <f>IF(AC$139=ابريل!$B27,ابريل!$BR27-ابريل!$BQ27,0)</f>
        <v>0</v>
      </c>
      <c r="AD155" s="96">
        <f>IF(AD$139=ابريل!$B27,ابريل!$BR27-ابريل!$BQ27,0)</f>
        <v>0</v>
      </c>
      <c r="AE155" s="96">
        <f>IF(AE$139=ابريل!$B27,ابريل!$BR27-ابريل!$BQ27,0)</f>
        <v>0</v>
      </c>
      <c r="AF155" s="96">
        <f>IF(AF$139=ابريل!$B27,ابريل!$BR27-ابريل!$BQ27,0)</f>
        <v>0</v>
      </c>
      <c r="AG155" s="96">
        <f>IF(AG$139=ابريل!$B27,ابريل!$BR27-ابريل!$BQ27,0)</f>
        <v>0</v>
      </c>
    </row>
    <row r="156" spans="1:33">
      <c r="A156" s="96" t="str">
        <f>IF(D156&gt;0,ابريل!D28," ")</f>
        <v> </v>
      </c>
      <c r="B156" s="96" t="str">
        <f>IF(D156&gt;0,ابريل!E28," ")</f>
        <v> </v>
      </c>
      <c r="C156" s="96" t="str">
        <f>IF(D156&gt;0,ابريل!F28,"")</f>
        <v/>
      </c>
      <c r="D156" s="126">
        <f t="shared" si="6"/>
        <v>0</v>
      </c>
      <c r="E156" s="96">
        <f>IF(E$139=ابريل!$B28,ابريل!$BR28-ابريل!$BQ28,0)</f>
        <v>0</v>
      </c>
      <c r="F156" s="96">
        <f>IF(F$139=ابريل!$B28,ابريل!$BR28-ابريل!$BQ28,0)</f>
        <v>0</v>
      </c>
      <c r="G156" s="96">
        <f>IF(G$139=ابريل!$B28,ابريل!$BR28-ابريل!$BQ28,0)</f>
        <v>0</v>
      </c>
      <c r="H156" s="96">
        <f>IF(H$139=ابريل!$B28,ابريل!$BR28-ابريل!$BQ28,0)</f>
        <v>0</v>
      </c>
      <c r="I156" s="96">
        <f>IF(I$139=ابريل!$B28,ابريل!$BR28-ابريل!$BQ28,0)</f>
        <v>0</v>
      </c>
      <c r="J156" s="96">
        <f>IF(J$139=ابريل!$B28,ابريل!$BR28-ابريل!$BQ28,0)</f>
        <v>0</v>
      </c>
      <c r="K156" s="96">
        <f>IF(K$139=ابريل!$B28,ابريل!$BR28-ابريل!$BQ28,0)</f>
        <v>0</v>
      </c>
      <c r="L156" s="96">
        <f>IF(L$139=ابريل!$B28,ابريل!$BR28-ابريل!$BQ28,0)</f>
        <v>0</v>
      </c>
      <c r="M156" s="96">
        <f>IF(M$139=ابريل!$B28,ابريل!$BR28-ابريل!$BQ28,0)</f>
        <v>0</v>
      </c>
      <c r="N156" s="96">
        <f>IF(N$139=ابريل!$B28,ابريل!$BR28-ابريل!$BQ28,0)</f>
        <v>0</v>
      </c>
      <c r="O156" s="96">
        <f>IF(O$139=ابريل!$B28,ابريل!$BR28-ابريل!$BQ28,0)</f>
        <v>0</v>
      </c>
      <c r="P156" s="96">
        <f>IF(P$139=ابريل!$B28,ابريل!$BR28-ابريل!$BQ28,0)</f>
        <v>0</v>
      </c>
      <c r="Q156" s="96">
        <f>IF(Q$139=ابريل!$B28,ابريل!$BR28-ابريل!$BQ28,0)</f>
        <v>0</v>
      </c>
      <c r="R156" s="96">
        <f>IF(R$139=ابريل!$B28,ابريل!$BR28-ابريل!$BQ28,0)</f>
        <v>0</v>
      </c>
      <c r="S156" s="96">
        <f>IF(S$139=ابريل!$B28,ابريل!$BR28-ابريل!$BQ28,0)</f>
        <v>0</v>
      </c>
      <c r="T156" s="96">
        <f>IF(T$139=ابريل!$B28,ابريل!$BR28-ابريل!$BQ28,0)</f>
        <v>0</v>
      </c>
      <c r="U156" s="96">
        <f>IF(U$139=ابريل!$B28,ابريل!$BR28-ابريل!$BQ28,0)</f>
        <v>0</v>
      </c>
      <c r="V156" s="96">
        <f>IF(V$139=ابريل!$B28,ابريل!$BR28-ابريل!$BQ28,0)</f>
        <v>0</v>
      </c>
      <c r="W156" s="96">
        <f>IF(W$139=ابريل!$B28,ابريل!$BR28-ابريل!$BQ28,0)</f>
        <v>0</v>
      </c>
      <c r="X156" s="96">
        <f>IF(X$139=ابريل!$B28,ابريل!$BR28-ابريل!$BQ28,0)</f>
        <v>0</v>
      </c>
      <c r="Y156" s="96">
        <f>IF(Y$139=ابريل!$B28,ابريل!$BR28-ابريل!$BQ28,0)</f>
        <v>0</v>
      </c>
      <c r="Z156" s="96">
        <f>IF(Z$139=ابريل!$B28,ابريل!$BR28-ابريل!$BQ28,0)</f>
        <v>0</v>
      </c>
      <c r="AA156" s="96">
        <f>IF(AA$139=ابريل!$B28,ابريل!$BR28-ابريل!$BQ28,0)</f>
        <v>0</v>
      </c>
      <c r="AB156" s="96">
        <f>IF(AB$139=ابريل!$B28,ابريل!$BR28-ابريل!$BQ28,0)</f>
        <v>0</v>
      </c>
      <c r="AC156" s="96">
        <f>IF(AC$139=ابريل!$B28,ابريل!$BR28-ابريل!$BQ28,0)</f>
        <v>0</v>
      </c>
      <c r="AD156" s="96">
        <f>IF(AD$139=ابريل!$B28,ابريل!$BR28-ابريل!$BQ28,0)</f>
        <v>0</v>
      </c>
      <c r="AE156" s="96">
        <f>IF(AE$139=ابريل!$B28,ابريل!$BR28-ابريل!$BQ28,0)</f>
        <v>0</v>
      </c>
      <c r="AF156" s="96">
        <f>IF(AF$139=ابريل!$B28,ابريل!$BR28-ابريل!$BQ28,0)</f>
        <v>0</v>
      </c>
      <c r="AG156" s="96">
        <f>IF(AG$139=ابريل!$B28,ابريل!$BR28-ابريل!$BQ28,0)</f>
        <v>0</v>
      </c>
    </row>
    <row r="157" spans="1:33">
      <c r="A157" s="96" t="str">
        <f>IF(D157&gt;0,ابريل!D29," ")</f>
        <v> </v>
      </c>
      <c r="B157" s="96" t="str">
        <f>IF(D157&gt;0,ابريل!E29," ")</f>
        <v> </v>
      </c>
      <c r="C157" s="96" t="str">
        <f>IF(D157&gt;0,ابريل!F29,"")</f>
        <v/>
      </c>
      <c r="D157" s="126">
        <f t="shared" si="6"/>
        <v>0</v>
      </c>
      <c r="E157" s="96">
        <f>IF(E$139=ابريل!$B29,ابريل!$BR29-ابريل!$BQ29,0)</f>
        <v>0</v>
      </c>
      <c r="F157" s="96">
        <f>IF(F$139=ابريل!$B29,ابريل!$BR29-ابريل!$BQ29,0)</f>
        <v>0</v>
      </c>
      <c r="G157" s="96">
        <f>IF(G$139=ابريل!$B29,ابريل!$BR29-ابريل!$BQ29,0)</f>
        <v>0</v>
      </c>
      <c r="H157" s="96">
        <f>IF(H$139=ابريل!$B29,ابريل!$BR29-ابريل!$BQ29,0)</f>
        <v>0</v>
      </c>
      <c r="I157" s="96">
        <f>IF(I$139=ابريل!$B29,ابريل!$BR29-ابريل!$BQ29,0)</f>
        <v>0</v>
      </c>
      <c r="J157" s="96">
        <f>IF(J$139=ابريل!$B29,ابريل!$BR29-ابريل!$BQ29,0)</f>
        <v>0</v>
      </c>
      <c r="K157" s="96">
        <f>IF(K$139=ابريل!$B29,ابريل!$BR29-ابريل!$BQ29,0)</f>
        <v>0</v>
      </c>
      <c r="L157" s="96">
        <f>IF(L$139=ابريل!$B29,ابريل!$BR29-ابريل!$BQ29,0)</f>
        <v>0</v>
      </c>
      <c r="M157" s="96">
        <f>IF(M$139=ابريل!$B29,ابريل!$BR29-ابريل!$BQ29,0)</f>
        <v>0</v>
      </c>
      <c r="N157" s="96">
        <f>IF(N$139=ابريل!$B29,ابريل!$BR29-ابريل!$BQ29,0)</f>
        <v>0</v>
      </c>
      <c r="O157" s="96">
        <f>IF(O$139=ابريل!$B29,ابريل!$BR29-ابريل!$BQ29,0)</f>
        <v>0</v>
      </c>
      <c r="P157" s="96">
        <f>IF(P$139=ابريل!$B29,ابريل!$BR29-ابريل!$BQ29,0)</f>
        <v>0</v>
      </c>
      <c r="Q157" s="96">
        <f>IF(Q$139=ابريل!$B29,ابريل!$BR29-ابريل!$BQ29,0)</f>
        <v>0</v>
      </c>
      <c r="R157" s="96">
        <f>IF(R$139=ابريل!$B29,ابريل!$BR29-ابريل!$BQ29,0)</f>
        <v>0</v>
      </c>
      <c r="S157" s="96">
        <f>IF(S$139=ابريل!$B29,ابريل!$BR29-ابريل!$BQ29,0)</f>
        <v>0</v>
      </c>
      <c r="T157" s="96">
        <f>IF(T$139=ابريل!$B29,ابريل!$BR29-ابريل!$BQ29,0)</f>
        <v>0</v>
      </c>
      <c r="U157" s="96">
        <f>IF(U$139=ابريل!$B29,ابريل!$BR29-ابريل!$BQ29,0)</f>
        <v>0</v>
      </c>
      <c r="V157" s="96">
        <f>IF(V$139=ابريل!$B29,ابريل!$BR29-ابريل!$BQ29,0)</f>
        <v>0</v>
      </c>
      <c r="W157" s="96">
        <f>IF(W$139=ابريل!$B29,ابريل!$BR29-ابريل!$BQ29,0)</f>
        <v>0</v>
      </c>
      <c r="X157" s="96">
        <f>IF(X$139=ابريل!$B29,ابريل!$BR29-ابريل!$BQ29,0)</f>
        <v>0</v>
      </c>
      <c r="Y157" s="96">
        <f>IF(Y$139=ابريل!$B29,ابريل!$BR29-ابريل!$BQ29,0)</f>
        <v>0</v>
      </c>
      <c r="Z157" s="96">
        <f>IF(Z$139=ابريل!$B29,ابريل!$BR29-ابريل!$BQ29,0)</f>
        <v>0</v>
      </c>
      <c r="AA157" s="96">
        <f>IF(AA$139=ابريل!$B29,ابريل!$BR29-ابريل!$BQ29,0)</f>
        <v>0</v>
      </c>
      <c r="AB157" s="96">
        <f>IF(AB$139=ابريل!$B29,ابريل!$BR29-ابريل!$BQ29,0)</f>
        <v>0</v>
      </c>
      <c r="AC157" s="96">
        <f>IF(AC$139=ابريل!$B29,ابريل!$BR29-ابريل!$BQ29,0)</f>
        <v>0</v>
      </c>
      <c r="AD157" s="96">
        <f>IF(AD$139=ابريل!$B29,ابريل!$BR29-ابريل!$BQ29,0)</f>
        <v>0</v>
      </c>
      <c r="AE157" s="96">
        <f>IF(AE$139=ابريل!$B29,ابريل!$BR29-ابريل!$BQ29,0)</f>
        <v>0</v>
      </c>
      <c r="AF157" s="96">
        <f>IF(AF$139=ابريل!$B29,ابريل!$BR29-ابريل!$BQ29,0)</f>
        <v>0</v>
      </c>
      <c r="AG157" s="96">
        <f>IF(AG$139=ابريل!$B29,ابريل!$BR29-ابريل!$BQ29,0)</f>
        <v>0</v>
      </c>
    </row>
    <row r="158" spans="1:33">
      <c r="A158" s="96" t="str">
        <f>IF(D158&gt;0,ابريل!D30," ")</f>
        <v> </v>
      </c>
      <c r="B158" s="96" t="str">
        <f>IF(D158&gt;0,ابريل!E30," ")</f>
        <v> </v>
      </c>
      <c r="C158" s="96" t="str">
        <f>IF(D158&gt;0,ابريل!F30,"")</f>
        <v/>
      </c>
      <c r="D158" s="126">
        <f t="shared" si="6"/>
        <v>0</v>
      </c>
      <c r="E158" s="96">
        <f>IF(E$139=ابريل!$B30,ابريل!$BR30-ابريل!$BQ30,0)</f>
        <v>0</v>
      </c>
      <c r="F158" s="96">
        <f>IF(F$139=ابريل!$B30,ابريل!$BR30-ابريل!$BQ30,0)</f>
        <v>0</v>
      </c>
      <c r="G158" s="96">
        <f>IF(G$139=ابريل!$B30,ابريل!$BR30-ابريل!$BQ30,0)</f>
        <v>0</v>
      </c>
      <c r="H158" s="96">
        <f>IF(H$139=ابريل!$B30,ابريل!$BR30-ابريل!$BQ30,0)</f>
        <v>0</v>
      </c>
      <c r="I158" s="96">
        <f>IF(I$139=ابريل!$B30,ابريل!$BR30-ابريل!$BQ30,0)</f>
        <v>0</v>
      </c>
      <c r="J158" s="96">
        <f>IF(J$139=ابريل!$B30,ابريل!$BR30-ابريل!$BQ30,0)</f>
        <v>0</v>
      </c>
      <c r="K158" s="96">
        <f>IF(K$139=ابريل!$B30,ابريل!$BR30-ابريل!$BQ30,0)</f>
        <v>0</v>
      </c>
      <c r="L158" s="96">
        <f>IF(L$139=ابريل!$B30,ابريل!$BR30-ابريل!$BQ30,0)</f>
        <v>0</v>
      </c>
      <c r="M158" s="96">
        <f>IF(M$139=ابريل!$B30,ابريل!$BR30-ابريل!$BQ30,0)</f>
        <v>0</v>
      </c>
      <c r="N158" s="96">
        <f>IF(N$139=ابريل!$B30,ابريل!$BR30-ابريل!$BQ30,0)</f>
        <v>0</v>
      </c>
      <c r="O158" s="96">
        <f>IF(O$139=ابريل!$B30,ابريل!$BR30-ابريل!$BQ30,0)</f>
        <v>0</v>
      </c>
      <c r="P158" s="96">
        <f>IF(P$139=ابريل!$B30,ابريل!$BR30-ابريل!$BQ30,0)</f>
        <v>0</v>
      </c>
      <c r="Q158" s="96">
        <f>IF(Q$139=ابريل!$B30,ابريل!$BR30-ابريل!$BQ30,0)</f>
        <v>0</v>
      </c>
      <c r="R158" s="96">
        <f>IF(R$139=ابريل!$B30,ابريل!$BR30-ابريل!$BQ30,0)</f>
        <v>0</v>
      </c>
      <c r="S158" s="96">
        <f>IF(S$139=ابريل!$B30,ابريل!$BR30-ابريل!$BQ30,0)</f>
        <v>0</v>
      </c>
      <c r="T158" s="96">
        <f>IF(T$139=ابريل!$B30,ابريل!$BR30-ابريل!$BQ30,0)</f>
        <v>0</v>
      </c>
      <c r="U158" s="96">
        <f>IF(U$139=ابريل!$B30,ابريل!$BR30-ابريل!$BQ30,0)</f>
        <v>0</v>
      </c>
      <c r="V158" s="96">
        <f>IF(V$139=ابريل!$B30,ابريل!$BR30-ابريل!$BQ30,0)</f>
        <v>0</v>
      </c>
      <c r="W158" s="96">
        <f>IF(W$139=ابريل!$B30,ابريل!$BR30-ابريل!$BQ30,0)</f>
        <v>0</v>
      </c>
      <c r="X158" s="96">
        <f>IF(X$139=ابريل!$B30,ابريل!$BR30-ابريل!$BQ30,0)</f>
        <v>0</v>
      </c>
      <c r="Y158" s="96">
        <f>IF(Y$139=ابريل!$B30,ابريل!$BR30-ابريل!$BQ30,0)</f>
        <v>0</v>
      </c>
      <c r="Z158" s="96">
        <f>IF(Z$139=ابريل!$B30,ابريل!$BR30-ابريل!$BQ30,0)</f>
        <v>0</v>
      </c>
      <c r="AA158" s="96">
        <f>IF(AA$139=ابريل!$B30,ابريل!$BR30-ابريل!$BQ30,0)</f>
        <v>0</v>
      </c>
      <c r="AB158" s="96">
        <f>IF(AB$139=ابريل!$B30,ابريل!$BR30-ابريل!$BQ30,0)</f>
        <v>0</v>
      </c>
      <c r="AC158" s="96">
        <f>IF(AC$139=ابريل!$B30,ابريل!$BR30-ابريل!$BQ30,0)</f>
        <v>0</v>
      </c>
      <c r="AD158" s="96">
        <f>IF(AD$139=ابريل!$B30,ابريل!$BR30-ابريل!$BQ30,0)</f>
        <v>0</v>
      </c>
      <c r="AE158" s="96">
        <f>IF(AE$139=ابريل!$B30,ابريل!$BR30-ابريل!$BQ30,0)</f>
        <v>0</v>
      </c>
      <c r="AF158" s="96">
        <f>IF(AF$139=ابريل!$B30,ابريل!$BR30-ابريل!$BQ30,0)</f>
        <v>0</v>
      </c>
      <c r="AG158" s="96">
        <f>IF(AG$139=ابريل!$B30,ابريل!$BR30-ابريل!$BQ30,0)</f>
        <v>0</v>
      </c>
    </row>
    <row r="159" spans="1:33">
      <c r="A159" s="96" t="str">
        <f>IF(D159&gt;0,ابريل!D31," ")</f>
        <v> </v>
      </c>
      <c r="B159" s="96" t="str">
        <f>IF(D159&gt;0,ابريل!E31," ")</f>
        <v> </v>
      </c>
      <c r="C159" s="96" t="str">
        <f>IF(D159&gt;0,ابريل!F31,"")</f>
        <v/>
      </c>
      <c r="D159" s="126">
        <f t="shared" si="6"/>
        <v>0</v>
      </c>
      <c r="E159" s="96">
        <f>IF(E$139=ابريل!$B31,ابريل!$BR31-ابريل!$BQ31,0)</f>
        <v>0</v>
      </c>
      <c r="F159" s="96">
        <f>IF(F$139=ابريل!$B31,ابريل!$BR31-ابريل!$BQ31,0)</f>
        <v>0</v>
      </c>
      <c r="G159" s="96">
        <f>IF(G$139=ابريل!$B31,ابريل!$BR31-ابريل!$BQ31,0)</f>
        <v>0</v>
      </c>
      <c r="H159" s="96">
        <f>IF(H$139=ابريل!$B31,ابريل!$BR31-ابريل!$BQ31,0)</f>
        <v>0</v>
      </c>
      <c r="I159" s="96">
        <f>IF(I$139=ابريل!$B31,ابريل!$BR31-ابريل!$BQ31,0)</f>
        <v>0</v>
      </c>
      <c r="J159" s="96">
        <f>IF(J$139=ابريل!$B31,ابريل!$BR31-ابريل!$BQ31,0)</f>
        <v>0</v>
      </c>
      <c r="K159" s="96">
        <f>IF(K$139=ابريل!$B31,ابريل!$BR31-ابريل!$BQ31,0)</f>
        <v>0</v>
      </c>
      <c r="L159" s="96">
        <f>IF(L$139=ابريل!$B31,ابريل!$BR31-ابريل!$BQ31,0)</f>
        <v>0</v>
      </c>
      <c r="M159" s="96">
        <f>IF(M$139=ابريل!$B31,ابريل!$BR31-ابريل!$BQ31,0)</f>
        <v>0</v>
      </c>
      <c r="N159" s="96">
        <f>IF(N$139=ابريل!$B31,ابريل!$BR31-ابريل!$BQ31,0)</f>
        <v>0</v>
      </c>
      <c r="O159" s="96">
        <f>IF(O$139=ابريل!$B31,ابريل!$BR31-ابريل!$BQ31,0)</f>
        <v>0</v>
      </c>
      <c r="P159" s="96">
        <f>IF(P$139=ابريل!$B31,ابريل!$BR31-ابريل!$BQ31,0)</f>
        <v>0</v>
      </c>
      <c r="Q159" s="96">
        <f>IF(Q$139=ابريل!$B31,ابريل!$BR31-ابريل!$BQ31,0)</f>
        <v>0</v>
      </c>
      <c r="R159" s="96">
        <f>IF(R$139=ابريل!$B31,ابريل!$BR31-ابريل!$BQ31,0)</f>
        <v>0</v>
      </c>
      <c r="S159" s="96">
        <f>IF(S$139=ابريل!$B31,ابريل!$BR31-ابريل!$BQ31,0)</f>
        <v>0</v>
      </c>
      <c r="T159" s="96">
        <f>IF(T$139=ابريل!$B31,ابريل!$BR31-ابريل!$BQ31,0)</f>
        <v>0</v>
      </c>
      <c r="U159" s="96">
        <f>IF(U$139=ابريل!$B31,ابريل!$BR31-ابريل!$BQ31,0)</f>
        <v>0</v>
      </c>
      <c r="V159" s="96">
        <f>IF(V$139=ابريل!$B31,ابريل!$BR31-ابريل!$BQ31,0)</f>
        <v>0</v>
      </c>
      <c r="W159" s="96">
        <f>IF(W$139=ابريل!$B31,ابريل!$BR31-ابريل!$BQ31,0)</f>
        <v>0</v>
      </c>
      <c r="X159" s="96">
        <f>IF(X$139=ابريل!$B31,ابريل!$BR31-ابريل!$BQ31,0)</f>
        <v>0</v>
      </c>
      <c r="Y159" s="96">
        <f>IF(Y$139=ابريل!$B31,ابريل!$BR31-ابريل!$BQ31,0)</f>
        <v>0</v>
      </c>
      <c r="Z159" s="96">
        <f>IF(Z$139=ابريل!$B31,ابريل!$BR31-ابريل!$BQ31,0)</f>
        <v>0</v>
      </c>
      <c r="AA159" s="96">
        <f>IF(AA$139=ابريل!$B31,ابريل!$BR31-ابريل!$BQ31,0)</f>
        <v>0</v>
      </c>
      <c r="AB159" s="96">
        <f>IF(AB$139=ابريل!$B31,ابريل!$BR31-ابريل!$BQ31,0)</f>
        <v>0</v>
      </c>
      <c r="AC159" s="96">
        <f>IF(AC$139=ابريل!$B31,ابريل!$BR31-ابريل!$BQ31,0)</f>
        <v>0</v>
      </c>
      <c r="AD159" s="96">
        <f>IF(AD$139=ابريل!$B31,ابريل!$BR31-ابريل!$BQ31,0)</f>
        <v>0</v>
      </c>
      <c r="AE159" s="96">
        <f>IF(AE$139=ابريل!$B31,ابريل!$BR31-ابريل!$BQ31,0)</f>
        <v>0</v>
      </c>
      <c r="AF159" s="96">
        <f>IF(AF$139=ابريل!$B31,ابريل!$BR31-ابريل!$BQ31,0)</f>
        <v>0</v>
      </c>
      <c r="AG159" s="96">
        <f>IF(AG$139=ابريل!$B31,ابريل!$BR31-ابريل!$BQ31,0)</f>
        <v>0</v>
      </c>
    </row>
    <row r="160" spans="1:33">
      <c r="A160" s="96" t="str">
        <f>IF(D160&gt;0,ابريل!D32," ")</f>
        <v> </v>
      </c>
      <c r="B160" s="96" t="str">
        <f>IF(D160&gt;0,ابريل!E32," ")</f>
        <v> </v>
      </c>
      <c r="C160" s="96" t="str">
        <f>IF(D160&gt;0,ابريل!F32,"")</f>
        <v/>
      </c>
      <c r="D160" s="126">
        <f t="shared" si="6"/>
        <v>0</v>
      </c>
      <c r="E160" s="96">
        <f>IF(E$139=ابريل!$B32,ابريل!$BR32-ابريل!$BQ32,0)</f>
        <v>0</v>
      </c>
      <c r="F160" s="96">
        <f>IF(F$139=ابريل!$B32,ابريل!$BR32-ابريل!$BQ32,0)</f>
        <v>0</v>
      </c>
      <c r="G160" s="96">
        <f>IF(G$139=ابريل!$B32,ابريل!$BR32-ابريل!$BQ32,0)</f>
        <v>0</v>
      </c>
      <c r="H160" s="96">
        <f>IF(H$139=ابريل!$B32,ابريل!$BR32-ابريل!$BQ32,0)</f>
        <v>0</v>
      </c>
      <c r="I160" s="96">
        <f>IF(I$139=ابريل!$B32,ابريل!$BR32-ابريل!$BQ32,0)</f>
        <v>0</v>
      </c>
      <c r="J160" s="96">
        <f>IF(J$139=ابريل!$B32,ابريل!$BR32-ابريل!$BQ32,0)</f>
        <v>0</v>
      </c>
      <c r="K160" s="96">
        <f>IF(K$139=ابريل!$B32,ابريل!$BR32-ابريل!$BQ32,0)</f>
        <v>0</v>
      </c>
      <c r="L160" s="96">
        <f>IF(L$139=ابريل!$B32,ابريل!$BR32-ابريل!$BQ32,0)</f>
        <v>0</v>
      </c>
      <c r="M160" s="96">
        <f>IF(M$139=ابريل!$B32,ابريل!$BR32-ابريل!$BQ32,0)</f>
        <v>0</v>
      </c>
      <c r="N160" s="96">
        <f>IF(N$139=ابريل!$B32,ابريل!$BR32-ابريل!$BQ32,0)</f>
        <v>0</v>
      </c>
      <c r="O160" s="96">
        <f>IF(O$139=ابريل!$B32,ابريل!$BR32-ابريل!$BQ32,0)</f>
        <v>0</v>
      </c>
      <c r="P160" s="96">
        <f>IF(P$139=ابريل!$B32,ابريل!$BR32-ابريل!$BQ32,0)</f>
        <v>0</v>
      </c>
      <c r="Q160" s="96">
        <f>IF(Q$139=ابريل!$B32,ابريل!$BR32-ابريل!$BQ32,0)</f>
        <v>0</v>
      </c>
      <c r="R160" s="96">
        <f>IF(R$139=ابريل!$B32,ابريل!$BR32-ابريل!$BQ32,0)</f>
        <v>0</v>
      </c>
      <c r="S160" s="96">
        <f>IF(S$139=ابريل!$B32,ابريل!$BR32-ابريل!$BQ32,0)</f>
        <v>0</v>
      </c>
      <c r="T160" s="96">
        <f>IF(T$139=ابريل!$B32,ابريل!$BR32-ابريل!$BQ32,0)</f>
        <v>0</v>
      </c>
      <c r="U160" s="96">
        <f>IF(U$139=ابريل!$B32,ابريل!$BR32-ابريل!$BQ32,0)</f>
        <v>0</v>
      </c>
      <c r="V160" s="96">
        <f>IF(V$139=ابريل!$B32,ابريل!$BR32-ابريل!$BQ32,0)</f>
        <v>0</v>
      </c>
      <c r="W160" s="96">
        <f>IF(W$139=ابريل!$B32,ابريل!$BR32-ابريل!$BQ32,0)</f>
        <v>0</v>
      </c>
      <c r="X160" s="96">
        <f>IF(X$139=ابريل!$B32,ابريل!$BR32-ابريل!$BQ32,0)</f>
        <v>0</v>
      </c>
      <c r="Y160" s="96">
        <f>IF(Y$139=ابريل!$B32,ابريل!$BR32-ابريل!$BQ32,0)</f>
        <v>0</v>
      </c>
      <c r="Z160" s="96">
        <f>IF(Z$139=ابريل!$B32,ابريل!$BR32-ابريل!$BQ32,0)</f>
        <v>0</v>
      </c>
      <c r="AA160" s="96">
        <f>IF(AA$139=ابريل!$B32,ابريل!$BR32-ابريل!$BQ32,0)</f>
        <v>0</v>
      </c>
      <c r="AB160" s="96">
        <f>IF(AB$139=ابريل!$B32,ابريل!$BR32-ابريل!$BQ32,0)</f>
        <v>0</v>
      </c>
      <c r="AC160" s="96">
        <f>IF(AC$139=ابريل!$B32,ابريل!$BR32-ابريل!$BQ32,0)</f>
        <v>0</v>
      </c>
      <c r="AD160" s="96">
        <f>IF(AD$139=ابريل!$B32,ابريل!$BR32-ابريل!$BQ32,0)</f>
        <v>0</v>
      </c>
      <c r="AE160" s="96">
        <f>IF(AE$139=ابريل!$B32,ابريل!$BR32-ابريل!$BQ32,0)</f>
        <v>0</v>
      </c>
      <c r="AF160" s="96">
        <f>IF(AF$139=ابريل!$B32,ابريل!$BR32-ابريل!$BQ32,0)</f>
        <v>0</v>
      </c>
      <c r="AG160" s="96">
        <f>IF(AG$139=ابريل!$B32,ابريل!$BR32-ابريل!$BQ32,0)</f>
        <v>0</v>
      </c>
    </row>
    <row r="161" spans="1:33">
      <c r="A161" s="96" t="str">
        <f>IF(D161&gt;0,ابريل!D33," ")</f>
        <v> </v>
      </c>
      <c r="B161" s="96" t="str">
        <f>IF(D161&gt;0,ابريل!E33," ")</f>
        <v> </v>
      </c>
      <c r="C161" s="96" t="str">
        <f>IF(D161&gt;0,ابريل!F33,"")</f>
        <v/>
      </c>
      <c r="D161" s="126">
        <f t="shared" si="6"/>
        <v>0</v>
      </c>
      <c r="E161" s="96">
        <f>IF(E$139=ابريل!$B33,ابريل!$BR33-ابريل!$BQ33,0)</f>
        <v>0</v>
      </c>
      <c r="F161" s="96">
        <f>IF(F$139=ابريل!$B33,ابريل!$BR33-ابريل!$BQ33,0)</f>
        <v>0</v>
      </c>
      <c r="G161" s="96">
        <f>IF(G$139=ابريل!$B33,ابريل!$BR33-ابريل!$BQ33,0)</f>
        <v>0</v>
      </c>
      <c r="H161" s="96">
        <f>IF(H$139=ابريل!$B33,ابريل!$BR33-ابريل!$BQ33,0)</f>
        <v>0</v>
      </c>
      <c r="I161" s="96">
        <f>IF(I$139=ابريل!$B33,ابريل!$BR33-ابريل!$BQ33,0)</f>
        <v>0</v>
      </c>
      <c r="J161" s="96">
        <f>IF(J$139=ابريل!$B33,ابريل!$BR33-ابريل!$BQ33,0)</f>
        <v>0</v>
      </c>
      <c r="K161" s="96">
        <f>IF(K$139=ابريل!$B33,ابريل!$BR33-ابريل!$BQ33,0)</f>
        <v>0</v>
      </c>
      <c r="L161" s="96">
        <f>IF(L$139=ابريل!$B33,ابريل!$BR33-ابريل!$BQ33,0)</f>
        <v>0</v>
      </c>
      <c r="M161" s="96">
        <f>IF(M$139=ابريل!$B33,ابريل!$BR33-ابريل!$BQ33,0)</f>
        <v>0</v>
      </c>
      <c r="N161" s="96">
        <f>IF(N$139=ابريل!$B33,ابريل!$BR33-ابريل!$BQ33,0)</f>
        <v>0</v>
      </c>
      <c r="O161" s="96">
        <f>IF(O$139=ابريل!$B33,ابريل!$BR33-ابريل!$BQ33,0)</f>
        <v>0</v>
      </c>
      <c r="P161" s="96">
        <f>IF(P$139=ابريل!$B33,ابريل!$BR33-ابريل!$BQ33,0)</f>
        <v>0</v>
      </c>
      <c r="Q161" s="96">
        <f>IF(Q$139=ابريل!$B33,ابريل!$BR33-ابريل!$BQ33,0)</f>
        <v>0</v>
      </c>
      <c r="R161" s="96">
        <f>IF(R$139=ابريل!$B33,ابريل!$BR33-ابريل!$BQ33,0)</f>
        <v>0</v>
      </c>
      <c r="S161" s="96">
        <f>IF(S$139=ابريل!$B33,ابريل!$BR33-ابريل!$BQ33,0)</f>
        <v>0</v>
      </c>
      <c r="T161" s="96">
        <f>IF(T$139=ابريل!$B33,ابريل!$BR33-ابريل!$BQ33,0)</f>
        <v>0</v>
      </c>
      <c r="U161" s="96">
        <f>IF(U$139=ابريل!$B33,ابريل!$BR33-ابريل!$BQ33,0)</f>
        <v>0</v>
      </c>
      <c r="V161" s="96">
        <f>IF(V$139=ابريل!$B33,ابريل!$BR33-ابريل!$BQ33,0)</f>
        <v>0</v>
      </c>
      <c r="W161" s="96">
        <f>IF(W$139=ابريل!$B33,ابريل!$BR33-ابريل!$BQ33,0)</f>
        <v>0</v>
      </c>
      <c r="X161" s="96">
        <f>IF(X$139=ابريل!$B33,ابريل!$BR33-ابريل!$BQ33,0)</f>
        <v>0</v>
      </c>
      <c r="Y161" s="96">
        <f>IF(Y$139=ابريل!$B33,ابريل!$BR33-ابريل!$BQ33,0)</f>
        <v>0</v>
      </c>
      <c r="Z161" s="96">
        <f>IF(Z$139=ابريل!$B33,ابريل!$BR33-ابريل!$BQ33,0)</f>
        <v>0</v>
      </c>
      <c r="AA161" s="96">
        <f>IF(AA$139=ابريل!$B33,ابريل!$BR33-ابريل!$BQ33,0)</f>
        <v>0</v>
      </c>
      <c r="AB161" s="96">
        <f>IF(AB$139=ابريل!$B33,ابريل!$BR33-ابريل!$BQ33,0)</f>
        <v>0</v>
      </c>
      <c r="AC161" s="96">
        <f>IF(AC$139=ابريل!$B33,ابريل!$BR33-ابريل!$BQ33,0)</f>
        <v>0</v>
      </c>
      <c r="AD161" s="96">
        <f>IF(AD$139=ابريل!$B33,ابريل!$BR33-ابريل!$BQ33,0)</f>
        <v>0</v>
      </c>
      <c r="AE161" s="96">
        <f>IF(AE$139=ابريل!$B33,ابريل!$BR33-ابريل!$BQ33,0)</f>
        <v>0</v>
      </c>
      <c r="AF161" s="96">
        <f>IF(AF$139=ابريل!$B33,ابريل!$BR33-ابريل!$BQ33,0)</f>
        <v>0</v>
      </c>
      <c r="AG161" s="96">
        <f>IF(AG$139=ابريل!$B33,ابريل!$BR33-ابريل!$BQ33,0)</f>
        <v>0</v>
      </c>
    </row>
    <row r="162" spans="1:33">
      <c r="A162" s="96" t="str">
        <f>IF(D162&gt;0,ابريل!D34," ")</f>
        <v> </v>
      </c>
      <c r="B162" s="96" t="str">
        <f>IF(D162&gt;0,ابريل!E34," ")</f>
        <v> </v>
      </c>
      <c r="C162" s="96" t="str">
        <f>IF(D162&gt;0,ابريل!F34,"")</f>
        <v/>
      </c>
      <c r="D162" s="126">
        <f t="shared" si="6"/>
        <v>0</v>
      </c>
      <c r="E162" s="96">
        <f>IF(E$139=ابريل!$B34,ابريل!$BR34-ابريل!$BQ34,0)</f>
        <v>0</v>
      </c>
      <c r="F162" s="96">
        <f>IF(F$139=ابريل!$B34,ابريل!$BR34-ابريل!$BQ34,0)</f>
        <v>0</v>
      </c>
      <c r="G162" s="96">
        <f>IF(G$139=ابريل!$B34,ابريل!$BR34-ابريل!$BQ34,0)</f>
        <v>0</v>
      </c>
      <c r="H162" s="96">
        <f>IF(H$139=ابريل!$B34,ابريل!$BR34-ابريل!$BQ34,0)</f>
        <v>0</v>
      </c>
      <c r="I162" s="96">
        <f>IF(I$139=ابريل!$B34,ابريل!$BR34-ابريل!$BQ34,0)</f>
        <v>0</v>
      </c>
      <c r="J162" s="96">
        <f>IF(J$139=ابريل!$B34,ابريل!$BR34-ابريل!$BQ34,0)</f>
        <v>0</v>
      </c>
      <c r="K162" s="96">
        <f>IF(K$139=ابريل!$B34,ابريل!$BR34-ابريل!$BQ34,0)</f>
        <v>0</v>
      </c>
      <c r="L162" s="96">
        <f>IF(L$139=ابريل!$B34,ابريل!$BR34-ابريل!$BQ34,0)</f>
        <v>0</v>
      </c>
      <c r="M162" s="96">
        <f>IF(M$139=ابريل!$B34,ابريل!$BR34-ابريل!$BQ34,0)</f>
        <v>0</v>
      </c>
      <c r="N162" s="96">
        <f>IF(N$139=ابريل!$B34,ابريل!$BR34-ابريل!$BQ34,0)</f>
        <v>0</v>
      </c>
      <c r="O162" s="96">
        <f>IF(O$139=ابريل!$B34,ابريل!$BR34-ابريل!$BQ34,0)</f>
        <v>0</v>
      </c>
      <c r="P162" s="96">
        <f>IF(P$139=ابريل!$B34,ابريل!$BR34-ابريل!$BQ34,0)</f>
        <v>0</v>
      </c>
      <c r="Q162" s="96">
        <f>IF(Q$139=ابريل!$B34,ابريل!$BR34-ابريل!$BQ34,0)</f>
        <v>0</v>
      </c>
      <c r="R162" s="96">
        <f>IF(R$139=ابريل!$B34,ابريل!$BR34-ابريل!$BQ34,0)</f>
        <v>0</v>
      </c>
      <c r="S162" s="96">
        <f>IF(S$139=ابريل!$B34,ابريل!$BR34-ابريل!$BQ34,0)</f>
        <v>0</v>
      </c>
      <c r="T162" s="96">
        <f>IF(T$139=ابريل!$B34,ابريل!$BR34-ابريل!$BQ34,0)</f>
        <v>0</v>
      </c>
      <c r="U162" s="96">
        <f>IF(U$139=ابريل!$B34,ابريل!$BR34-ابريل!$BQ34,0)</f>
        <v>0</v>
      </c>
      <c r="V162" s="96">
        <f>IF(V$139=ابريل!$B34,ابريل!$BR34-ابريل!$BQ34,0)</f>
        <v>0</v>
      </c>
      <c r="W162" s="96">
        <f>IF(W$139=ابريل!$B34,ابريل!$BR34-ابريل!$BQ34,0)</f>
        <v>0</v>
      </c>
      <c r="X162" s="96">
        <f>IF(X$139=ابريل!$B34,ابريل!$BR34-ابريل!$BQ34,0)</f>
        <v>0</v>
      </c>
      <c r="Y162" s="96">
        <f>IF(Y$139=ابريل!$B34,ابريل!$BR34-ابريل!$BQ34,0)</f>
        <v>0</v>
      </c>
      <c r="Z162" s="96">
        <f>IF(Z$139=ابريل!$B34,ابريل!$BR34-ابريل!$BQ34,0)</f>
        <v>0</v>
      </c>
      <c r="AA162" s="96">
        <f>IF(AA$139=ابريل!$B34,ابريل!$BR34-ابريل!$BQ34,0)</f>
        <v>0</v>
      </c>
      <c r="AB162" s="96">
        <f>IF(AB$139=ابريل!$B34,ابريل!$BR34-ابريل!$BQ34,0)</f>
        <v>0</v>
      </c>
      <c r="AC162" s="96">
        <f>IF(AC$139=ابريل!$B34,ابريل!$BR34-ابريل!$BQ34,0)</f>
        <v>0</v>
      </c>
      <c r="AD162" s="96">
        <f>IF(AD$139=ابريل!$B34,ابريل!$BR34-ابريل!$BQ34,0)</f>
        <v>0</v>
      </c>
      <c r="AE162" s="96">
        <f>IF(AE$139=ابريل!$B34,ابريل!$BR34-ابريل!$BQ34,0)</f>
        <v>0</v>
      </c>
      <c r="AF162" s="96">
        <f>IF(AF$139=ابريل!$B34,ابريل!$BR34-ابريل!$BQ34,0)</f>
        <v>0</v>
      </c>
      <c r="AG162" s="96">
        <f>IF(AG$139=ابريل!$B34,ابريل!$BR34-ابريل!$BQ34,0)</f>
        <v>0</v>
      </c>
    </row>
    <row r="163" spans="1:33">
      <c r="A163" s="96" t="str">
        <f>IF(D163&gt;0,ابريل!D35," ")</f>
        <v> </v>
      </c>
      <c r="B163" s="96" t="str">
        <f>IF(D163&gt;0,ابريل!E35," ")</f>
        <v> </v>
      </c>
      <c r="C163" s="96" t="str">
        <f>IF(D163&gt;0,ابريل!F35,"")</f>
        <v/>
      </c>
      <c r="D163" s="126">
        <f t="shared" si="6"/>
        <v>0</v>
      </c>
      <c r="E163" s="96">
        <f>IF(E$139=ابريل!$B35,ابريل!$BR35-ابريل!$BQ35,0)</f>
        <v>0</v>
      </c>
      <c r="F163" s="96">
        <f>IF(F$139=ابريل!$B35,ابريل!$BR35-ابريل!$BQ35,0)</f>
        <v>0</v>
      </c>
      <c r="G163" s="96">
        <f>IF(G$139=ابريل!$B35,ابريل!$BR35-ابريل!$BQ35,0)</f>
        <v>0</v>
      </c>
      <c r="H163" s="96">
        <f>IF(H$139=ابريل!$B35,ابريل!$BR35-ابريل!$BQ35,0)</f>
        <v>0</v>
      </c>
      <c r="I163" s="96">
        <f>IF(I$139=ابريل!$B35,ابريل!$BR35-ابريل!$BQ35,0)</f>
        <v>0</v>
      </c>
      <c r="J163" s="96">
        <f>IF(J$139=ابريل!$B35,ابريل!$BR35-ابريل!$BQ35,0)</f>
        <v>0</v>
      </c>
      <c r="K163" s="96">
        <f>IF(K$139=ابريل!$B35,ابريل!$BR35-ابريل!$BQ35,0)</f>
        <v>0</v>
      </c>
      <c r="L163" s="96">
        <f>IF(L$139=ابريل!$B35,ابريل!$BR35-ابريل!$BQ35,0)</f>
        <v>0</v>
      </c>
      <c r="M163" s="96">
        <f>IF(M$139=ابريل!$B35,ابريل!$BR35-ابريل!$BQ35,0)</f>
        <v>0</v>
      </c>
      <c r="N163" s="96">
        <f>IF(N$139=ابريل!$B35,ابريل!$BR35-ابريل!$BQ35,0)</f>
        <v>0</v>
      </c>
      <c r="O163" s="96">
        <f>IF(O$139=ابريل!$B35,ابريل!$BR35-ابريل!$BQ35,0)</f>
        <v>0</v>
      </c>
      <c r="P163" s="96">
        <f>IF(P$139=ابريل!$B35,ابريل!$BR35-ابريل!$BQ35,0)</f>
        <v>0</v>
      </c>
      <c r="Q163" s="96">
        <f>IF(Q$139=ابريل!$B35,ابريل!$BR35-ابريل!$BQ35,0)</f>
        <v>0</v>
      </c>
      <c r="R163" s="96">
        <f>IF(R$139=ابريل!$B35,ابريل!$BR35-ابريل!$BQ35,0)</f>
        <v>0</v>
      </c>
      <c r="S163" s="96">
        <f>IF(S$139=ابريل!$B35,ابريل!$BR35-ابريل!$BQ35,0)</f>
        <v>0</v>
      </c>
      <c r="T163" s="96">
        <f>IF(T$139=ابريل!$B35,ابريل!$BR35-ابريل!$BQ35,0)</f>
        <v>0</v>
      </c>
      <c r="U163" s="96">
        <f>IF(U$139=ابريل!$B35,ابريل!$BR35-ابريل!$BQ35,0)</f>
        <v>0</v>
      </c>
      <c r="V163" s="96">
        <f>IF(V$139=ابريل!$B35,ابريل!$BR35-ابريل!$BQ35,0)</f>
        <v>0</v>
      </c>
      <c r="W163" s="96">
        <f>IF(W$139=ابريل!$B35,ابريل!$BR35-ابريل!$BQ35,0)</f>
        <v>0</v>
      </c>
      <c r="X163" s="96">
        <f>IF(X$139=ابريل!$B35,ابريل!$BR35-ابريل!$BQ35,0)</f>
        <v>0</v>
      </c>
      <c r="Y163" s="96">
        <f>IF(Y$139=ابريل!$B35,ابريل!$BR35-ابريل!$BQ35,0)</f>
        <v>0</v>
      </c>
      <c r="Z163" s="96">
        <f>IF(Z$139=ابريل!$B35,ابريل!$BR35-ابريل!$BQ35,0)</f>
        <v>0</v>
      </c>
      <c r="AA163" s="96">
        <f>IF(AA$139=ابريل!$B35,ابريل!$BR35-ابريل!$BQ35,0)</f>
        <v>0</v>
      </c>
      <c r="AB163" s="96">
        <f>IF(AB$139=ابريل!$B35,ابريل!$BR35-ابريل!$BQ35,0)</f>
        <v>0</v>
      </c>
      <c r="AC163" s="96">
        <f>IF(AC$139=ابريل!$B35,ابريل!$BR35-ابريل!$BQ35,0)</f>
        <v>0</v>
      </c>
      <c r="AD163" s="96">
        <f>IF(AD$139=ابريل!$B35,ابريل!$BR35-ابريل!$BQ35,0)</f>
        <v>0</v>
      </c>
      <c r="AE163" s="96">
        <f>IF(AE$139=ابريل!$B35,ابريل!$BR35-ابريل!$BQ35,0)</f>
        <v>0</v>
      </c>
      <c r="AF163" s="96">
        <f>IF(AF$139=ابريل!$B35,ابريل!$BR35-ابريل!$BQ35,0)</f>
        <v>0</v>
      </c>
      <c r="AG163" s="96">
        <f>IF(AG$139=ابريل!$B35,ابريل!$BR35-ابريل!$BQ35,0)</f>
        <v>0</v>
      </c>
    </row>
    <row r="164" spans="1:33">
      <c r="A164" s="96" t="str">
        <f>IF(D164&gt;0,ابريل!D36," ")</f>
        <v> </v>
      </c>
      <c r="B164" s="96" t="str">
        <f>IF(D164&gt;0,ابريل!E36," ")</f>
        <v> </v>
      </c>
      <c r="C164" s="96" t="str">
        <f>IF(D164&gt;0,ابريل!F36,"")</f>
        <v/>
      </c>
      <c r="D164" s="126">
        <f t="shared" si="6"/>
        <v>0</v>
      </c>
      <c r="E164" s="96">
        <f>IF(E$139=ابريل!$B36,ابريل!$BR36-ابريل!$BQ36,0)</f>
        <v>0</v>
      </c>
      <c r="F164" s="96">
        <f>IF(F$139=ابريل!$B36,ابريل!$BR36-ابريل!$BQ36,0)</f>
        <v>0</v>
      </c>
      <c r="G164" s="96">
        <f>IF(G$139=ابريل!$B36,ابريل!$BR36-ابريل!$BQ36,0)</f>
        <v>0</v>
      </c>
      <c r="H164" s="96">
        <f>IF(H$139=ابريل!$B36,ابريل!$BR36-ابريل!$BQ36,0)</f>
        <v>0</v>
      </c>
      <c r="I164" s="96">
        <f>IF(I$139=ابريل!$B36,ابريل!$BR36-ابريل!$BQ36,0)</f>
        <v>0</v>
      </c>
      <c r="J164" s="96">
        <f>IF(J$139=ابريل!$B36,ابريل!$BR36-ابريل!$BQ36,0)</f>
        <v>0</v>
      </c>
      <c r="K164" s="96">
        <f>IF(K$139=ابريل!$B36,ابريل!$BR36-ابريل!$BQ36,0)</f>
        <v>0</v>
      </c>
      <c r="L164" s="96">
        <f>IF(L$139=ابريل!$B36,ابريل!$BR36-ابريل!$BQ36,0)</f>
        <v>0</v>
      </c>
      <c r="M164" s="96">
        <f>IF(M$139=ابريل!$B36,ابريل!$BR36-ابريل!$BQ36,0)</f>
        <v>0</v>
      </c>
      <c r="N164" s="96">
        <f>IF(N$139=ابريل!$B36,ابريل!$BR36-ابريل!$BQ36,0)</f>
        <v>0</v>
      </c>
      <c r="O164" s="96">
        <f>IF(O$139=ابريل!$B36,ابريل!$BR36-ابريل!$BQ36,0)</f>
        <v>0</v>
      </c>
      <c r="P164" s="96">
        <f>IF(P$139=ابريل!$B36,ابريل!$BR36-ابريل!$BQ36,0)</f>
        <v>0</v>
      </c>
      <c r="Q164" s="96">
        <f>IF(Q$139=ابريل!$B36,ابريل!$BR36-ابريل!$BQ36,0)</f>
        <v>0</v>
      </c>
      <c r="R164" s="96">
        <f>IF(R$139=ابريل!$B36,ابريل!$BR36-ابريل!$BQ36,0)</f>
        <v>0</v>
      </c>
      <c r="S164" s="96">
        <f>IF(S$139=ابريل!$B36,ابريل!$BR36-ابريل!$BQ36,0)</f>
        <v>0</v>
      </c>
      <c r="T164" s="96">
        <f>IF(T$139=ابريل!$B36,ابريل!$BR36-ابريل!$BQ36,0)</f>
        <v>0</v>
      </c>
      <c r="U164" s="96">
        <f>IF(U$139=ابريل!$B36,ابريل!$BR36-ابريل!$BQ36,0)</f>
        <v>0</v>
      </c>
      <c r="V164" s="96">
        <f>IF(V$139=ابريل!$B36,ابريل!$BR36-ابريل!$BQ36,0)</f>
        <v>0</v>
      </c>
      <c r="W164" s="96">
        <f>IF(W$139=ابريل!$B36,ابريل!$BR36-ابريل!$BQ36,0)</f>
        <v>0</v>
      </c>
      <c r="X164" s="96">
        <f>IF(X$139=ابريل!$B36,ابريل!$BR36-ابريل!$BQ36,0)</f>
        <v>0</v>
      </c>
      <c r="Y164" s="96">
        <f>IF(Y$139=ابريل!$B36,ابريل!$BR36-ابريل!$BQ36,0)</f>
        <v>0</v>
      </c>
      <c r="Z164" s="96">
        <f>IF(Z$139=ابريل!$B36,ابريل!$BR36-ابريل!$BQ36,0)</f>
        <v>0</v>
      </c>
      <c r="AA164" s="96">
        <f>IF(AA$139=ابريل!$B36,ابريل!$BR36-ابريل!$BQ36,0)</f>
        <v>0</v>
      </c>
      <c r="AB164" s="96">
        <f>IF(AB$139=ابريل!$B36,ابريل!$BR36-ابريل!$BQ36,0)</f>
        <v>0</v>
      </c>
      <c r="AC164" s="96">
        <f>IF(AC$139=ابريل!$B36,ابريل!$BR36-ابريل!$BQ36,0)</f>
        <v>0</v>
      </c>
      <c r="AD164" s="96">
        <f>IF(AD$139=ابريل!$B36,ابريل!$BR36-ابريل!$BQ36,0)</f>
        <v>0</v>
      </c>
      <c r="AE164" s="96">
        <f>IF(AE$139=ابريل!$B36,ابريل!$BR36-ابريل!$BQ36,0)</f>
        <v>0</v>
      </c>
      <c r="AF164" s="96">
        <f>IF(AF$139=ابريل!$B36,ابريل!$BR36-ابريل!$BQ36,0)</f>
        <v>0</v>
      </c>
      <c r="AG164" s="96">
        <f>IF(AG$139=ابريل!$B36,ابريل!$BR36-ابريل!$BQ36,0)</f>
        <v>0</v>
      </c>
    </row>
    <row r="165" spans="1:33">
      <c r="A165" s="96" t="str">
        <f>IF(D165&gt;0,ابريل!D37," ")</f>
        <v> </v>
      </c>
      <c r="B165" s="96" t="str">
        <f>IF(D165&gt;0,ابريل!E37," ")</f>
        <v> </v>
      </c>
      <c r="C165" s="96" t="str">
        <f>IF(D165&gt;0,ابريل!F37,"")</f>
        <v/>
      </c>
      <c r="D165" s="126">
        <f t="shared" si="6"/>
        <v>0</v>
      </c>
      <c r="E165" s="96">
        <f>IF(E$139=ابريل!$B37,ابريل!$BR37-ابريل!$BQ37,0)</f>
        <v>0</v>
      </c>
      <c r="F165" s="96">
        <f>IF(F$139=ابريل!$B37,ابريل!$BR37-ابريل!$BQ37,0)</f>
        <v>0</v>
      </c>
      <c r="G165" s="96">
        <f>IF(G$139=ابريل!$B37,ابريل!$BR37-ابريل!$BQ37,0)</f>
        <v>0</v>
      </c>
      <c r="H165" s="96">
        <f>IF(H$139=ابريل!$B37,ابريل!$BR37-ابريل!$BQ37,0)</f>
        <v>0</v>
      </c>
      <c r="I165" s="96">
        <f>IF(I$139=ابريل!$B37,ابريل!$BR37-ابريل!$BQ37,0)</f>
        <v>0</v>
      </c>
      <c r="J165" s="96">
        <f>IF(J$139=ابريل!$B37,ابريل!$BR37-ابريل!$BQ37,0)</f>
        <v>0</v>
      </c>
      <c r="K165" s="96">
        <f>IF(K$139=ابريل!$B37,ابريل!$BR37-ابريل!$BQ37,0)</f>
        <v>0</v>
      </c>
      <c r="L165" s="96">
        <f>IF(L$139=ابريل!$B37,ابريل!$BR37-ابريل!$BQ37,0)</f>
        <v>0</v>
      </c>
      <c r="M165" s="96">
        <f>IF(M$139=ابريل!$B37,ابريل!$BR37-ابريل!$BQ37,0)</f>
        <v>0</v>
      </c>
      <c r="N165" s="96">
        <f>IF(N$139=ابريل!$B37,ابريل!$BR37-ابريل!$BQ37,0)</f>
        <v>0</v>
      </c>
      <c r="O165" s="96">
        <f>IF(O$139=ابريل!$B37,ابريل!$BR37-ابريل!$BQ37,0)</f>
        <v>0</v>
      </c>
      <c r="P165" s="96">
        <f>IF(P$139=ابريل!$B37,ابريل!$BR37-ابريل!$BQ37,0)</f>
        <v>0</v>
      </c>
      <c r="Q165" s="96">
        <f>IF(Q$139=ابريل!$B37,ابريل!$BR37-ابريل!$BQ37,0)</f>
        <v>0</v>
      </c>
      <c r="R165" s="96">
        <f>IF(R$139=ابريل!$B37,ابريل!$BR37-ابريل!$BQ37,0)</f>
        <v>0</v>
      </c>
      <c r="S165" s="96">
        <f>IF(S$139=ابريل!$B37,ابريل!$BR37-ابريل!$BQ37,0)</f>
        <v>0</v>
      </c>
      <c r="T165" s="96">
        <f>IF(T$139=ابريل!$B37,ابريل!$BR37-ابريل!$BQ37,0)</f>
        <v>0</v>
      </c>
      <c r="U165" s="96">
        <f>IF(U$139=ابريل!$B37,ابريل!$BR37-ابريل!$BQ37,0)</f>
        <v>0</v>
      </c>
      <c r="V165" s="96">
        <f>IF(V$139=ابريل!$B37,ابريل!$BR37-ابريل!$BQ37,0)</f>
        <v>0</v>
      </c>
      <c r="W165" s="96">
        <f>IF(W$139=ابريل!$B37,ابريل!$BR37-ابريل!$BQ37,0)</f>
        <v>0</v>
      </c>
      <c r="X165" s="96">
        <f>IF(X$139=ابريل!$B37,ابريل!$BR37-ابريل!$BQ37,0)</f>
        <v>0</v>
      </c>
      <c r="Y165" s="96">
        <f>IF(Y$139=ابريل!$B37,ابريل!$BR37-ابريل!$BQ37,0)</f>
        <v>0</v>
      </c>
      <c r="Z165" s="96">
        <f>IF(Z$139=ابريل!$B37,ابريل!$BR37-ابريل!$BQ37,0)</f>
        <v>0</v>
      </c>
      <c r="AA165" s="96">
        <f>IF(AA$139=ابريل!$B37,ابريل!$BR37-ابريل!$BQ37,0)</f>
        <v>0</v>
      </c>
      <c r="AB165" s="96">
        <f>IF(AB$139=ابريل!$B37,ابريل!$BR37-ابريل!$BQ37,0)</f>
        <v>0</v>
      </c>
      <c r="AC165" s="96">
        <f>IF(AC$139=ابريل!$B37,ابريل!$BR37-ابريل!$BQ37,0)</f>
        <v>0</v>
      </c>
      <c r="AD165" s="96">
        <f>IF(AD$139=ابريل!$B37,ابريل!$BR37-ابريل!$BQ37,0)</f>
        <v>0</v>
      </c>
      <c r="AE165" s="96">
        <f>IF(AE$139=ابريل!$B37,ابريل!$BR37-ابريل!$BQ37,0)</f>
        <v>0</v>
      </c>
      <c r="AF165" s="96">
        <f>IF(AF$139=ابريل!$B37,ابريل!$BR37-ابريل!$BQ37,0)</f>
        <v>0</v>
      </c>
      <c r="AG165" s="96">
        <f>IF(AG$139=ابريل!$B37,ابريل!$BR37-ابريل!$BQ37,0)</f>
        <v>0</v>
      </c>
    </row>
    <row r="166" spans="1:33">
      <c r="A166" s="96" t="str">
        <f>IF(D166&gt;0,ابريل!D38," ")</f>
        <v> </v>
      </c>
      <c r="B166" s="96" t="str">
        <f>IF(D166&gt;0,ابريل!E38," ")</f>
        <v> </v>
      </c>
      <c r="C166" s="96" t="str">
        <f>IF(D166&gt;0,ابريل!F38,"")</f>
        <v/>
      </c>
      <c r="D166" s="126">
        <f t="shared" si="6"/>
        <v>0</v>
      </c>
      <c r="E166" s="96">
        <f>IF(E$139=ابريل!$B38,ابريل!$BR38-ابريل!$BQ38,0)</f>
        <v>0</v>
      </c>
      <c r="F166" s="96">
        <f>IF(F$139=ابريل!$B38,ابريل!$BR38-ابريل!$BQ38,0)</f>
        <v>0</v>
      </c>
      <c r="G166" s="96">
        <f>IF(G$139=ابريل!$B38,ابريل!$BR38-ابريل!$BQ38,0)</f>
        <v>0</v>
      </c>
      <c r="H166" s="96">
        <f>IF(H$139=ابريل!$B38,ابريل!$BR38-ابريل!$BQ38,0)</f>
        <v>0</v>
      </c>
      <c r="I166" s="96">
        <f>IF(I$139=ابريل!$B38,ابريل!$BR38-ابريل!$BQ38,0)</f>
        <v>0</v>
      </c>
      <c r="J166" s="96">
        <f>IF(J$139=ابريل!$B38,ابريل!$BR38-ابريل!$BQ38,0)</f>
        <v>0</v>
      </c>
      <c r="K166" s="96">
        <f>IF(K$139=ابريل!$B38,ابريل!$BR38-ابريل!$BQ38,0)</f>
        <v>0</v>
      </c>
      <c r="L166" s="96">
        <f>IF(L$139=ابريل!$B38,ابريل!$BR38-ابريل!$BQ38,0)</f>
        <v>0</v>
      </c>
      <c r="M166" s="96">
        <f>IF(M$139=ابريل!$B38,ابريل!$BR38-ابريل!$BQ38,0)</f>
        <v>0</v>
      </c>
      <c r="N166" s="96">
        <f>IF(N$139=ابريل!$B38,ابريل!$BR38-ابريل!$BQ38,0)</f>
        <v>0</v>
      </c>
      <c r="O166" s="96">
        <f>IF(O$139=ابريل!$B38,ابريل!$BR38-ابريل!$BQ38,0)</f>
        <v>0</v>
      </c>
      <c r="P166" s="96">
        <f>IF(P$139=ابريل!$B38,ابريل!$BR38-ابريل!$BQ38,0)</f>
        <v>0</v>
      </c>
      <c r="Q166" s="96">
        <f>IF(Q$139=ابريل!$B38,ابريل!$BR38-ابريل!$BQ38,0)</f>
        <v>0</v>
      </c>
      <c r="R166" s="96">
        <f>IF(R$139=ابريل!$B38,ابريل!$BR38-ابريل!$BQ38,0)</f>
        <v>0</v>
      </c>
      <c r="S166" s="96">
        <f>IF(S$139=ابريل!$B38,ابريل!$BR38-ابريل!$BQ38,0)</f>
        <v>0</v>
      </c>
      <c r="T166" s="96">
        <f>IF(T$139=ابريل!$B38,ابريل!$BR38-ابريل!$BQ38,0)</f>
        <v>0</v>
      </c>
      <c r="U166" s="96">
        <f>IF(U$139=ابريل!$B38,ابريل!$BR38-ابريل!$BQ38,0)</f>
        <v>0</v>
      </c>
      <c r="V166" s="96">
        <f>IF(V$139=ابريل!$B38,ابريل!$BR38-ابريل!$BQ38,0)</f>
        <v>0</v>
      </c>
      <c r="W166" s="96">
        <f>IF(W$139=ابريل!$B38,ابريل!$BR38-ابريل!$BQ38,0)</f>
        <v>0</v>
      </c>
      <c r="X166" s="96">
        <f>IF(X$139=ابريل!$B38,ابريل!$BR38-ابريل!$BQ38,0)</f>
        <v>0</v>
      </c>
      <c r="Y166" s="96">
        <f>IF(Y$139=ابريل!$B38,ابريل!$BR38-ابريل!$BQ38,0)</f>
        <v>0</v>
      </c>
      <c r="Z166" s="96">
        <f>IF(Z$139=ابريل!$B38,ابريل!$BR38-ابريل!$BQ38,0)</f>
        <v>0</v>
      </c>
      <c r="AA166" s="96">
        <f>IF(AA$139=ابريل!$B38,ابريل!$BR38-ابريل!$BQ38,0)</f>
        <v>0</v>
      </c>
      <c r="AB166" s="96">
        <f>IF(AB$139=ابريل!$B38,ابريل!$BR38-ابريل!$BQ38,0)</f>
        <v>0</v>
      </c>
      <c r="AC166" s="96">
        <f>IF(AC$139=ابريل!$B38,ابريل!$BR38-ابريل!$BQ38,0)</f>
        <v>0</v>
      </c>
      <c r="AD166" s="96">
        <f>IF(AD$139=ابريل!$B38,ابريل!$BR38-ابريل!$BQ38,0)</f>
        <v>0</v>
      </c>
      <c r="AE166" s="96">
        <f>IF(AE$139=ابريل!$B38,ابريل!$BR38-ابريل!$BQ38,0)</f>
        <v>0</v>
      </c>
      <c r="AF166" s="96">
        <f>IF(AF$139=ابريل!$B38,ابريل!$BR38-ابريل!$BQ38,0)</f>
        <v>0</v>
      </c>
      <c r="AG166" s="96">
        <f>IF(AG$139=ابريل!$B38,ابريل!$BR38-ابريل!$BQ38,0)</f>
        <v>0</v>
      </c>
    </row>
    <row r="167" spans="1:33">
      <c r="A167" s="96" t="str">
        <f>IF(D167&gt;0,ابريل!D39," ")</f>
        <v> </v>
      </c>
      <c r="B167" s="96" t="str">
        <f>IF(D167&gt;0,ابريل!E39," ")</f>
        <v> </v>
      </c>
      <c r="C167" s="96" t="str">
        <f>IF(D167&gt;0,ابريل!F39,"")</f>
        <v/>
      </c>
      <c r="D167" s="126">
        <f t="shared" si="6"/>
        <v>0</v>
      </c>
      <c r="E167" s="96">
        <f>IF(E$139=ابريل!$B39,ابريل!$BR39-ابريل!$BQ39,0)</f>
        <v>0</v>
      </c>
      <c r="F167" s="96">
        <f>IF(F$139=ابريل!$B39,ابريل!$BR39-ابريل!$BQ39,0)</f>
        <v>0</v>
      </c>
      <c r="G167" s="96">
        <f>IF(G$139=ابريل!$B39,ابريل!$BR39-ابريل!$BQ39,0)</f>
        <v>0</v>
      </c>
      <c r="H167" s="96">
        <f>IF(H$139=ابريل!$B39,ابريل!$BR39-ابريل!$BQ39,0)</f>
        <v>0</v>
      </c>
      <c r="I167" s="96">
        <f>IF(I$139=ابريل!$B39,ابريل!$BR39-ابريل!$BQ39,0)</f>
        <v>0</v>
      </c>
      <c r="J167" s="96">
        <f>IF(J$139=ابريل!$B39,ابريل!$BR39-ابريل!$BQ39,0)</f>
        <v>0</v>
      </c>
      <c r="K167" s="96">
        <f>IF(K$139=ابريل!$B39,ابريل!$BR39-ابريل!$BQ39,0)</f>
        <v>0</v>
      </c>
      <c r="L167" s="96">
        <f>IF(L$139=ابريل!$B39,ابريل!$BR39-ابريل!$BQ39,0)</f>
        <v>0</v>
      </c>
      <c r="M167" s="96">
        <f>IF(M$139=ابريل!$B39,ابريل!$BR39-ابريل!$BQ39,0)</f>
        <v>0</v>
      </c>
      <c r="N167" s="96">
        <f>IF(N$139=ابريل!$B39,ابريل!$BR39-ابريل!$BQ39,0)</f>
        <v>0</v>
      </c>
      <c r="O167" s="96">
        <f>IF(O$139=ابريل!$B39,ابريل!$BR39-ابريل!$BQ39,0)</f>
        <v>0</v>
      </c>
      <c r="P167" s="96">
        <f>IF(P$139=ابريل!$B39,ابريل!$BR39-ابريل!$BQ39,0)</f>
        <v>0</v>
      </c>
      <c r="Q167" s="96">
        <f>IF(Q$139=ابريل!$B39,ابريل!$BR39-ابريل!$BQ39,0)</f>
        <v>0</v>
      </c>
      <c r="R167" s="96">
        <f>IF(R$139=ابريل!$B39,ابريل!$BR39-ابريل!$BQ39,0)</f>
        <v>0</v>
      </c>
      <c r="S167" s="96">
        <f>IF(S$139=ابريل!$B39,ابريل!$BR39-ابريل!$BQ39,0)</f>
        <v>0</v>
      </c>
      <c r="T167" s="96">
        <f>IF(T$139=ابريل!$B39,ابريل!$BR39-ابريل!$BQ39,0)</f>
        <v>0</v>
      </c>
      <c r="U167" s="96">
        <f>IF(U$139=ابريل!$B39,ابريل!$BR39-ابريل!$BQ39,0)</f>
        <v>0</v>
      </c>
      <c r="V167" s="96">
        <f>IF(V$139=ابريل!$B39,ابريل!$BR39-ابريل!$BQ39,0)</f>
        <v>0</v>
      </c>
      <c r="W167" s="96">
        <f>IF(W$139=ابريل!$B39,ابريل!$BR39-ابريل!$BQ39,0)</f>
        <v>0</v>
      </c>
      <c r="X167" s="96">
        <f>IF(X$139=ابريل!$B39,ابريل!$BR39-ابريل!$BQ39,0)</f>
        <v>0</v>
      </c>
      <c r="Y167" s="96">
        <f>IF(Y$139=ابريل!$B39,ابريل!$BR39-ابريل!$BQ39,0)</f>
        <v>0</v>
      </c>
      <c r="Z167" s="96">
        <f>IF(Z$139=ابريل!$B39,ابريل!$BR39-ابريل!$BQ39,0)</f>
        <v>0</v>
      </c>
      <c r="AA167" s="96">
        <f>IF(AA$139=ابريل!$B39,ابريل!$BR39-ابريل!$BQ39,0)</f>
        <v>0</v>
      </c>
      <c r="AB167" s="96">
        <f>IF(AB$139=ابريل!$B39,ابريل!$BR39-ابريل!$BQ39,0)</f>
        <v>0</v>
      </c>
      <c r="AC167" s="96">
        <f>IF(AC$139=ابريل!$B39,ابريل!$BR39-ابريل!$BQ39,0)</f>
        <v>0</v>
      </c>
      <c r="AD167" s="96">
        <f>IF(AD$139=ابريل!$B39,ابريل!$BR39-ابريل!$BQ39,0)</f>
        <v>0</v>
      </c>
      <c r="AE167" s="96">
        <f>IF(AE$139=ابريل!$B39,ابريل!$BR39-ابريل!$BQ39,0)</f>
        <v>0</v>
      </c>
      <c r="AF167" s="96">
        <f>IF(AF$139=ابريل!$B39,ابريل!$BR39-ابريل!$BQ39,0)</f>
        <v>0</v>
      </c>
      <c r="AG167" s="96">
        <f>IF(AG$139=ابريل!$B39,ابريل!$BR39-ابريل!$BQ39,0)</f>
        <v>0</v>
      </c>
    </row>
    <row r="168" spans="1:33">
      <c r="A168" s="96" t="str">
        <f>IF(D168&gt;0,ابريل!D40," ")</f>
        <v> </v>
      </c>
      <c r="B168" s="96" t="str">
        <f>IF(D168&gt;0,ابريل!E40," ")</f>
        <v> </v>
      </c>
      <c r="C168" s="96" t="str">
        <f>IF(D168&gt;0,ابريل!F40,"")</f>
        <v/>
      </c>
      <c r="D168" s="126">
        <f t="shared" si="6"/>
        <v>0</v>
      </c>
      <c r="E168" s="96">
        <f>IF(E$139=ابريل!$B40,ابريل!$BR40-ابريل!$BQ40,0)</f>
        <v>0</v>
      </c>
      <c r="F168" s="96">
        <f>IF(F$139=ابريل!$B40,ابريل!$BR40-ابريل!$BQ40,0)</f>
        <v>0</v>
      </c>
      <c r="G168" s="96">
        <f>IF(G$139=ابريل!$B40,ابريل!$BR40-ابريل!$BQ40,0)</f>
        <v>0</v>
      </c>
      <c r="H168" s="96">
        <f>IF(H$139=ابريل!$B40,ابريل!$BR40-ابريل!$BQ40,0)</f>
        <v>0</v>
      </c>
      <c r="I168" s="96">
        <f>IF(I$139=ابريل!$B40,ابريل!$BR40-ابريل!$BQ40,0)</f>
        <v>0</v>
      </c>
      <c r="J168" s="96">
        <f>IF(J$139=ابريل!$B40,ابريل!$BR40-ابريل!$BQ40,0)</f>
        <v>0</v>
      </c>
      <c r="K168" s="96">
        <f>IF(K$139=ابريل!$B40,ابريل!$BR40-ابريل!$BQ40,0)</f>
        <v>0</v>
      </c>
      <c r="L168" s="96">
        <f>IF(L$139=ابريل!$B40,ابريل!$BR40-ابريل!$BQ40,0)</f>
        <v>0</v>
      </c>
      <c r="M168" s="96">
        <f>IF(M$139=ابريل!$B40,ابريل!$BR40-ابريل!$BQ40,0)</f>
        <v>0</v>
      </c>
      <c r="N168" s="96">
        <f>IF(N$139=ابريل!$B40,ابريل!$BR40-ابريل!$BQ40,0)</f>
        <v>0</v>
      </c>
      <c r="O168" s="96">
        <f>IF(O$139=ابريل!$B40,ابريل!$BR40-ابريل!$BQ40,0)</f>
        <v>0</v>
      </c>
      <c r="P168" s="96">
        <f>IF(P$139=ابريل!$B40,ابريل!$BR40-ابريل!$BQ40,0)</f>
        <v>0</v>
      </c>
      <c r="Q168" s="96">
        <f>IF(Q$139=ابريل!$B40,ابريل!$BR40-ابريل!$BQ40,0)</f>
        <v>0</v>
      </c>
      <c r="R168" s="96">
        <f>IF(R$139=ابريل!$B40,ابريل!$BR40-ابريل!$BQ40,0)</f>
        <v>0</v>
      </c>
      <c r="S168" s="96">
        <f>IF(S$139=ابريل!$B40,ابريل!$BR40-ابريل!$BQ40,0)</f>
        <v>0</v>
      </c>
      <c r="T168" s="96">
        <f>IF(T$139=ابريل!$B40,ابريل!$BR40-ابريل!$BQ40,0)</f>
        <v>0</v>
      </c>
      <c r="U168" s="96">
        <f>IF(U$139=ابريل!$B40,ابريل!$BR40-ابريل!$BQ40,0)</f>
        <v>0</v>
      </c>
      <c r="V168" s="96">
        <f>IF(V$139=ابريل!$B40,ابريل!$BR40-ابريل!$BQ40,0)</f>
        <v>0</v>
      </c>
      <c r="W168" s="96">
        <f>IF(W$139=ابريل!$B40,ابريل!$BR40-ابريل!$BQ40,0)</f>
        <v>0</v>
      </c>
      <c r="X168" s="96">
        <f>IF(X$139=ابريل!$B40,ابريل!$BR40-ابريل!$BQ40,0)</f>
        <v>0</v>
      </c>
      <c r="Y168" s="96">
        <f>IF(Y$139=ابريل!$B40,ابريل!$BR40-ابريل!$BQ40,0)</f>
        <v>0</v>
      </c>
      <c r="Z168" s="96">
        <f>IF(Z$139=ابريل!$B40,ابريل!$BR40-ابريل!$BQ40,0)</f>
        <v>0</v>
      </c>
      <c r="AA168" s="96">
        <f>IF(AA$139=ابريل!$B40,ابريل!$BR40-ابريل!$BQ40,0)</f>
        <v>0</v>
      </c>
      <c r="AB168" s="96">
        <f>IF(AB$139=ابريل!$B40,ابريل!$BR40-ابريل!$BQ40,0)</f>
        <v>0</v>
      </c>
      <c r="AC168" s="96">
        <f>IF(AC$139=ابريل!$B40,ابريل!$BR40-ابريل!$BQ40,0)</f>
        <v>0</v>
      </c>
      <c r="AD168" s="96">
        <f>IF(AD$139=ابريل!$B40,ابريل!$BR40-ابريل!$BQ40,0)</f>
        <v>0</v>
      </c>
      <c r="AE168" s="96">
        <f>IF(AE$139=ابريل!$B40,ابريل!$BR40-ابريل!$BQ40,0)</f>
        <v>0</v>
      </c>
      <c r="AF168" s="96">
        <f>IF(AF$139=ابريل!$B40,ابريل!$BR40-ابريل!$BQ40,0)</f>
        <v>0</v>
      </c>
      <c r="AG168" s="96">
        <f>IF(AG$139=ابريل!$B40,ابريل!$BR40-ابريل!$BQ40,0)</f>
        <v>0</v>
      </c>
    </row>
    <row r="169" spans="1:33">
      <c r="A169" s="96" t="str">
        <f>IF(D169&gt;0,ابريل!D41," ")</f>
        <v> </v>
      </c>
      <c r="B169" s="96" t="str">
        <f>IF(D169&gt;0,ابريل!E41," ")</f>
        <v> </v>
      </c>
      <c r="C169" s="96" t="str">
        <f>IF(D169&gt;0,ابريل!F41,"")</f>
        <v/>
      </c>
      <c r="D169" s="126">
        <f t="shared" si="6"/>
        <v>0</v>
      </c>
      <c r="E169" s="96">
        <f>IF(E$139=ابريل!$B41,ابريل!$BR41-ابريل!$BQ41,0)</f>
        <v>0</v>
      </c>
      <c r="F169" s="96">
        <f>IF(F$139=ابريل!$B41,ابريل!$BR41-ابريل!$BQ41,0)</f>
        <v>0</v>
      </c>
      <c r="G169" s="96">
        <f>IF(G$139=ابريل!$B41,ابريل!$BR41-ابريل!$BQ41,0)</f>
        <v>0</v>
      </c>
      <c r="H169" s="96">
        <f>IF(H$139=ابريل!$B41,ابريل!$BR41-ابريل!$BQ41,0)</f>
        <v>0</v>
      </c>
      <c r="I169" s="96">
        <f>IF(I$139=ابريل!$B41,ابريل!$BR41-ابريل!$BQ41,0)</f>
        <v>0</v>
      </c>
      <c r="J169" s="96">
        <f>IF(J$139=ابريل!$B41,ابريل!$BR41-ابريل!$BQ41,0)</f>
        <v>0</v>
      </c>
      <c r="K169" s="96">
        <f>IF(K$139=ابريل!$B41,ابريل!$BR41-ابريل!$BQ41,0)</f>
        <v>0</v>
      </c>
      <c r="L169" s="96">
        <f>IF(L$139=ابريل!$B41,ابريل!$BR41-ابريل!$BQ41,0)</f>
        <v>0</v>
      </c>
      <c r="M169" s="96">
        <f>IF(M$139=ابريل!$B41,ابريل!$BR41-ابريل!$BQ41,0)</f>
        <v>0</v>
      </c>
      <c r="N169" s="96">
        <f>IF(N$139=ابريل!$B41,ابريل!$BR41-ابريل!$BQ41,0)</f>
        <v>0</v>
      </c>
      <c r="O169" s="96">
        <f>IF(O$139=ابريل!$B41,ابريل!$BR41-ابريل!$BQ41,0)</f>
        <v>0</v>
      </c>
      <c r="P169" s="96">
        <f>IF(P$139=ابريل!$B41,ابريل!$BR41-ابريل!$BQ41,0)</f>
        <v>0</v>
      </c>
      <c r="Q169" s="96">
        <f>IF(Q$139=ابريل!$B41,ابريل!$BR41-ابريل!$BQ41,0)</f>
        <v>0</v>
      </c>
      <c r="R169" s="96">
        <f>IF(R$139=ابريل!$B41,ابريل!$BR41-ابريل!$BQ41,0)</f>
        <v>0</v>
      </c>
      <c r="S169" s="96">
        <f>IF(S$139=ابريل!$B41,ابريل!$BR41-ابريل!$BQ41,0)</f>
        <v>0</v>
      </c>
      <c r="T169" s="96">
        <f>IF(T$139=ابريل!$B41,ابريل!$BR41-ابريل!$BQ41,0)</f>
        <v>0</v>
      </c>
      <c r="U169" s="96">
        <f>IF(U$139=ابريل!$B41,ابريل!$BR41-ابريل!$BQ41,0)</f>
        <v>0</v>
      </c>
      <c r="V169" s="96">
        <f>IF(V$139=ابريل!$B41,ابريل!$BR41-ابريل!$BQ41,0)</f>
        <v>0</v>
      </c>
      <c r="W169" s="96">
        <f>IF(W$139=ابريل!$B41,ابريل!$BR41-ابريل!$BQ41,0)</f>
        <v>0</v>
      </c>
      <c r="X169" s="96">
        <f>IF(X$139=ابريل!$B41,ابريل!$BR41-ابريل!$BQ41,0)</f>
        <v>0</v>
      </c>
      <c r="Y169" s="96">
        <f>IF(Y$139=ابريل!$B41,ابريل!$BR41-ابريل!$BQ41,0)</f>
        <v>0</v>
      </c>
      <c r="Z169" s="96">
        <f>IF(Z$139=ابريل!$B41,ابريل!$BR41-ابريل!$BQ41,0)</f>
        <v>0</v>
      </c>
      <c r="AA169" s="96">
        <f>IF(AA$139=ابريل!$B41,ابريل!$BR41-ابريل!$BQ41,0)</f>
        <v>0</v>
      </c>
      <c r="AB169" s="96">
        <f>IF(AB$139=ابريل!$B41,ابريل!$BR41-ابريل!$BQ41,0)</f>
        <v>0</v>
      </c>
      <c r="AC169" s="96">
        <f>IF(AC$139=ابريل!$B41,ابريل!$BR41-ابريل!$BQ41,0)</f>
        <v>0</v>
      </c>
      <c r="AD169" s="96">
        <f>IF(AD$139=ابريل!$B41,ابريل!$BR41-ابريل!$BQ41,0)</f>
        <v>0</v>
      </c>
      <c r="AE169" s="96">
        <f>IF(AE$139=ابريل!$B41,ابريل!$BR41-ابريل!$BQ41,0)</f>
        <v>0</v>
      </c>
      <c r="AF169" s="96">
        <f>IF(AF$139=ابريل!$B41,ابريل!$BR41-ابريل!$BQ41,0)</f>
        <v>0</v>
      </c>
      <c r="AG169" s="96">
        <f>IF(AG$139=ابريل!$B41,ابريل!$BR41-ابريل!$BQ41,0)</f>
        <v>0</v>
      </c>
    </row>
    <row r="170" spans="1:33">
      <c r="A170" s="96" t="str">
        <f>IF(D170&gt;0,ابريل!D42," ")</f>
        <v> </v>
      </c>
      <c r="B170" s="96" t="str">
        <f>IF(D170&gt;0,ابريل!E42," ")</f>
        <v> </v>
      </c>
      <c r="C170" s="96" t="str">
        <f>IF(D170&gt;0,ابريل!F42,"")</f>
        <v/>
      </c>
      <c r="D170" s="126">
        <f t="shared" si="6"/>
        <v>0</v>
      </c>
      <c r="E170" s="96">
        <f>IF(E$139=ابريل!$B42,ابريل!$BR42-ابريل!$BQ42,0)</f>
        <v>0</v>
      </c>
      <c r="F170" s="96">
        <f>IF(F$139=ابريل!$B42,ابريل!$BR42-ابريل!$BQ42,0)</f>
        <v>0</v>
      </c>
      <c r="G170" s="96">
        <f>IF(G$139=ابريل!$B42,ابريل!$BR42-ابريل!$BQ42,0)</f>
        <v>0</v>
      </c>
      <c r="H170" s="96">
        <f>IF(H$139=ابريل!$B42,ابريل!$BR42-ابريل!$BQ42,0)</f>
        <v>0</v>
      </c>
      <c r="I170" s="96">
        <f>IF(I$139=ابريل!$B42,ابريل!$BR42-ابريل!$BQ42,0)</f>
        <v>0</v>
      </c>
      <c r="J170" s="96">
        <f>IF(J$139=ابريل!$B42,ابريل!$BR42-ابريل!$BQ42,0)</f>
        <v>0</v>
      </c>
      <c r="K170" s="96">
        <f>IF(K$139=ابريل!$B42,ابريل!$BR42-ابريل!$BQ42,0)</f>
        <v>0</v>
      </c>
      <c r="L170" s="96">
        <f>IF(L$139=ابريل!$B42,ابريل!$BR42-ابريل!$BQ42,0)</f>
        <v>0</v>
      </c>
      <c r="M170" s="96">
        <f>IF(M$139=ابريل!$B42,ابريل!$BR42-ابريل!$BQ42,0)</f>
        <v>0</v>
      </c>
      <c r="N170" s="96">
        <f>IF(N$139=ابريل!$B42,ابريل!$BR42-ابريل!$BQ42,0)</f>
        <v>0</v>
      </c>
      <c r="O170" s="96">
        <f>IF(O$139=ابريل!$B42,ابريل!$BR42-ابريل!$BQ42,0)</f>
        <v>0</v>
      </c>
      <c r="P170" s="96">
        <f>IF(P$139=ابريل!$B42,ابريل!$BR42-ابريل!$BQ42,0)</f>
        <v>0</v>
      </c>
      <c r="Q170" s="96">
        <f>IF(Q$139=ابريل!$B42,ابريل!$BR42-ابريل!$BQ42,0)</f>
        <v>0</v>
      </c>
      <c r="R170" s="96">
        <f>IF(R$139=ابريل!$B42,ابريل!$BR42-ابريل!$BQ42,0)</f>
        <v>0</v>
      </c>
      <c r="S170" s="96">
        <f>IF(S$139=ابريل!$B42,ابريل!$BR42-ابريل!$BQ42,0)</f>
        <v>0</v>
      </c>
      <c r="T170" s="96">
        <f>IF(T$139=ابريل!$B42,ابريل!$BR42-ابريل!$BQ42,0)</f>
        <v>0</v>
      </c>
      <c r="U170" s="96">
        <f>IF(U$139=ابريل!$B42,ابريل!$BR42-ابريل!$BQ42,0)</f>
        <v>0</v>
      </c>
      <c r="V170" s="96">
        <f>IF(V$139=ابريل!$B42,ابريل!$BR42-ابريل!$BQ42,0)</f>
        <v>0</v>
      </c>
      <c r="W170" s="96">
        <f>IF(W$139=ابريل!$B42,ابريل!$BR42-ابريل!$BQ42,0)</f>
        <v>0</v>
      </c>
      <c r="X170" s="96">
        <f>IF(X$139=ابريل!$B42,ابريل!$BR42-ابريل!$BQ42,0)</f>
        <v>0</v>
      </c>
      <c r="Y170" s="96">
        <f>IF(Y$139=ابريل!$B42,ابريل!$BR42-ابريل!$BQ42,0)</f>
        <v>0</v>
      </c>
      <c r="Z170" s="96">
        <f>IF(Z$139=ابريل!$B42,ابريل!$BR42-ابريل!$BQ42,0)</f>
        <v>0</v>
      </c>
      <c r="AA170" s="96">
        <f>IF(AA$139=ابريل!$B42,ابريل!$BR42-ابريل!$BQ42,0)</f>
        <v>0</v>
      </c>
      <c r="AB170" s="96">
        <f>IF(AB$139=ابريل!$B42,ابريل!$BR42-ابريل!$BQ42,0)</f>
        <v>0</v>
      </c>
      <c r="AC170" s="96">
        <f>IF(AC$139=ابريل!$B42,ابريل!$BR42-ابريل!$BQ42,0)</f>
        <v>0</v>
      </c>
      <c r="AD170" s="96">
        <f>IF(AD$139=ابريل!$B42,ابريل!$BR42-ابريل!$BQ42,0)</f>
        <v>0</v>
      </c>
      <c r="AE170" s="96">
        <f>IF(AE$139=ابريل!$B42,ابريل!$BR42-ابريل!$BQ42,0)</f>
        <v>0</v>
      </c>
      <c r="AF170" s="96">
        <f>IF(AF$139=ابريل!$B42,ابريل!$BR42-ابريل!$BQ42,0)</f>
        <v>0</v>
      </c>
      <c r="AG170" s="96">
        <f>IF(AG$139=ابريل!$B42,ابريل!$BR42-ابريل!$BQ42,0)</f>
        <v>0</v>
      </c>
    </row>
    <row r="171" ht="15" spans="1:33">
      <c r="A171" s="96" t="str">
        <f>IF(D171&gt;0,ابريل!D43," ")</f>
        <v> </v>
      </c>
      <c r="B171" s="96" t="str">
        <f>IF(D171&gt;0,ابريل!E43," ")</f>
        <v> </v>
      </c>
      <c r="C171" s="96" t="str">
        <f>IF(D171&gt;0,ابريل!F43,"")</f>
        <v/>
      </c>
      <c r="D171" s="126">
        <f t="shared" si="6"/>
        <v>0</v>
      </c>
      <c r="E171" s="96">
        <f>IF(E$139=ابريل!$B43,ابريل!$BR43-ابريل!$BQ43,0)</f>
        <v>0</v>
      </c>
      <c r="F171" s="96">
        <f>IF(F$139=ابريل!$B43,ابريل!$BR43-ابريل!$BQ43,0)</f>
        <v>0</v>
      </c>
      <c r="G171" s="96">
        <f>IF(G$139=ابريل!$B43,ابريل!$BR43-ابريل!$BQ43,0)</f>
        <v>0</v>
      </c>
      <c r="H171" s="96">
        <f>IF(H$139=ابريل!$B43,ابريل!$BR43-ابريل!$BQ43,0)</f>
        <v>0</v>
      </c>
      <c r="I171" s="96">
        <f>IF(I$139=ابريل!$B43,ابريل!$BR43-ابريل!$BQ43,0)</f>
        <v>0</v>
      </c>
      <c r="J171" s="96">
        <f>IF(J$139=ابريل!$B43,ابريل!$BR43-ابريل!$BQ43,0)</f>
        <v>0</v>
      </c>
      <c r="K171" s="96">
        <f>IF(K$139=ابريل!$B43,ابريل!$BR43-ابريل!$BQ43,0)</f>
        <v>0</v>
      </c>
      <c r="L171" s="96">
        <f>IF(L$139=ابريل!$B43,ابريل!$BR43-ابريل!$BQ43,0)</f>
        <v>0</v>
      </c>
      <c r="M171" s="96">
        <f>IF(M$139=ابريل!$B43,ابريل!$BR43-ابريل!$BQ43,0)</f>
        <v>0</v>
      </c>
      <c r="N171" s="96">
        <f>IF(N$139=ابريل!$B43,ابريل!$BR43-ابريل!$BQ43,0)</f>
        <v>0</v>
      </c>
      <c r="O171" s="96">
        <f>IF(O$139=ابريل!$B43,ابريل!$BR43-ابريل!$BQ43,0)</f>
        <v>0</v>
      </c>
      <c r="P171" s="96">
        <f>IF(P$139=ابريل!$B43,ابريل!$BR43-ابريل!$BQ43,0)</f>
        <v>0</v>
      </c>
      <c r="Q171" s="96">
        <f>IF(Q$139=ابريل!$B43,ابريل!$BR43-ابريل!$BQ43,0)</f>
        <v>0</v>
      </c>
      <c r="R171" s="96">
        <f>IF(R$139=ابريل!$B43,ابريل!$BR43-ابريل!$BQ43,0)</f>
        <v>0</v>
      </c>
      <c r="S171" s="96">
        <f>IF(S$139=ابريل!$B43,ابريل!$BR43-ابريل!$BQ43,0)</f>
        <v>0</v>
      </c>
      <c r="T171" s="96">
        <f>IF(T$139=ابريل!$B43,ابريل!$BR43-ابريل!$BQ43,0)</f>
        <v>0</v>
      </c>
      <c r="U171" s="96">
        <f>IF(U$139=ابريل!$B43,ابريل!$BR43-ابريل!$BQ43,0)</f>
        <v>0</v>
      </c>
      <c r="V171" s="96">
        <f>IF(V$139=ابريل!$B43,ابريل!$BR43-ابريل!$BQ43,0)</f>
        <v>0</v>
      </c>
      <c r="W171" s="96">
        <f>IF(W$139=ابريل!$B43,ابريل!$BR43-ابريل!$BQ43,0)</f>
        <v>0</v>
      </c>
      <c r="X171" s="96">
        <f>IF(X$139=ابريل!$B43,ابريل!$BR43-ابريل!$BQ43,0)</f>
        <v>0</v>
      </c>
      <c r="Y171" s="96">
        <f>IF(Y$139=ابريل!$B43,ابريل!$BR43-ابريل!$BQ43,0)</f>
        <v>0</v>
      </c>
      <c r="Z171" s="96">
        <f>IF(Z$139=ابريل!$B43,ابريل!$BR43-ابريل!$BQ43,0)</f>
        <v>0</v>
      </c>
      <c r="AA171" s="96">
        <f>IF(AA$139=ابريل!$B43,ابريل!$BR43-ابريل!$BQ43,0)</f>
        <v>0</v>
      </c>
      <c r="AB171" s="96">
        <f>IF(AB$139=ابريل!$B43,ابريل!$BR43-ابريل!$BQ43,0)</f>
        <v>0</v>
      </c>
      <c r="AC171" s="96">
        <f>IF(AC$139=ابريل!$B43,ابريل!$BR43-ابريل!$BQ43,0)</f>
        <v>0</v>
      </c>
      <c r="AD171" s="96">
        <f>IF(AD$139=ابريل!$B43,ابريل!$BR43-ابريل!$BQ43,0)</f>
        <v>0</v>
      </c>
      <c r="AE171" s="96">
        <f>IF(AE$139=ابريل!$B43,ابريل!$BR43-ابريل!$BQ43,0)</f>
        <v>0</v>
      </c>
      <c r="AF171" s="96">
        <f>IF(AF$139=ابريل!$B43,ابريل!$BR43-ابريل!$BQ43,0)</f>
        <v>0</v>
      </c>
      <c r="AG171" s="96">
        <f>IF(AG$139=ابريل!$B43,ابريل!$BR43-ابريل!$BQ43,0)</f>
        <v>0</v>
      </c>
    </row>
    <row r="172" ht="23.25" spans="3:33">
      <c r="C172" s="127" t="s">
        <v>534</v>
      </c>
      <c r="D172" s="144">
        <f t="shared" ref="D172:AG172" si="7">SUM(D140:D171)</f>
        <v>1500</v>
      </c>
      <c r="E172" s="144">
        <f t="shared" si="7"/>
        <v>0</v>
      </c>
      <c r="F172" s="128">
        <f t="shared" si="7"/>
        <v>0</v>
      </c>
      <c r="G172" s="128">
        <f t="shared" si="7"/>
        <v>0</v>
      </c>
      <c r="H172" s="128">
        <f t="shared" si="7"/>
        <v>1500</v>
      </c>
      <c r="I172" s="128">
        <f t="shared" si="7"/>
        <v>0</v>
      </c>
      <c r="J172" s="128">
        <f t="shared" si="7"/>
        <v>0</v>
      </c>
      <c r="K172" s="133">
        <f t="shared" si="7"/>
        <v>0</v>
      </c>
      <c r="L172" s="133">
        <f t="shared" si="7"/>
        <v>0</v>
      </c>
      <c r="M172" s="133">
        <f t="shared" si="7"/>
        <v>0</v>
      </c>
      <c r="N172" s="133">
        <f t="shared" si="7"/>
        <v>0</v>
      </c>
      <c r="O172" s="133">
        <f t="shared" si="7"/>
        <v>0</v>
      </c>
      <c r="P172" s="133">
        <f t="shared" si="7"/>
        <v>0</v>
      </c>
      <c r="Q172" s="133">
        <f t="shared" si="7"/>
        <v>0</v>
      </c>
      <c r="R172" s="136">
        <f t="shared" si="7"/>
        <v>0</v>
      </c>
      <c r="S172" s="136">
        <f t="shared" si="7"/>
        <v>0</v>
      </c>
      <c r="T172" s="136">
        <f t="shared" si="7"/>
        <v>0</v>
      </c>
      <c r="U172" s="136">
        <f t="shared" si="7"/>
        <v>0</v>
      </c>
      <c r="V172" s="136">
        <f t="shared" si="7"/>
        <v>0</v>
      </c>
      <c r="W172" s="136">
        <f t="shared" si="7"/>
        <v>0</v>
      </c>
      <c r="X172" s="138">
        <f t="shared" si="7"/>
        <v>0</v>
      </c>
      <c r="Y172" s="138">
        <f t="shared" si="7"/>
        <v>0</v>
      </c>
      <c r="Z172" s="138">
        <f t="shared" si="7"/>
        <v>0</v>
      </c>
      <c r="AA172" s="138">
        <f t="shared" si="7"/>
        <v>0</v>
      </c>
      <c r="AB172" s="138">
        <f t="shared" si="7"/>
        <v>0</v>
      </c>
      <c r="AC172" s="142">
        <f t="shared" si="7"/>
        <v>0</v>
      </c>
      <c r="AD172" s="142">
        <f t="shared" si="7"/>
        <v>0</v>
      </c>
      <c r="AE172" s="142">
        <f t="shared" si="7"/>
        <v>0</v>
      </c>
      <c r="AF172" s="142">
        <f t="shared" si="7"/>
        <v>0</v>
      </c>
      <c r="AG172" s="143">
        <f t="shared" si="7"/>
        <v>0</v>
      </c>
    </row>
    <row r="173" ht="15"/>
    <row r="177" ht="30" spans="15:22">
      <c r="O177" s="134"/>
      <c r="P177" s="134" t="s">
        <v>539</v>
      </c>
      <c r="Q177" s="134"/>
      <c r="R177" s="134"/>
      <c r="S177" s="134"/>
      <c r="T177" s="134"/>
      <c r="U177" s="134"/>
      <c r="V177" s="134"/>
    </row>
    <row r="178" ht="30" spans="15:22">
      <c r="O178" s="134"/>
      <c r="P178" s="134"/>
      <c r="Q178" s="134"/>
      <c r="R178" s="134"/>
      <c r="S178" s="134"/>
      <c r="T178" s="134"/>
      <c r="U178" s="134"/>
      <c r="V178" s="134"/>
    </row>
    <row r="179" ht="30" spans="15:22">
      <c r="O179" s="134"/>
      <c r="P179" s="134"/>
      <c r="Q179" s="134"/>
      <c r="R179" s="134"/>
      <c r="S179" s="134"/>
      <c r="T179" s="134"/>
      <c r="U179" s="134"/>
      <c r="V179" s="134"/>
    </row>
    <row r="180" ht="30" spans="15:22">
      <c r="O180" s="134"/>
      <c r="P180" s="134"/>
      <c r="Q180" s="134"/>
      <c r="R180" s="134"/>
      <c r="S180" s="134"/>
      <c r="T180" s="134"/>
      <c r="U180" s="134"/>
      <c r="V180" s="134"/>
    </row>
    <row r="181" ht="20.25" spans="1:33">
      <c r="A181" s="96"/>
      <c r="B181" s="96"/>
      <c r="C181" s="96"/>
      <c r="D181" s="96"/>
      <c r="E181" s="125" t="s">
        <v>508</v>
      </c>
      <c r="F181" s="125"/>
      <c r="G181" s="125"/>
      <c r="H181" s="125"/>
      <c r="I181" s="125"/>
      <c r="J181" s="125"/>
      <c r="K181" s="132" t="s">
        <v>509</v>
      </c>
      <c r="L181" s="132"/>
      <c r="M181" s="132"/>
      <c r="N181" s="132"/>
      <c r="O181" s="132"/>
      <c r="P181" s="132"/>
      <c r="Q181" s="132"/>
      <c r="R181" s="135" t="s">
        <v>510</v>
      </c>
      <c r="S181" s="135"/>
      <c r="T181" s="135"/>
      <c r="U181" s="135"/>
      <c r="V181" s="135"/>
      <c r="W181" s="135"/>
      <c r="X181" s="137" t="s">
        <v>511</v>
      </c>
      <c r="Y181" s="137"/>
      <c r="Z181" s="137"/>
      <c r="AA181" s="137"/>
      <c r="AB181" s="137"/>
      <c r="AC181" s="139" t="s">
        <v>512</v>
      </c>
      <c r="AD181" s="139"/>
      <c r="AE181" s="139"/>
      <c r="AF181" s="139"/>
      <c r="AG181" s="139"/>
    </row>
    <row r="182" ht="20.25" spans="1:33">
      <c r="A182" s="97" t="s">
        <v>513</v>
      </c>
      <c r="B182" s="97" t="s">
        <v>486</v>
      </c>
      <c r="C182" s="97" t="s">
        <v>487</v>
      </c>
      <c r="D182" s="97" t="s">
        <v>15</v>
      </c>
      <c r="E182" s="125" t="s">
        <v>514</v>
      </c>
      <c r="F182" s="125" t="s">
        <v>515</v>
      </c>
      <c r="G182" s="125" t="s">
        <v>516</v>
      </c>
      <c r="H182" s="125" t="s">
        <v>180</v>
      </c>
      <c r="I182" s="125" t="s">
        <v>517</v>
      </c>
      <c r="J182" s="125" t="s">
        <v>518</v>
      </c>
      <c r="K182" s="132" t="s">
        <v>152</v>
      </c>
      <c r="L182" s="132" t="s">
        <v>470</v>
      </c>
      <c r="M182" s="132" t="s">
        <v>519</v>
      </c>
      <c r="N182" s="132" t="s">
        <v>433</v>
      </c>
      <c r="O182" s="132" t="s">
        <v>506</v>
      </c>
      <c r="P182" s="132" t="s">
        <v>520</v>
      </c>
      <c r="Q182" s="132" t="s">
        <v>394</v>
      </c>
      <c r="R182" s="135" t="s">
        <v>521</v>
      </c>
      <c r="S182" s="135" t="s">
        <v>522</v>
      </c>
      <c r="T182" s="135" t="s">
        <v>523</v>
      </c>
      <c r="U182" s="135" t="s">
        <v>524</v>
      </c>
      <c r="V182" s="135" t="s">
        <v>325</v>
      </c>
      <c r="W182" s="135" t="s">
        <v>525</v>
      </c>
      <c r="X182" s="137" t="s">
        <v>526</v>
      </c>
      <c r="Y182" s="137" t="s">
        <v>527</v>
      </c>
      <c r="Z182" s="137" t="s">
        <v>528</v>
      </c>
      <c r="AA182" s="137" t="s">
        <v>529</v>
      </c>
      <c r="AB182" s="137" t="s">
        <v>530</v>
      </c>
      <c r="AC182" s="140" t="s">
        <v>124</v>
      </c>
      <c r="AD182" s="140" t="s">
        <v>531</v>
      </c>
      <c r="AE182" s="141" t="s">
        <v>77</v>
      </c>
      <c r="AF182" s="141" t="s">
        <v>532</v>
      </c>
      <c r="AG182" s="141" t="s">
        <v>533</v>
      </c>
    </row>
    <row r="183" spans="1:33">
      <c r="A183" s="96" t="str">
        <f>IF(D183&gt;0,مايو!D12," ")</f>
        <v> </v>
      </c>
      <c r="B183" s="96" t="str">
        <f>IF(D183&gt;0,مايو!E12," ")</f>
        <v> </v>
      </c>
      <c r="C183" s="96" t="str">
        <f>IF(D183&gt;0,مايو!F12,"")</f>
        <v/>
      </c>
      <c r="D183" s="126">
        <f t="shared" ref="D183:D214" si="8">SUM(E183:AF183)</f>
        <v>0</v>
      </c>
      <c r="E183" s="96">
        <f>IF(E$182=مايو!$B12,مايو!$BR12-مايو!$BQ12,0)</f>
        <v>0</v>
      </c>
      <c r="F183" s="96">
        <f>IF(F$182=مايو!$B12,مايو!$BR12-مايو!$BQ12,0)</f>
        <v>0</v>
      </c>
      <c r="G183" s="96">
        <f>IF(G$182=مايو!$B12,مايو!$BR12-مايو!$BQ12,0)</f>
        <v>0</v>
      </c>
      <c r="H183" s="96">
        <f>IF(H$182=مايو!$B12,مايو!$BR12-مايو!$BQ12,0)</f>
        <v>0</v>
      </c>
      <c r="I183" s="96">
        <f>IF(I$182=مايو!$B12,مايو!$BR12-مايو!$BQ12,0)</f>
        <v>0</v>
      </c>
      <c r="J183" s="96">
        <f>IF(J$182=مايو!$B12,مايو!$BR12-مايو!$BQ12,0)</f>
        <v>0</v>
      </c>
      <c r="K183" s="96">
        <f>IF(K$182=مايو!$B12,مايو!$BR12-مايو!$BQ12,0)</f>
        <v>0</v>
      </c>
      <c r="L183" s="96">
        <f>IF(L$182=مايو!$B12,مايو!$BR12-مايو!$BQ12,0)</f>
        <v>0</v>
      </c>
      <c r="M183" s="96">
        <f>IF(M$182=مايو!$B12,مايو!$BR12-مايو!$BQ12,0)</f>
        <v>0</v>
      </c>
      <c r="N183" s="96">
        <f>IF(N$182=مايو!$B12,مايو!$BR12-مايو!$BQ12,0)</f>
        <v>0</v>
      </c>
      <c r="O183" s="96">
        <f>IF(O$182=مايو!$B12,مايو!$BR12-مايو!$BQ12,0)</f>
        <v>0</v>
      </c>
      <c r="P183" s="96">
        <f>IF(P$182=مايو!$B12,مايو!$BR12-مايو!$BQ12,0)</f>
        <v>0</v>
      </c>
      <c r="Q183" s="96">
        <f>IF(Q$182=مايو!$B12,مايو!$BR12-مايو!$BQ12,0)</f>
        <v>0</v>
      </c>
      <c r="R183" s="96">
        <f>IF(R$182=مايو!$B12,مايو!$BR12-مايو!$BQ12,0)</f>
        <v>0</v>
      </c>
      <c r="S183" s="96">
        <f>IF(S$182=مايو!$B12,مايو!$BR12-مايو!$BQ12,0)</f>
        <v>0</v>
      </c>
      <c r="T183" s="96">
        <f>IF(T$182=مايو!$B12,مايو!$BR12-مايو!$BQ12,0)</f>
        <v>0</v>
      </c>
      <c r="U183" s="96">
        <f>IF(U$182=مايو!$B12,مايو!$BR12-مايو!$BQ12,0)</f>
        <v>0</v>
      </c>
      <c r="V183" s="96">
        <f>IF(V$182=مايو!$B12,مايو!$BR12-مايو!$BQ12,0)</f>
        <v>0</v>
      </c>
      <c r="W183" s="96">
        <f>IF(W$182=مايو!$B12,مايو!$BR12-مايو!$BQ12,0)</f>
        <v>0</v>
      </c>
      <c r="X183" s="96">
        <f>IF(X$182=مايو!$B12,مايو!$BR12-مايو!$BQ12,0)</f>
        <v>0</v>
      </c>
      <c r="Y183" s="96">
        <f>IF(Y$182=مايو!$B12,مايو!$BR12-مايو!$BQ12,0)</f>
        <v>0</v>
      </c>
      <c r="Z183" s="96">
        <f>IF(Z$182=مايو!$B12,مايو!$BR12-مايو!$BQ12,0)</f>
        <v>0</v>
      </c>
      <c r="AA183" s="96">
        <f>IF(AA$182=مايو!$B12,مايو!$BR12-مايو!$BQ12,0)</f>
        <v>0</v>
      </c>
      <c r="AB183" s="96">
        <f>IF(AB$182=مايو!$B12,مايو!$BR12-مايو!$BQ12,0)</f>
        <v>0</v>
      </c>
      <c r="AC183" s="96">
        <f>IF(AC$182=مايو!$B12,مايو!$BR12-مايو!$BQ12,0)</f>
        <v>0</v>
      </c>
      <c r="AD183" s="96">
        <f>IF(AD$182=مايو!$B12,مايو!$BR12-مايو!$BQ12,0)</f>
        <v>0</v>
      </c>
      <c r="AE183" s="96">
        <f>IF(AE$182=مايو!$B12,مايو!$BR12-مايو!$BQ12,0)</f>
        <v>0</v>
      </c>
      <c r="AF183" s="96">
        <f>IF(AF$182=مايو!$B12,مايو!$BR12-مايو!$BQ12,0)</f>
        <v>0</v>
      </c>
      <c r="AG183" s="96">
        <f>IF(AG$182=مايو!$B12,مايو!$BR12-مايو!$BQ12,0)</f>
        <v>0</v>
      </c>
    </row>
    <row r="184" spans="1:33">
      <c r="A184" s="96" t="str">
        <f>IF(D184&gt;0,مايو!D13," ")</f>
        <v> </v>
      </c>
      <c r="B184" s="96" t="str">
        <f>IF(D184&gt;0,مايو!E13," ")</f>
        <v> </v>
      </c>
      <c r="C184" s="96" t="str">
        <f>IF(D184&gt;0,مايو!F13,"")</f>
        <v/>
      </c>
      <c r="D184" s="126">
        <f t="shared" si="8"/>
        <v>0</v>
      </c>
      <c r="E184" s="96">
        <f>IF(E$182=مايو!$B13,مايو!$BR13-مايو!$BQ13,0)</f>
        <v>0</v>
      </c>
      <c r="F184" s="96">
        <f>IF(F$182=مايو!$B13,مايو!$BR13-مايو!$BQ13,0)</f>
        <v>0</v>
      </c>
      <c r="G184" s="96">
        <f>IF(G$182=مايو!$B13,مايو!$BR13-مايو!$BQ13,0)</f>
        <v>0</v>
      </c>
      <c r="H184" s="96">
        <f>IF(H$182=مايو!$B13,مايو!$BR13-مايو!$BQ13,0)</f>
        <v>0</v>
      </c>
      <c r="I184" s="96">
        <f>IF(I$182=مايو!$B13,مايو!$BR13-مايو!$BQ13,0)</f>
        <v>0</v>
      </c>
      <c r="J184" s="96">
        <f>IF(J$182=مايو!$B13,مايو!$BR13-مايو!$BQ13,0)</f>
        <v>0</v>
      </c>
      <c r="K184" s="96">
        <f>IF(K$182=مايو!$B13,مايو!$BR13-مايو!$BQ13,0)</f>
        <v>0</v>
      </c>
      <c r="L184" s="96">
        <f>IF(L$182=مايو!$B13,مايو!$BR13-مايو!$BQ13,0)</f>
        <v>0</v>
      </c>
      <c r="M184" s="96">
        <f>IF(M$182=مايو!$B13,مايو!$BR13-مايو!$BQ13,0)</f>
        <v>0</v>
      </c>
      <c r="N184" s="96">
        <f>IF(N$182=مايو!$B13,مايو!$BR13-مايو!$BQ13,0)</f>
        <v>0</v>
      </c>
      <c r="O184" s="96">
        <f>IF(O$182=مايو!$B13,مايو!$BR13-مايو!$BQ13,0)</f>
        <v>0</v>
      </c>
      <c r="P184" s="96">
        <f>IF(P$182=مايو!$B13,مايو!$BR13-مايو!$BQ13,0)</f>
        <v>0</v>
      </c>
      <c r="Q184" s="96">
        <f>IF(Q$182=مايو!$B13,مايو!$BR13-مايو!$BQ13,0)</f>
        <v>0</v>
      </c>
      <c r="R184" s="96">
        <f>IF(R$182=مايو!$B13,مايو!$BR13-مايو!$BQ13,0)</f>
        <v>0</v>
      </c>
      <c r="S184" s="96">
        <f>IF(S$182=مايو!$B13,مايو!$BR13-مايو!$BQ13,0)</f>
        <v>0</v>
      </c>
      <c r="T184" s="96">
        <f>IF(T$182=مايو!$B13,مايو!$BR13-مايو!$BQ13,0)</f>
        <v>0</v>
      </c>
      <c r="U184" s="96">
        <f>IF(U$182=مايو!$B13,مايو!$BR13-مايو!$BQ13,0)</f>
        <v>0</v>
      </c>
      <c r="V184" s="96">
        <f>IF(V$182=مايو!$B13,مايو!$BR13-مايو!$BQ13,0)</f>
        <v>0</v>
      </c>
      <c r="W184" s="96">
        <f>IF(W$182=مايو!$B13,مايو!$BR13-مايو!$BQ13,0)</f>
        <v>0</v>
      </c>
      <c r="X184" s="96">
        <f>IF(X$182=مايو!$B13,مايو!$BR13-مايو!$BQ13,0)</f>
        <v>0</v>
      </c>
      <c r="Y184" s="96">
        <f>IF(Y$182=مايو!$B13,مايو!$BR13-مايو!$BQ13,0)</f>
        <v>0</v>
      </c>
      <c r="Z184" s="96">
        <f>IF(Z$182=مايو!$B13,مايو!$BR13-مايو!$BQ13,0)</f>
        <v>0</v>
      </c>
      <c r="AA184" s="96">
        <f>IF(AA$182=مايو!$B13,مايو!$BR13-مايو!$BQ13,0)</f>
        <v>0</v>
      </c>
      <c r="AB184" s="96">
        <f>IF(AB$182=مايو!$B13,مايو!$BR13-مايو!$BQ13,0)</f>
        <v>0</v>
      </c>
      <c r="AC184" s="96">
        <f>IF(AC$182=مايو!$B13,مايو!$BR13-مايو!$BQ13,0)</f>
        <v>0</v>
      </c>
      <c r="AD184" s="96">
        <f>IF(AD$182=مايو!$B13,مايو!$BR13-مايو!$BQ13,0)</f>
        <v>0</v>
      </c>
      <c r="AE184" s="96">
        <f>IF(AE$182=مايو!$B13,مايو!$BR13-مايو!$BQ13,0)</f>
        <v>0</v>
      </c>
      <c r="AF184" s="96">
        <f>IF(AF$182=مايو!$B13,مايو!$BR13-مايو!$BQ13,0)</f>
        <v>0</v>
      </c>
      <c r="AG184" s="96">
        <f>IF(AG$182=مايو!$B13,مايو!$BR13-مايو!$BQ13,0)</f>
        <v>0</v>
      </c>
    </row>
    <row r="185" spans="1:33">
      <c r="A185" s="96" t="str">
        <f>IF(D185&gt;0,مايو!D14," ")</f>
        <v> </v>
      </c>
      <c r="B185" s="96" t="str">
        <f>IF(D185&gt;0,مايو!E14," ")</f>
        <v> </v>
      </c>
      <c r="C185" s="96" t="str">
        <f>IF(D185&gt;0,مايو!F14,"")</f>
        <v/>
      </c>
      <c r="D185" s="126">
        <f t="shared" si="8"/>
        <v>0</v>
      </c>
      <c r="E185" s="96">
        <f>IF(E$182=مايو!$B14,مايو!$BR14-مايو!$BQ14,0)</f>
        <v>0</v>
      </c>
      <c r="F185" s="96">
        <f>IF(F$182=مايو!$B14,مايو!$BR14-مايو!$BQ14,0)</f>
        <v>0</v>
      </c>
      <c r="G185" s="96">
        <f>IF(G$182=مايو!$B14,مايو!$BR14-مايو!$BQ14,0)</f>
        <v>0</v>
      </c>
      <c r="H185" s="96">
        <f>IF(H$182=مايو!$B14,مايو!$BR14-مايو!$BQ14,0)</f>
        <v>0</v>
      </c>
      <c r="I185" s="96">
        <f>IF(I$182=مايو!$B14,مايو!$BR14-مايو!$BQ14,0)</f>
        <v>0</v>
      </c>
      <c r="J185" s="96">
        <f>IF(J$182=مايو!$B14,مايو!$BR14-مايو!$BQ14,0)</f>
        <v>0</v>
      </c>
      <c r="K185" s="96">
        <f>IF(K$182=مايو!$B14,مايو!$BR14-مايو!$BQ14,0)</f>
        <v>0</v>
      </c>
      <c r="L185" s="96">
        <f>IF(L$182=مايو!$B14,مايو!$BR14-مايو!$BQ14,0)</f>
        <v>0</v>
      </c>
      <c r="M185" s="96">
        <f>IF(M$182=مايو!$B14,مايو!$BR14-مايو!$BQ14,0)</f>
        <v>0</v>
      </c>
      <c r="N185" s="96">
        <f>IF(N$182=مايو!$B14,مايو!$BR14-مايو!$BQ14,0)</f>
        <v>0</v>
      </c>
      <c r="O185" s="96">
        <f>IF(O$182=مايو!$B14,مايو!$BR14-مايو!$BQ14,0)</f>
        <v>0</v>
      </c>
      <c r="P185" s="96">
        <f>IF(P$182=مايو!$B14,مايو!$BR14-مايو!$BQ14,0)</f>
        <v>0</v>
      </c>
      <c r="Q185" s="96">
        <f>IF(Q$182=مايو!$B14,مايو!$BR14-مايو!$BQ14,0)</f>
        <v>0</v>
      </c>
      <c r="R185" s="96">
        <f>IF(R$182=مايو!$B14,مايو!$BR14-مايو!$BQ14,0)</f>
        <v>0</v>
      </c>
      <c r="S185" s="96">
        <f>IF(S$182=مايو!$B14,مايو!$BR14-مايو!$BQ14,0)</f>
        <v>0</v>
      </c>
      <c r="T185" s="96">
        <f>IF(T$182=مايو!$B14,مايو!$BR14-مايو!$BQ14,0)</f>
        <v>0</v>
      </c>
      <c r="U185" s="96">
        <f>IF(U$182=مايو!$B14,مايو!$BR14-مايو!$BQ14,0)</f>
        <v>0</v>
      </c>
      <c r="V185" s="96">
        <f>IF(V$182=مايو!$B14,مايو!$BR14-مايو!$BQ14,0)</f>
        <v>0</v>
      </c>
      <c r="W185" s="96">
        <f>IF(W$182=مايو!$B14,مايو!$BR14-مايو!$BQ14,0)</f>
        <v>0</v>
      </c>
      <c r="X185" s="96">
        <f>IF(X$182=مايو!$B14,مايو!$BR14-مايو!$BQ14,0)</f>
        <v>0</v>
      </c>
      <c r="Y185" s="96">
        <f>IF(Y$182=مايو!$B14,مايو!$BR14-مايو!$BQ14,0)</f>
        <v>0</v>
      </c>
      <c r="Z185" s="96">
        <f>IF(Z$182=مايو!$B14,مايو!$BR14-مايو!$BQ14,0)</f>
        <v>0</v>
      </c>
      <c r="AA185" s="96">
        <f>IF(AA$182=مايو!$B14,مايو!$BR14-مايو!$BQ14,0)</f>
        <v>0</v>
      </c>
      <c r="AB185" s="96">
        <f>IF(AB$182=مايو!$B14,مايو!$BR14-مايو!$BQ14,0)</f>
        <v>0</v>
      </c>
      <c r="AC185" s="96">
        <f>IF(AC$182=مايو!$B14,مايو!$BR14-مايو!$BQ14,0)</f>
        <v>0</v>
      </c>
      <c r="AD185" s="96">
        <f>IF(AD$182=مايو!$B14,مايو!$BR14-مايو!$BQ14,0)</f>
        <v>0</v>
      </c>
      <c r="AE185" s="96">
        <f>IF(AE$182=مايو!$B14,مايو!$BR14-مايو!$BQ14,0)</f>
        <v>0</v>
      </c>
      <c r="AF185" s="96">
        <f>IF(AF$182=مايو!$B14,مايو!$BR14-مايو!$BQ14,0)</f>
        <v>0</v>
      </c>
      <c r="AG185" s="96">
        <f>IF(AG$182=مايو!$B14,مايو!$BR14-مايو!$BQ14,0)</f>
        <v>0</v>
      </c>
    </row>
    <row r="186" spans="1:33">
      <c r="A186" s="96" t="str">
        <f>IF(D186&gt;0,مايو!D15," ")</f>
        <v> </v>
      </c>
      <c r="B186" s="96" t="str">
        <f>IF(D186&gt;0,مايو!E15," ")</f>
        <v> </v>
      </c>
      <c r="C186" s="96" t="str">
        <f>IF(D186&gt;0,مايو!F15,"")</f>
        <v/>
      </c>
      <c r="D186" s="126">
        <f t="shared" si="8"/>
        <v>0</v>
      </c>
      <c r="E186" s="96">
        <f>IF(E$182=مايو!$B15,مايو!$BR15-مايو!$BQ15,0)</f>
        <v>0</v>
      </c>
      <c r="F186" s="96">
        <f>IF(F$182=مايو!$B15,مايو!$BR15-مايو!$BQ15,0)</f>
        <v>0</v>
      </c>
      <c r="G186" s="96">
        <f>IF(G$182=مايو!$B15,مايو!$BR15-مايو!$BQ15,0)</f>
        <v>0</v>
      </c>
      <c r="H186" s="96">
        <f>IF(H$182=مايو!$B15,مايو!$BR15-مايو!$BQ15,0)</f>
        <v>0</v>
      </c>
      <c r="I186" s="96">
        <f>IF(I$182=مايو!$B15,مايو!$BR15-مايو!$BQ15,0)</f>
        <v>0</v>
      </c>
      <c r="J186" s="96">
        <f>IF(J$182=مايو!$B15,مايو!$BR15-مايو!$BQ15,0)</f>
        <v>0</v>
      </c>
      <c r="K186" s="96">
        <f>IF(K$182=مايو!$B15,مايو!$BR15-مايو!$BQ15,0)</f>
        <v>0</v>
      </c>
      <c r="L186" s="96">
        <f>IF(L$182=مايو!$B15,مايو!$BR15-مايو!$BQ15,0)</f>
        <v>0</v>
      </c>
      <c r="M186" s="96">
        <f>IF(M$182=مايو!$B15,مايو!$BR15-مايو!$BQ15,0)</f>
        <v>0</v>
      </c>
      <c r="N186" s="96">
        <f>IF(N$182=مايو!$B15,مايو!$BR15-مايو!$BQ15,0)</f>
        <v>0</v>
      </c>
      <c r="O186" s="96">
        <f>IF(O$182=مايو!$B15,مايو!$BR15-مايو!$BQ15,0)</f>
        <v>0</v>
      </c>
      <c r="P186" s="96">
        <f>IF(P$182=مايو!$B15,مايو!$BR15-مايو!$BQ15,0)</f>
        <v>0</v>
      </c>
      <c r="Q186" s="96">
        <f>IF(Q$182=مايو!$B15,مايو!$BR15-مايو!$BQ15,0)</f>
        <v>0</v>
      </c>
      <c r="R186" s="96">
        <f>IF(R$182=مايو!$B15,مايو!$BR15-مايو!$BQ15,0)</f>
        <v>0</v>
      </c>
      <c r="S186" s="96">
        <f>IF(S$182=مايو!$B15,مايو!$BR15-مايو!$BQ15,0)</f>
        <v>0</v>
      </c>
      <c r="T186" s="96">
        <f>IF(T$182=مايو!$B15,مايو!$BR15-مايو!$BQ15,0)</f>
        <v>0</v>
      </c>
      <c r="U186" s="96">
        <f>IF(U$182=مايو!$B15,مايو!$BR15-مايو!$BQ15,0)</f>
        <v>0</v>
      </c>
      <c r="V186" s="96">
        <f>IF(V$182=مايو!$B15,مايو!$BR15-مايو!$BQ15,0)</f>
        <v>0</v>
      </c>
      <c r="W186" s="96">
        <f>IF(W$182=مايو!$B15,مايو!$BR15-مايو!$BQ15,0)</f>
        <v>0</v>
      </c>
      <c r="X186" s="96">
        <f>IF(X$182=مايو!$B15,مايو!$BR15-مايو!$BQ15,0)</f>
        <v>0</v>
      </c>
      <c r="Y186" s="96">
        <f>IF(Y$182=مايو!$B15,مايو!$BR15-مايو!$BQ15,0)</f>
        <v>0</v>
      </c>
      <c r="Z186" s="96">
        <f>IF(Z$182=مايو!$B15,مايو!$BR15-مايو!$BQ15,0)</f>
        <v>0</v>
      </c>
      <c r="AA186" s="96">
        <f>IF(AA$182=مايو!$B15,مايو!$BR15-مايو!$BQ15,0)</f>
        <v>0</v>
      </c>
      <c r="AB186" s="96">
        <f>IF(AB$182=مايو!$B15,مايو!$BR15-مايو!$BQ15,0)</f>
        <v>0</v>
      </c>
      <c r="AC186" s="96">
        <f>IF(AC$182=مايو!$B15,مايو!$BR15-مايو!$BQ15,0)</f>
        <v>0</v>
      </c>
      <c r="AD186" s="96">
        <f>IF(AD$182=مايو!$B15,مايو!$BR15-مايو!$BQ15,0)</f>
        <v>0</v>
      </c>
      <c r="AE186" s="96">
        <f>IF(AE$182=مايو!$B15,مايو!$BR15-مايو!$BQ15,0)</f>
        <v>0</v>
      </c>
      <c r="AF186" s="96">
        <f>IF(AF$182=مايو!$B15,مايو!$BR15-مايو!$BQ15,0)</f>
        <v>0</v>
      </c>
      <c r="AG186" s="96">
        <f>IF(AG$182=مايو!$B15,مايو!$BR15-مايو!$BQ15,0)</f>
        <v>0</v>
      </c>
    </row>
    <row r="187" spans="1:33">
      <c r="A187" s="96" t="str">
        <f>IF(D187&gt;0,مايو!D16," ")</f>
        <v> </v>
      </c>
      <c r="B187" s="96" t="str">
        <f>IF(D187&gt;0,مايو!E16," ")</f>
        <v> </v>
      </c>
      <c r="C187" s="96" t="str">
        <f>IF(D187&gt;0,مايو!F16,"")</f>
        <v/>
      </c>
      <c r="D187" s="126">
        <f t="shared" si="8"/>
        <v>0</v>
      </c>
      <c r="E187" s="96">
        <f>IF(E$182=مايو!$B16,مايو!$BR16-مايو!$BQ16,0)</f>
        <v>0</v>
      </c>
      <c r="F187" s="96">
        <f>IF(F$182=مايو!$B16,مايو!$BR16-مايو!$BQ16,0)</f>
        <v>0</v>
      </c>
      <c r="G187" s="96">
        <f>IF(G$182=مايو!$B16,مايو!$BR16-مايو!$BQ16,0)</f>
        <v>0</v>
      </c>
      <c r="H187" s="96">
        <f>IF(H$182=مايو!$B16,مايو!$BR16-مايو!$BQ16,0)</f>
        <v>0</v>
      </c>
      <c r="I187" s="96">
        <f>IF(I$182=مايو!$B16,مايو!$BR16-مايو!$BQ16,0)</f>
        <v>0</v>
      </c>
      <c r="J187" s="96">
        <f>IF(J$182=مايو!$B16,مايو!$BR16-مايو!$BQ16,0)</f>
        <v>0</v>
      </c>
      <c r="K187" s="96">
        <f>IF(K$182=مايو!$B16,مايو!$BR16-مايو!$BQ16,0)</f>
        <v>0</v>
      </c>
      <c r="L187" s="96">
        <f>IF(L$182=مايو!$B16,مايو!$BR16-مايو!$BQ16,0)</f>
        <v>0</v>
      </c>
      <c r="M187" s="96">
        <f>IF(M$182=مايو!$B16,مايو!$BR16-مايو!$BQ16,0)</f>
        <v>0</v>
      </c>
      <c r="N187" s="96">
        <f>IF(N$182=مايو!$B16,مايو!$BR16-مايو!$BQ16,0)</f>
        <v>0</v>
      </c>
      <c r="O187" s="96">
        <f>IF(O$182=مايو!$B16,مايو!$BR16-مايو!$BQ16,0)</f>
        <v>0</v>
      </c>
      <c r="P187" s="96">
        <f>IF(P$182=مايو!$B16,مايو!$BR16-مايو!$BQ16,0)</f>
        <v>0</v>
      </c>
      <c r="Q187" s="96">
        <f>IF(Q$182=مايو!$B16,مايو!$BR16-مايو!$BQ16,0)</f>
        <v>0</v>
      </c>
      <c r="R187" s="96">
        <f>IF(R$182=مايو!$B16,مايو!$BR16-مايو!$BQ16,0)</f>
        <v>0</v>
      </c>
      <c r="S187" s="96">
        <f>IF(S$182=مايو!$B16,مايو!$BR16-مايو!$BQ16,0)</f>
        <v>0</v>
      </c>
      <c r="T187" s="96">
        <f>IF(T$182=مايو!$B16,مايو!$BR16-مايو!$BQ16,0)</f>
        <v>0</v>
      </c>
      <c r="U187" s="96">
        <f>IF(U$182=مايو!$B16,مايو!$BR16-مايو!$BQ16,0)</f>
        <v>0</v>
      </c>
      <c r="V187" s="96">
        <f>IF(V$182=مايو!$B16,مايو!$BR16-مايو!$BQ16,0)</f>
        <v>0</v>
      </c>
      <c r="W187" s="96">
        <f>IF(W$182=مايو!$B16,مايو!$BR16-مايو!$BQ16,0)</f>
        <v>0</v>
      </c>
      <c r="X187" s="96">
        <f>IF(X$182=مايو!$B16,مايو!$BR16-مايو!$BQ16,0)</f>
        <v>0</v>
      </c>
      <c r="Y187" s="96">
        <f>IF(Y$182=مايو!$B16,مايو!$BR16-مايو!$BQ16,0)</f>
        <v>0</v>
      </c>
      <c r="Z187" s="96">
        <f>IF(Z$182=مايو!$B16,مايو!$BR16-مايو!$BQ16,0)</f>
        <v>0</v>
      </c>
      <c r="AA187" s="96">
        <f>IF(AA$182=مايو!$B16,مايو!$BR16-مايو!$BQ16,0)</f>
        <v>0</v>
      </c>
      <c r="AB187" s="96">
        <f>IF(AB$182=مايو!$B16,مايو!$BR16-مايو!$BQ16,0)</f>
        <v>0</v>
      </c>
      <c r="AC187" s="96">
        <f>IF(AC$182=مايو!$B16,مايو!$BR16-مايو!$BQ16,0)</f>
        <v>0</v>
      </c>
      <c r="AD187" s="96">
        <f>IF(AD$182=مايو!$B16,مايو!$BR16-مايو!$BQ16,0)</f>
        <v>0</v>
      </c>
      <c r="AE187" s="96">
        <f>IF(AE$182=مايو!$B16,مايو!$BR16-مايو!$BQ16,0)</f>
        <v>0</v>
      </c>
      <c r="AF187" s="96">
        <f>IF(AF$182=مايو!$B16,مايو!$BR16-مايو!$BQ16,0)</f>
        <v>0</v>
      </c>
      <c r="AG187" s="96">
        <f>IF(AG$182=مايو!$B16,مايو!$BR16-مايو!$BQ16,0)</f>
        <v>0</v>
      </c>
    </row>
    <row r="188" spans="1:33">
      <c r="A188" s="96" t="str">
        <f>IF(D188&gt;0,مايو!D17," ")</f>
        <v> </v>
      </c>
      <c r="B188" s="96" t="str">
        <f>IF(D188&gt;0,مايو!E17," ")</f>
        <v> </v>
      </c>
      <c r="C188" s="96" t="str">
        <f>IF(D188&gt;0,مايو!F17,"")</f>
        <v/>
      </c>
      <c r="D188" s="126">
        <f t="shared" si="8"/>
        <v>0</v>
      </c>
      <c r="E188" s="96">
        <f>IF(E$182=مايو!$B17,مايو!$BR17-مايو!$BQ17,0)</f>
        <v>0</v>
      </c>
      <c r="F188" s="96">
        <f>IF(F$182=مايو!$B17,مايو!$BR17-مايو!$BQ17,0)</f>
        <v>0</v>
      </c>
      <c r="G188" s="96">
        <f>IF(G$182=مايو!$B17,مايو!$BR17-مايو!$BQ17,0)</f>
        <v>0</v>
      </c>
      <c r="H188" s="96">
        <f>IF(H$182=مايو!$B17,مايو!$BR17-مايو!$BQ17,0)</f>
        <v>0</v>
      </c>
      <c r="I188" s="96">
        <f>IF(I$182=مايو!$B17,مايو!$BR17-مايو!$BQ17,0)</f>
        <v>0</v>
      </c>
      <c r="J188" s="96">
        <f>IF(J$182=مايو!$B17,مايو!$BR17-مايو!$BQ17,0)</f>
        <v>0</v>
      </c>
      <c r="K188" s="96">
        <f>IF(K$182=مايو!$B17,مايو!$BR17-مايو!$BQ17,0)</f>
        <v>0</v>
      </c>
      <c r="L188" s="96">
        <f>IF(L$182=مايو!$B17,مايو!$BR17-مايو!$BQ17,0)</f>
        <v>0</v>
      </c>
      <c r="M188" s="96">
        <f>IF(M$182=مايو!$B17,مايو!$BR17-مايو!$BQ17,0)</f>
        <v>0</v>
      </c>
      <c r="N188" s="96">
        <f>IF(N$182=مايو!$B17,مايو!$BR17-مايو!$BQ17,0)</f>
        <v>0</v>
      </c>
      <c r="O188" s="96">
        <f>IF(O$182=مايو!$B17,مايو!$BR17-مايو!$BQ17,0)</f>
        <v>0</v>
      </c>
      <c r="P188" s="96">
        <f>IF(P$182=مايو!$B17,مايو!$BR17-مايو!$BQ17,0)</f>
        <v>0</v>
      </c>
      <c r="Q188" s="96">
        <f>IF(Q$182=مايو!$B17,مايو!$BR17-مايو!$BQ17,0)</f>
        <v>0</v>
      </c>
      <c r="R188" s="96">
        <f>IF(R$182=مايو!$B17,مايو!$BR17-مايو!$BQ17,0)</f>
        <v>0</v>
      </c>
      <c r="S188" s="96">
        <f>IF(S$182=مايو!$B17,مايو!$BR17-مايو!$BQ17,0)</f>
        <v>0</v>
      </c>
      <c r="T188" s="96">
        <f>IF(T$182=مايو!$B17,مايو!$BR17-مايو!$BQ17,0)</f>
        <v>0</v>
      </c>
      <c r="U188" s="96">
        <f>IF(U$182=مايو!$B17,مايو!$BR17-مايو!$BQ17,0)</f>
        <v>0</v>
      </c>
      <c r="V188" s="96">
        <f>IF(V$182=مايو!$B17,مايو!$BR17-مايو!$BQ17,0)</f>
        <v>0</v>
      </c>
      <c r="W188" s="96">
        <f>IF(W$182=مايو!$B17,مايو!$BR17-مايو!$BQ17,0)</f>
        <v>0</v>
      </c>
      <c r="X188" s="96">
        <f>IF(X$182=مايو!$B17,مايو!$BR17-مايو!$BQ17,0)</f>
        <v>0</v>
      </c>
      <c r="Y188" s="96">
        <f>IF(Y$182=مايو!$B17,مايو!$BR17-مايو!$BQ17,0)</f>
        <v>0</v>
      </c>
      <c r="Z188" s="96">
        <f>IF(Z$182=مايو!$B17,مايو!$BR17-مايو!$BQ17,0)</f>
        <v>0</v>
      </c>
      <c r="AA188" s="96">
        <f>IF(AA$182=مايو!$B17,مايو!$BR17-مايو!$BQ17,0)</f>
        <v>0</v>
      </c>
      <c r="AB188" s="96">
        <f>IF(AB$182=مايو!$B17,مايو!$BR17-مايو!$BQ17,0)</f>
        <v>0</v>
      </c>
      <c r="AC188" s="96">
        <f>IF(AC$182=مايو!$B17,مايو!$BR17-مايو!$BQ17,0)</f>
        <v>0</v>
      </c>
      <c r="AD188" s="96">
        <f>IF(AD$182=مايو!$B17,مايو!$BR17-مايو!$BQ17,0)</f>
        <v>0</v>
      </c>
      <c r="AE188" s="96">
        <f>IF(AE$182=مايو!$B17,مايو!$BR17-مايو!$BQ17,0)</f>
        <v>0</v>
      </c>
      <c r="AF188" s="96">
        <f>IF(AF$182=مايو!$B17,مايو!$BR17-مايو!$BQ17,0)</f>
        <v>0</v>
      </c>
      <c r="AG188" s="96">
        <f>IF(AG$182=مايو!$B17,مايو!$BR17-مايو!$BQ17,0)</f>
        <v>0</v>
      </c>
    </row>
    <row r="189" spans="1:33">
      <c r="A189" s="96" t="str">
        <f>IF(D189&gt;0,مايو!D18," ")</f>
        <v> </v>
      </c>
      <c r="B189" s="96" t="str">
        <f>IF(D189&gt;0,مايو!E18," ")</f>
        <v> </v>
      </c>
      <c r="C189" s="96" t="str">
        <f>IF(D189&gt;0,مايو!F18,"")</f>
        <v/>
      </c>
      <c r="D189" s="126">
        <f t="shared" si="8"/>
        <v>0</v>
      </c>
      <c r="E189" s="96">
        <f>IF(E$182=مايو!$B18,مايو!$BR18-مايو!$BQ18,0)</f>
        <v>0</v>
      </c>
      <c r="F189" s="96">
        <f>IF(F$182=مايو!$B18,مايو!$BR18-مايو!$BQ18,0)</f>
        <v>0</v>
      </c>
      <c r="G189" s="96">
        <f>IF(G$182=مايو!$B18,مايو!$BR18-مايو!$BQ18,0)</f>
        <v>0</v>
      </c>
      <c r="H189" s="96">
        <f>IF(H$182=مايو!$B18,مايو!$BR18-مايو!$BQ18,0)</f>
        <v>0</v>
      </c>
      <c r="I189" s="96">
        <f>IF(I$182=مايو!$B18,مايو!$BR18-مايو!$BQ18,0)</f>
        <v>0</v>
      </c>
      <c r="J189" s="96">
        <f>IF(J$182=مايو!$B18,مايو!$BR18-مايو!$BQ18,0)</f>
        <v>0</v>
      </c>
      <c r="K189" s="96">
        <f>IF(K$182=مايو!$B18,مايو!$BR18-مايو!$BQ18,0)</f>
        <v>0</v>
      </c>
      <c r="L189" s="96">
        <f>IF(L$182=مايو!$B18,مايو!$BR18-مايو!$BQ18,0)</f>
        <v>0</v>
      </c>
      <c r="M189" s="96">
        <f>IF(M$182=مايو!$B18,مايو!$BR18-مايو!$BQ18,0)</f>
        <v>0</v>
      </c>
      <c r="N189" s="96">
        <f>IF(N$182=مايو!$B18,مايو!$BR18-مايو!$BQ18,0)</f>
        <v>0</v>
      </c>
      <c r="O189" s="96">
        <f>IF(O$182=مايو!$B18,مايو!$BR18-مايو!$BQ18,0)</f>
        <v>0</v>
      </c>
      <c r="P189" s="96">
        <f>IF(P$182=مايو!$B18,مايو!$BR18-مايو!$BQ18,0)</f>
        <v>0</v>
      </c>
      <c r="Q189" s="96">
        <f>IF(Q$182=مايو!$B18,مايو!$BR18-مايو!$BQ18,0)</f>
        <v>0</v>
      </c>
      <c r="R189" s="96">
        <f>IF(R$182=مايو!$B18,مايو!$BR18-مايو!$BQ18,0)</f>
        <v>0</v>
      </c>
      <c r="S189" s="96">
        <f>IF(S$182=مايو!$B18,مايو!$BR18-مايو!$BQ18,0)</f>
        <v>0</v>
      </c>
      <c r="T189" s="96">
        <f>IF(T$182=مايو!$B18,مايو!$BR18-مايو!$BQ18,0)</f>
        <v>0</v>
      </c>
      <c r="U189" s="96">
        <f>IF(U$182=مايو!$B18,مايو!$BR18-مايو!$BQ18,0)</f>
        <v>0</v>
      </c>
      <c r="V189" s="96">
        <f>IF(V$182=مايو!$B18,مايو!$BR18-مايو!$BQ18,0)</f>
        <v>0</v>
      </c>
      <c r="W189" s="96">
        <f>IF(W$182=مايو!$B18,مايو!$BR18-مايو!$BQ18,0)</f>
        <v>0</v>
      </c>
      <c r="X189" s="96">
        <f>IF(X$182=مايو!$B18,مايو!$BR18-مايو!$BQ18,0)</f>
        <v>0</v>
      </c>
      <c r="Y189" s="96">
        <f>IF(Y$182=مايو!$B18,مايو!$BR18-مايو!$BQ18,0)</f>
        <v>0</v>
      </c>
      <c r="Z189" s="96">
        <f>IF(Z$182=مايو!$B18,مايو!$BR18-مايو!$BQ18,0)</f>
        <v>0</v>
      </c>
      <c r="AA189" s="96">
        <f>IF(AA$182=مايو!$B18,مايو!$BR18-مايو!$BQ18,0)</f>
        <v>0</v>
      </c>
      <c r="AB189" s="96">
        <f>IF(AB$182=مايو!$B18,مايو!$BR18-مايو!$BQ18,0)</f>
        <v>0</v>
      </c>
      <c r="AC189" s="96">
        <f>IF(AC$182=مايو!$B18,مايو!$BR18-مايو!$BQ18,0)</f>
        <v>0</v>
      </c>
      <c r="AD189" s="96">
        <f>IF(AD$182=مايو!$B18,مايو!$BR18-مايو!$BQ18,0)</f>
        <v>0</v>
      </c>
      <c r="AE189" s="96">
        <f>IF(AE$182=مايو!$B18,مايو!$BR18-مايو!$BQ18,0)</f>
        <v>0</v>
      </c>
      <c r="AF189" s="96">
        <f>IF(AF$182=مايو!$B18,مايو!$BR18-مايو!$BQ18,0)</f>
        <v>0</v>
      </c>
      <c r="AG189" s="96">
        <f>IF(AG$182=مايو!$B18,مايو!$BR18-مايو!$BQ18,0)</f>
        <v>0</v>
      </c>
    </row>
    <row r="190" spans="1:33">
      <c r="A190" s="96" t="str">
        <f>IF(D190&gt;0,مايو!D19," ")</f>
        <v> </v>
      </c>
      <c r="B190" s="96" t="str">
        <f>IF(D190&gt;0,مايو!E19," ")</f>
        <v> </v>
      </c>
      <c r="C190" s="96" t="str">
        <f>IF(D190&gt;0,مايو!F19,"")</f>
        <v/>
      </c>
      <c r="D190" s="126">
        <f t="shared" si="8"/>
        <v>0</v>
      </c>
      <c r="E190" s="96">
        <f>IF(E$182=مايو!$B19,مايو!$BR19-مايو!$BQ19,0)</f>
        <v>0</v>
      </c>
      <c r="F190" s="96">
        <f>IF(F$182=مايو!$B19,مايو!$BR19-مايو!$BQ19,0)</f>
        <v>0</v>
      </c>
      <c r="G190" s="96">
        <f>IF(G$182=مايو!$B19,مايو!$BR19-مايو!$BQ19,0)</f>
        <v>0</v>
      </c>
      <c r="H190" s="96">
        <f>IF(H$182=مايو!$B19,مايو!$BR19-مايو!$BQ19,0)</f>
        <v>0</v>
      </c>
      <c r="I190" s="96">
        <f>IF(I$182=مايو!$B19,مايو!$BR19-مايو!$BQ19,0)</f>
        <v>0</v>
      </c>
      <c r="J190" s="96">
        <f>IF(J$182=مايو!$B19,مايو!$BR19-مايو!$BQ19,0)</f>
        <v>0</v>
      </c>
      <c r="K190" s="96">
        <f>IF(K$182=مايو!$B19,مايو!$BR19-مايو!$BQ19,0)</f>
        <v>0</v>
      </c>
      <c r="L190" s="96">
        <f>IF(L$182=مايو!$B19,مايو!$BR19-مايو!$BQ19,0)</f>
        <v>0</v>
      </c>
      <c r="M190" s="96">
        <f>IF(M$182=مايو!$B19,مايو!$BR19-مايو!$BQ19,0)</f>
        <v>0</v>
      </c>
      <c r="N190" s="96">
        <f>IF(N$182=مايو!$B19,مايو!$BR19-مايو!$BQ19,0)</f>
        <v>0</v>
      </c>
      <c r="O190" s="96">
        <f>IF(O$182=مايو!$B19,مايو!$BR19-مايو!$BQ19,0)</f>
        <v>0</v>
      </c>
      <c r="P190" s="96">
        <f>IF(P$182=مايو!$B19,مايو!$BR19-مايو!$BQ19,0)</f>
        <v>0</v>
      </c>
      <c r="Q190" s="96">
        <f>IF(Q$182=مايو!$B19,مايو!$BR19-مايو!$BQ19,0)</f>
        <v>0</v>
      </c>
      <c r="R190" s="96">
        <f>IF(R$182=مايو!$B19,مايو!$BR19-مايو!$BQ19,0)</f>
        <v>0</v>
      </c>
      <c r="S190" s="96">
        <f>IF(S$182=مايو!$B19,مايو!$BR19-مايو!$BQ19,0)</f>
        <v>0</v>
      </c>
      <c r="T190" s="96">
        <f>IF(T$182=مايو!$B19,مايو!$BR19-مايو!$BQ19,0)</f>
        <v>0</v>
      </c>
      <c r="U190" s="96">
        <f>IF(U$182=مايو!$B19,مايو!$BR19-مايو!$BQ19,0)</f>
        <v>0</v>
      </c>
      <c r="V190" s="96">
        <f>IF(V$182=مايو!$B19,مايو!$BR19-مايو!$BQ19,0)</f>
        <v>0</v>
      </c>
      <c r="W190" s="96">
        <f>IF(W$182=مايو!$B19,مايو!$BR19-مايو!$BQ19,0)</f>
        <v>0</v>
      </c>
      <c r="X190" s="96">
        <f>IF(X$182=مايو!$B19,مايو!$BR19-مايو!$BQ19,0)</f>
        <v>0</v>
      </c>
      <c r="Y190" s="96">
        <f>IF(Y$182=مايو!$B19,مايو!$BR19-مايو!$BQ19,0)</f>
        <v>0</v>
      </c>
      <c r="Z190" s="96">
        <f>IF(Z$182=مايو!$B19,مايو!$BR19-مايو!$BQ19,0)</f>
        <v>0</v>
      </c>
      <c r="AA190" s="96">
        <f>IF(AA$182=مايو!$B19,مايو!$BR19-مايو!$BQ19,0)</f>
        <v>0</v>
      </c>
      <c r="AB190" s="96">
        <f>IF(AB$182=مايو!$B19,مايو!$BR19-مايو!$BQ19,0)</f>
        <v>0</v>
      </c>
      <c r="AC190" s="96">
        <f>IF(AC$182=مايو!$B19,مايو!$BR19-مايو!$BQ19,0)</f>
        <v>0</v>
      </c>
      <c r="AD190" s="96">
        <f>IF(AD$182=مايو!$B19,مايو!$BR19-مايو!$BQ19,0)</f>
        <v>0</v>
      </c>
      <c r="AE190" s="96">
        <f>IF(AE$182=مايو!$B19,مايو!$BR19-مايو!$BQ19,0)</f>
        <v>0</v>
      </c>
      <c r="AF190" s="96">
        <f>IF(AF$182=مايو!$B19,مايو!$BR19-مايو!$BQ19,0)</f>
        <v>0</v>
      </c>
      <c r="AG190" s="96">
        <f>IF(AG$182=مايو!$B19,مايو!$BR19-مايو!$BQ19,0)</f>
        <v>0</v>
      </c>
    </row>
    <row r="191" spans="1:33">
      <c r="A191" s="96" t="str">
        <f>IF(D191&gt;0,مايو!D20," ")</f>
        <v> </v>
      </c>
      <c r="B191" s="96" t="str">
        <f>IF(D191&gt;0,مايو!E20," ")</f>
        <v> </v>
      </c>
      <c r="C191" s="96" t="str">
        <f>IF(D191&gt;0,مايو!F20,"")</f>
        <v/>
      </c>
      <c r="D191" s="126">
        <f t="shared" si="8"/>
        <v>0</v>
      </c>
      <c r="E191" s="96">
        <f>IF(E$182=مايو!$B20,مايو!$BR20-مايو!$BQ20,0)</f>
        <v>0</v>
      </c>
      <c r="F191" s="96">
        <f>IF(F$182=مايو!$B20,مايو!$BR20-مايو!$BQ20,0)</f>
        <v>0</v>
      </c>
      <c r="G191" s="96">
        <f>IF(G$182=مايو!$B20,مايو!$BR20-مايو!$BQ20,0)</f>
        <v>0</v>
      </c>
      <c r="H191" s="96">
        <f>IF(H$182=مايو!$B20,مايو!$BR20-مايو!$BQ20,0)</f>
        <v>0</v>
      </c>
      <c r="I191" s="96">
        <f>IF(I$182=مايو!$B20,مايو!$BR20-مايو!$BQ20,0)</f>
        <v>0</v>
      </c>
      <c r="J191" s="96">
        <f>IF(J$182=مايو!$B20,مايو!$BR20-مايو!$BQ20,0)</f>
        <v>0</v>
      </c>
      <c r="K191" s="96">
        <f>IF(K$182=مايو!$B20,مايو!$BR20-مايو!$BQ20,0)</f>
        <v>0</v>
      </c>
      <c r="L191" s="96">
        <f>IF(L$182=مايو!$B20,مايو!$BR20-مايو!$BQ20,0)</f>
        <v>0</v>
      </c>
      <c r="M191" s="96">
        <f>IF(M$182=مايو!$B20,مايو!$BR20-مايو!$BQ20,0)</f>
        <v>0</v>
      </c>
      <c r="N191" s="96">
        <f>IF(N$182=مايو!$B20,مايو!$BR20-مايو!$BQ20,0)</f>
        <v>0</v>
      </c>
      <c r="O191" s="96">
        <f>IF(O$182=مايو!$B20,مايو!$BR20-مايو!$BQ20,0)</f>
        <v>0</v>
      </c>
      <c r="P191" s="96">
        <f>IF(P$182=مايو!$B20,مايو!$BR20-مايو!$BQ20,0)</f>
        <v>0</v>
      </c>
      <c r="Q191" s="96">
        <f>IF(Q$182=مايو!$B20,مايو!$BR20-مايو!$BQ20,0)</f>
        <v>0</v>
      </c>
      <c r="R191" s="96">
        <f>IF(R$182=مايو!$B20,مايو!$BR20-مايو!$BQ20,0)</f>
        <v>0</v>
      </c>
      <c r="S191" s="96">
        <f>IF(S$182=مايو!$B20,مايو!$BR20-مايو!$BQ20,0)</f>
        <v>0</v>
      </c>
      <c r="T191" s="96">
        <f>IF(T$182=مايو!$B20,مايو!$BR20-مايو!$BQ20,0)</f>
        <v>0</v>
      </c>
      <c r="U191" s="96">
        <f>IF(U$182=مايو!$B20,مايو!$BR20-مايو!$BQ20,0)</f>
        <v>0</v>
      </c>
      <c r="V191" s="96">
        <f>IF(V$182=مايو!$B20,مايو!$BR20-مايو!$BQ20,0)</f>
        <v>0</v>
      </c>
      <c r="W191" s="96">
        <f>IF(W$182=مايو!$B20,مايو!$BR20-مايو!$BQ20,0)</f>
        <v>0</v>
      </c>
      <c r="X191" s="96">
        <f>IF(X$182=مايو!$B20,مايو!$BR20-مايو!$BQ20,0)</f>
        <v>0</v>
      </c>
      <c r="Y191" s="96">
        <f>IF(Y$182=مايو!$B20,مايو!$BR20-مايو!$BQ20,0)</f>
        <v>0</v>
      </c>
      <c r="Z191" s="96">
        <f>IF(Z$182=مايو!$B20,مايو!$BR20-مايو!$BQ20,0)</f>
        <v>0</v>
      </c>
      <c r="AA191" s="96">
        <f>IF(AA$182=مايو!$B20,مايو!$BR20-مايو!$BQ20,0)</f>
        <v>0</v>
      </c>
      <c r="AB191" s="96">
        <f>IF(AB$182=مايو!$B20,مايو!$BR20-مايو!$BQ20,0)</f>
        <v>0</v>
      </c>
      <c r="AC191" s="96">
        <f>IF(AC$182=مايو!$B20,مايو!$BR20-مايو!$BQ20,0)</f>
        <v>0</v>
      </c>
      <c r="AD191" s="96">
        <f>IF(AD$182=مايو!$B20,مايو!$BR20-مايو!$BQ20,0)</f>
        <v>0</v>
      </c>
      <c r="AE191" s="96">
        <f>IF(AE$182=مايو!$B20,مايو!$BR20-مايو!$BQ20,0)</f>
        <v>0</v>
      </c>
      <c r="AF191" s="96">
        <f>IF(AF$182=مايو!$B20,مايو!$BR20-مايو!$BQ20,0)</f>
        <v>0</v>
      </c>
      <c r="AG191" s="96">
        <f>IF(AG$182=مايو!$B20,مايو!$BR20-مايو!$BQ20,0)</f>
        <v>0</v>
      </c>
    </row>
    <row r="192" spans="1:33">
      <c r="A192" s="96" t="str">
        <f>IF(D192&gt;0,مايو!D21," ")</f>
        <v> </v>
      </c>
      <c r="B192" s="96" t="str">
        <f>IF(D192&gt;0,مايو!E21," ")</f>
        <v> </v>
      </c>
      <c r="C192" s="96" t="str">
        <f>IF(D192&gt;0,مايو!F21,"")</f>
        <v/>
      </c>
      <c r="D192" s="126">
        <f t="shared" si="8"/>
        <v>0</v>
      </c>
      <c r="E192" s="96">
        <f>IF(E$182=مايو!$B21,مايو!$BR21-مايو!$BQ21,0)</f>
        <v>0</v>
      </c>
      <c r="F192" s="96">
        <f>IF(F$182=مايو!$B21,مايو!$BR21-مايو!$BQ21,0)</f>
        <v>0</v>
      </c>
      <c r="G192" s="96">
        <f>IF(G$182=مايو!$B21,مايو!$BR21-مايو!$BQ21,0)</f>
        <v>0</v>
      </c>
      <c r="H192" s="96">
        <f>IF(H$182=مايو!$B21,مايو!$BR21-مايو!$BQ21,0)</f>
        <v>0</v>
      </c>
      <c r="I192" s="96">
        <f>IF(I$182=مايو!$B21,مايو!$BR21-مايو!$BQ21,0)</f>
        <v>0</v>
      </c>
      <c r="J192" s="96">
        <f>IF(J$182=مايو!$B21,مايو!$BR21-مايو!$BQ21,0)</f>
        <v>0</v>
      </c>
      <c r="K192" s="96">
        <f>IF(K$182=مايو!$B21,مايو!$BR21-مايو!$BQ21,0)</f>
        <v>0</v>
      </c>
      <c r="L192" s="96">
        <f>IF(L$182=مايو!$B21,مايو!$BR21-مايو!$BQ21,0)</f>
        <v>0</v>
      </c>
      <c r="M192" s="96">
        <f>IF(M$182=مايو!$B21,مايو!$BR21-مايو!$BQ21,0)</f>
        <v>0</v>
      </c>
      <c r="N192" s="96">
        <f>IF(N$182=مايو!$B21,مايو!$BR21-مايو!$BQ21,0)</f>
        <v>0</v>
      </c>
      <c r="O192" s="96">
        <f>IF(O$182=مايو!$B21,مايو!$BR21-مايو!$BQ21,0)</f>
        <v>0</v>
      </c>
      <c r="P192" s="96">
        <f>IF(P$182=مايو!$B21,مايو!$BR21-مايو!$BQ21,0)</f>
        <v>0</v>
      </c>
      <c r="Q192" s="96">
        <f>IF(Q$182=مايو!$B21,مايو!$BR21-مايو!$BQ21,0)</f>
        <v>0</v>
      </c>
      <c r="R192" s="96">
        <f>IF(R$182=مايو!$B21,مايو!$BR21-مايو!$BQ21,0)</f>
        <v>0</v>
      </c>
      <c r="S192" s="96">
        <f>IF(S$182=مايو!$B21,مايو!$BR21-مايو!$BQ21,0)</f>
        <v>0</v>
      </c>
      <c r="T192" s="96">
        <f>IF(T$182=مايو!$B21,مايو!$BR21-مايو!$BQ21,0)</f>
        <v>0</v>
      </c>
      <c r="U192" s="96">
        <f>IF(U$182=مايو!$B21,مايو!$BR21-مايو!$BQ21,0)</f>
        <v>0</v>
      </c>
      <c r="V192" s="96">
        <f>IF(V$182=مايو!$B21,مايو!$BR21-مايو!$BQ21,0)</f>
        <v>0</v>
      </c>
      <c r="W192" s="96">
        <f>IF(W$182=مايو!$B21,مايو!$BR21-مايو!$BQ21,0)</f>
        <v>0</v>
      </c>
      <c r="X192" s="96">
        <f>IF(X$182=مايو!$B21,مايو!$BR21-مايو!$BQ21,0)</f>
        <v>0</v>
      </c>
      <c r="Y192" s="96">
        <f>IF(Y$182=مايو!$B21,مايو!$BR21-مايو!$BQ21,0)</f>
        <v>0</v>
      </c>
      <c r="Z192" s="96">
        <f>IF(Z$182=مايو!$B21,مايو!$BR21-مايو!$BQ21,0)</f>
        <v>0</v>
      </c>
      <c r="AA192" s="96">
        <f>IF(AA$182=مايو!$B21,مايو!$BR21-مايو!$BQ21,0)</f>
        <v>0</v>
      </c>
      <c r="AB192" s="96">
        <f>IF(AB$182=مايو!$B21,مايو!$BR21-مايو!$BQ21,0)</f>
        <v>0</v>
      </c>
      <c r="AC192" s="96">
        <f>IF(AC$182=مايو!$B21,مايو!$BR21-مايو!$BQ21,0)</f>
        <v>0</v>
      </c>
      <c r="AD192" s="96">
        <f>IF(AD$182=مايو!$B21,مايو!$BR21-مايو!$BQ21,0)</f>
        <v>0</v>
      </c>
      <c r="AE192" s="96">
        <f>IF(AE$182=مايو!$B21,مايو!$BR21-مايو!$BQ21,0)</f>
        <v>0</v>
      </c>
      <c r="AF192" s="96">
        <f>IF(AF$182=مايو!$B21,مايو!$BR21-مايو!$BQ21,0)</f>
        <v>0</v>
      </c>
      <c r="AG192" s="96">
        <f>IF(AG$182=مايو!$B21,مايو!$BR21-مايو!$BQ21,0)</f>
        <v>0</v>
      </c>
    </row>
    <row r="193" spans="1:33">
      <c r="A193" s="96" t="str">
        <f>IF(D193&gt;0,مايو!D22," ")</f>
        <v> </v>
      </c>
      <c r="B193" s="96" t="str">
        <f>IF(D193&gt;0,مايو!E22," ")</f>
        <v> </v>
      </c>
      <c r="C193" s="96" t="str">
        <f>IF(D193&gt;0,مايو!F22,"")</f>
        <v/>
      </c>
      <c r="D193" s="126">
        <f t="shared" si="8"/>
        <v>0</v>
      </c>
      <c r="E193" s="96">
        <f>IF(E$182=مايو!$B22,مايو!$BR22-مايو!$BQ22,0)</f>
        <v>0</v>
      </c>
      <c r="F193" s="96">
        <f>IF(F$182=مايو!$B22,مايو!$BR22-مايو!$BQ22,0)</f>
        <v>0</v>
      </c>
      <c r="G193" s="96">
        <f>IF(G$182=مايو!$B22,مايو!$BR22-مايو!$BQ22,0)</f>
        <v>0</v>
      </c>
      <c r="H193" s="96">
        <f>IF(H$182=مايو!$B22,مايو!$BR22-مايو!$BQ22,0)</f>
        <v>0</v>
      </c>
      <c r="I193" s="96">
        <f>IF(I$182=مايو!$B22,مايو!$BR22-مايو!$BQ22,0)</f>
        <v>0</v>
      </c>
      <c r="J193" s="96">
        <f>IF(J$182=مايو!$B22,مايو!$BR22-مايو!$BQ22,0)</f>
        <v>0</v>
      </c>
      <c r="K193" s="96">
        <f>IF(K$182=مايو!$B22,مايو!$BR22-مايو!$BQ22,0)</f>
        <v>0</v>
      </c>
      <c r="L193" s="96">
        <f>IF(L$182=مايو!$B22,مايو!$BR22-مايو!$BQ22,0)</f>
        <v>0</v>
      </c>
      <c r="M193" s="96">
        <f>IF(M$182=مايو!$B22,مايو!$BR22-مايو!$BQ22,0)</f>
        <v>0</v>
      </c>
      <c r="N193" s="96">
        <f>IF(N$182=مايو!$B22,مايو!$BR22-مايو!$BQ22,0)</f>
        <v>0</v>
      </c>
      <c r="O193" s="96">
        <f>IF(O$182=مايو!$B22,مايو!$BR22-مايو!$BQ22,0)</f>
        <v>0</v>
      </c>
      <c r="P193" s="96">
        <f>IF(P$182=مايو!$B22,مايو!$BR22-مايو!$BQ22,0)</f>
        <v>0</v>
      </c>
      <c r="Q193" s="96">
        <f>IF(Q$182=مايو!$B22,مايو!$BR22-مايو!$BQ22,0)</f>
        <v>0</v>
      </c>
      <c r="R193" s="96">
        <f>IF(R$182=مايو!$B22,مايو!$BR22-مايو!$BQ22,0)</f>
        <v>0</v>
      </c>
      <c r="S193" s="96">
        <f>IF(S$182=مايو!$B22,مايو!$BR22-مايو!$BQ22,0)</f>
        <v>0</v>
      </c>
      <c r="T193" s="96">
        <f>IF(T$182=مايو!$B22,مايو!$BR22-مايو!$BQ22,0)</f>
        <v>0</v>
      </c>
      <c r="U193" s="96">
        <f>IF(U$182=مايو!$B22,مايو!$BR22-مايو!$BQ22,0)</f>
        <v>0</v>
      </c>
      <c r="V193" s="96">
        <f>IF(V$182=مايو!$B22,مايو!$BR22-مايو!$BQ22,0)</f>
        <v>0</v>
      </c>
      <c r="W193" s="96">
        <f>IF(W$182=مايو!$B22,مايو!$BR22-مايو!$BQ22,0)</f>
        <v>0</v>
      </c>
      <c r="X193" s="96">
        <f>IF(X$182=مايو!$B22,مايو!$BR22-مايو!$BQ22,0)</f>
        <v>0</v>
      </c>
      <c r="Y193" s="96">
        <f>IF(Y$182=مايو!$B22,مايو!$BR22-مايو!$BQ22,0)</f>
        <v>0</v>
      </c>
      <c r="Z193" s="96">
        <f>IF(Z$182=مايو!$B22,مايو!$BR22-مايو!$BQ22,0)</f>
        <v>0</v>
      </c>
      <c r="AA193" s="96">
        <f>IF(AA$182=مايو!$B22,مايو!$BR22-مايو!$BQ22,0)</f>
        <v>0</v>
      </c>
      <c r="AB193" s="96">
        <f>IF(AB$182=مايو!$B22,مايو!$BR22-مايو!$BQ22,0)</f>
        <v>0</v>
      </c>
      <c r="AC193" s="96">
        <f>IF(AC$182=مايو!$B22,مايو!$BR22-مايو!$BQ22,0)</f>
        <v>0</v>
      </c>
      <c r="AD193" s="96">
        <f>IF(AD$182=مايو!$B22,مايو!$BR22-مايو!$BQ22,0)</f>
        <v>0</v>
      </c>
      <c r="AE193" s="96">
        <f>IF(AE$182=مايو!$B22,مايو!$BR22-مايو!$BQ22,0)</f>
        <v>0</v>
      </c>
      <c r="AF193" s="96">
        <f>IF(AF$182=مايو!$B22,مايو!$BR22-مايو!$BQ22,0)</f>
        <v>0</v>
      </c>
      <c r="AG193" s="96">
        <f>IF(AG$182=مايو!$B22,مايو!$BR22-مايو!$BQ22,0)</f>
        <v>0</v>
      </c>
    </row>
    <row r="194" spans="1:33">
      <c r="A194" s="96" t="str">
        <f>IF(D194&gt;0,مايو!D23," ")</f>
        <v> </v>
      </c>
      <c r="B194" s="96" t="str">
        <f>IF(D194&gt;0,مايو!E23," ")</f>
        <v> </v>
      </c>
      <c r="C194" s="96" t="str">
        <f>IF(D194&gt;0,مايو!F23,"")</f>
        <v/>
      </c>
      <c r="D194" s="126">
        <f t="shared" si="8"/>
        <v>0</v>
      </c>
      <c r="E194" s="96">
        <f>IF(E$182=مايو!$B23,مايو!$BR23-مايو!$BQ23,0)</f>
        <v>0</v>
      </c>
      <c r="F194" s="96">
        <f>IF(F$182=مايو!$B23,مايو!$BR23-مايو!$BQ23,0)</f>
        <v>0</v>
      </c>
      <c r="G194" s="96">
        <f>IF(G$182=مايو!$B23,مايو!$BR23-مايو!$BQ23,0)</f>
        <v>0</v>
      </c>
      <c r="H194" s="96">
        <f>IF(H$182=مايو!$B23,مايو!$BR23-مايو!$BQ23,0)</f>
        <v>0</v>
      </c>
      <c r="I194" s="96">
        <f>IF(I$182=مايو!$B23,مايو!$BR23-مايو!$BQ23,0)</f>
        <v>0</v>
      </c>
      <c r="J194" s="96">
        <f>IF(J$182=مايو!$B23,مايو!$BR23-مايو!$BQ23,0)</f>
        <v>0</v>
      </c>
      <c r="K194" s="96">
        <f>IF(K$182=مايو!$B23,مايو!$BR23-مايو!$BQ23,0)</f>
        <v>0</v>
      </c>
      <c r="L194" s="96">
        <f>IF(L$182=مايو!$B23,مايو!$BR23-مايو!$BQ23,0)</f>
        <v>0</v>
      </c>
      <c r="M194" s="96">
        <f>IF(M$182=مايو!$B23,مايو!$BR23-مايو!$BQ23,0)</f>
        <v>0</v>
      </c>
      <c r="N194" s="96">
        <f>IF(N$182=مايو!$B23,مايو!$BR23-مايو!$BQ23,0)</f>
        <v>0</v>
      </c>
      <c r="O194" s="96">
        <f>IF(O$182=مايو!$B23,مايو!$BR23-مايو!$BQ23,0)</f>
        <v>0</v>
      </c>
      <c r="P194" s="96">
        <f>IF(P$182=مايو!$B23,مايو!$BR23-مايو!$BQ23,0)</f>
        <v>0</v>
      </c>
      <c r="Q194" s="96">
        <f>IF(Q$182=مايو!$B23,مايو!$BR23-مايو!$BQ23,0)</f>
        <v>0</v>
      </c>
      <c r="R194" s="96">
        <f>IF(R$182=مايو!$B23,مايو!$BR23-مايو!$BQ23,0)</f>
        <v>0</v>
      </c>
      <c r="S194" s="96">
        <f>IF(S$182=مايو!$B23,مايو!$BR23-مايو!$BQ23,0)</f>
        <v>0</v>
      </c>
      <c r="T194" s="96">
        <f>IF(T$182=مايو!$B23,مايو!$BR23-مايو!$BQ23,0)</f>
        <v>0</v>
      </c>
      <c r="U194" s="96">
        <f>IF(U$182=مايو!$B23,مايو!$BR23-مايو!$BQ23,0)</f>
        <v>0</v>
      </c>
      <c r="V194" s="96">
        <f>IF(V$182=مايو!$B23,مايو!$BR23-مايو!$BQ23,0)</f>
        <v>0</v>
      </c>
      <c r="W194" s="96">
        <f>IF(W$182=مايو!$B23,مايو!$BR23-مايو!$BQ23,0)</f>
        <v>0</v>
      </c>
      <c r="X194" s="96">
        <f>IF(X$182=مايو!$B23,مايو!$BR23-مايو!$BQ23,0)</f>
        <v>0</v>
      </c>
      <c r="Y194" s="96">
        <f>IF(Y$182=مايو!$B23,مايو!$BR23-مايو!$BQ23,0)</f>
        <v>0</v>
      </c>
      <c r="Z194" s="96">
        <f>IF(Z$182=مايو!$B23,مايو!$BR23-مايو!$BQ23,0)</f>
        <v>0</v>
      </c>
      <c r="AA194" s="96">
        <f>IF(AA$182=مايو!$B23,مايو!$BR23-مايو!$BQ23,0)</f>
        <v>0</v>
      </c>
      <c r="AB194" s="96">
        <f>IF(AB$182=مايو!$B23,مايو!$BR23-مايو!$BQ23,0)</f>
        <v>0</v>
      </c>
      <c r="AC194" s="96">
        <f>IF(AC$182=مايو!$B23,مايو!$BR23-مايو!$BQ23,0)</f>
        <v>0</v>
      </c>
      <c r="AD194" s="96">
        <f>IF(AD$182=مايو!$B23,مايو!$BR23-مايو!$BQ23,0)</f>
        <v>0</v>
      </c>
      <c r="AE194" s="96">
        <f>IF(AE$182=مايو!$B23,مايو!$BR23-مايو!$BQ23,0)</f>
        <v>0</v>
      </c>
      <c r="AF194" s="96">
        <f>IF(AF$182=مايو!$B23,مايو!$BR23-مايو!$BQ23,0)</f>
        <v>0</v>
      </c>
      <c r="AG194" s="96">
        <f>IF(AG$182=مايو!$B23,مايو!$BR23-مايو!$BQ23,0)</f>
        <v>0</v>
      </c>
    </row>
    <row r="195" spans="1:33">
      <c r="A195" s="96" t="str">
        <f>IF(D195&gt;0,مايو!D24," ")</f>
        <v> </v>
      </c>
      <c r="B195" s="96" t="str">
        <f>IF(D195&gt;0,مايو!E24," ")</f>
        <v> </v>
      </c>
      <c r="C195" s="96" t="str">
        <f>IF(D195&gt;0,مايو!F24,"")</f>
        <v/>
      </c>
      <c r="D195" s="126">
        <f t="shared" si="8"/>
        <v>0</v>
      </c>
      <c r="E195" s="96">
        <f>IF(E$182=مايو!$B24,مايو!$BR24-مايو!$BQ24,0)</f>
        <v>0</v>
      </c>
      <c r="F195" s="96">
        <f>IF(F$182=مايو!$B24,مايو!$BR24-مايو!$BQ24,0)</f>
        <v>0</v>
      </c>
      <c r="G195" s="96">
        <f>IF(G$182=مايو!$B24,مايو!$BR24-مايو!$BQ24,0)</f>
        <v>0</v>
      </c>
      <c r="H195" s="96">
        <f>IF(H$182=مايو!$B24,مايو!$BR24-مايو!$BQ24,0)</f>
        <v>0</v>
      </c>
      <c r="I195" s="96">
        <f>IF(I$182=مايو!$B24,مايو!$BR24-مايو!$BQ24,0)</f>
        <v>0</v>
      </c>
      <c r="J195" s="96">
        <f>IF(J$182=مايو!$B24,مايو!$BR24-مايو!$BQ24,0)</f>
        <v>0</v>
      </c>
      <c r="K195" s="96">
        <f>IF(K$182=مايو!$B24,مايو!$BR24-مايو!$BQ24,0)</f>
        <v>0</v>
      </c>
      <c r="L195" s="96">
        <f>IF(L$182=مايو!$B24,مايو!$BR24-مايو!$BQ24,0)</f>
        <v>0</v>
      </c>
      <c r="M195" s="96">
        <f>IF(M$182=مايو!$B24,مايو!$BR24-مايو!$BQ24,0)</f>
        <v>0</v>
      </c>
      <c r="N195" s="96">
        <f>IF(N$182=مايو!$B24,مايو!$BR24-مايو!$BQ24,0)</f>
        <v>0</v>
      </c>
      <c r="O195" s="96">
        <f>IF(O$182=مايو!$B24,مايو!$BR24-مايو!$BQ24,0)</f>
        <v>0</v>
      </c>
      <c r="P195" s="96">
        <f>IF(P$182=مايو!$B24,مايو!$BR24-مايو!$BQ24,0)</f>
        <v>0</v>
      </c>
      <c r="Q195" s="96">
        <f>IF(Q$182=مايو!$B24,مايو!$BR24-مايو!$BQ24,0)</f>
        <v>0</v>
      </c>
      <c r="R195" s="96">
        <f>IF(R$182=مايو!$B24,مايو!$BR24-مايو!$BQ24,0)</f>
        <v>0</v>
      </c>
      <c r="S195" s="96">
        <f>IF(S$182=مايو!$B24,مايو!$BR24-مايو!$BQ24,0)</f>
        <v>0</v>
      </c>
      <c r="T195" s="96">
        <f>IF(T$182=مايو!$B24,مايو!$BR24-مايو!$BQ24,0)</f>
        <v>0</v>
      </c>
      <c r="U195" s="96">
        <f>IF(U$182=مايو!$B24,مايو!$BR24-مايو!$BQ24,0)</f>
        <v>0</v>
      </c>
      <c r="V195" s="96">
        <f>IF(V$182=مايو!$B24,مايو!$BR24-مايو!$BQ24,0)</f>
        <v>0</v>
      </c>
      <c r="W195" s="96">
        <f>IF(W$182=مايو!$B24,مايو!$BR24-مايو!$BQ24,0)</f>
        <v>0</v>
      </c>
      <c r="X195" s="96">
        <f>IF(X$182=مايو!$B24,مايو!$BR24-مايو!$BQ24,0)</f>
        <v>0</v>
      </c>
      <c r="Y195" s="96">
        <f>IF(Y$182=مايو!$B24,مايو!$BR24-مايو!$BQ24,0)</f>
        <v>0</v>
      </c>
      <c r="Z195" s="96">
        <f>IF(Z$182=مايو!$B24,مايو!$BR24-مايو!$BQ24,0)</f>
        <v>0</v>
      </c>
      <c r="AA195" s="96">
        <f>IF(AA$182=مايو!$B24,مايو!$BR24-مايو!$BQ24,0)</f>
        <v>0</v>
      </c>
      <c r="AB195" s="96">
        <f>IF(AB$182=مايو!$B24,مايو!$BR24-مايو!$BQ24,0)</f>
        <v>0</v>
      </c>
      <c r="AC195" s="96">
        <f>IF(AC$182=مايو!$B24,مايو!$BR24-مايو!$BQ24,0)</f>
        <v>0</v>
      </c>
      <c r="AD195" s="96">
        <f>IF(AD$182=مايو!$B24,مايو!$BR24-مايو!$BQ24,0)</f>
        <v>0</v>
      </c>
      <c r="AE195" s="96">
        <f>IF(AE$182=مايو!$B24,مايو!$BR24-مايو!$BQ24,0)</f>
        <v>0</v>
      </c>
      <c r="AF195" s="96">
        <f>IF(AF$182=مايو!$B24,مايو!$BR24-مايو!$BQ24,0)</f>
        <v>0</v>
      </c>
      <c r="AG195" s="96">
        <f>IF(AG$182=مايو!$B24,مايو!$BR24-مايو!$BQ24,0)</f>
        <v>0</v>
      </c>
    </row>
    <row r="196" spans="1:33">
      <c r="A196" s="96" t="str">
        <f>IF(D196&gt;0,مايو!D25," ")</f>
        <v> </v>
      </c>
      <c r="B196" s="96" t="str">
        <f>IF(D196&gt;0,مايو!E25," ")</f>
        <v> </v>
      </c>
      <c r="C196" s="96" t="str">
        <f>IF(D196&gt;0,مايو!F25,"")</f>
        <v/>
      </c>
      <c r="D196" s="126">
        <f t="shared" si="8"/>
        <v>0</v>
      </c>
      <c r="E196" s="96">
        <f>IF(E$182=مايو!$B25,مايو!$BR25-مايو!$BQ25,0)</f>
        <v>0</v>
      </c>
      <c r="F196" s="96">
        <f>IF(F$182=مايو!$B25,مايو!$BR25-مايو!$BQ25,0)</f>
        <v>0</v>
      </c>
      <c r="G196" s="96">
        <f>IF(G$182=مايو!$B25,مايو!$BR25-مايو!$BQ25,0)</f>
        <v>0</v>
      </c>
      <c r="H196" s="96">
        <f>IF(H$182=مايو!$B25,مايو!$BR25-مايو!$BQ25,0)</f>
        <v>0</v>
      </c>
      <c r="I196" s="96">
        <f>IF(I$182=مايو!$B25,مايو!$BR25-مايو!$BQ25,0)</f>
        <v>0</v>
      </c>
      <c r="J196" s="96">
        <f>IF(J$182=مايو!$B25,مايو!$BR25-مايو!$BQ25,0)</f>
        <v>0</v>
      </c>
      <c r="K196" s="96">
        <f>IF(K$182=مايو!$B25,مايو!$BR25-مايو!$BQ25,0)</f>
        <v>0</v>
      </c>
      <c r="L196" s="96">
        <f>IF(L$182=مايو!$B25,مايو!$BR25-مايو!$BQ25,0)</f>
        <v>0</v>
      </c>
      <c r="M196" s="96">
        <f>IF(M$182=مايو!$B25,مايو!$BR25-مايو!$BQ25,0)</f>
        <v>0</v>
      </c>
      <c r="N196" s="96">
        <f>IF(N$182=مايو!$B25,مايو!$BR25-مايو!$BQ25,0)</f>
        <v>0</v>
      </c>
      <c r="O196" s="96">
        <f>IF(O$182=مايو!$B25,مايو!$BR25-مايو!$BQ25,0)</f>
        <v>0</v>
      </c>
      <c r="P196" s="96">
        <f>IF(P$182=مايو!$B25,مايو!$BR25-مايو!$BQ25,0)</f>
        <v>0</v>
      </c>
      <c r="Q196" s="96">
        <f>IF(Q$182=مايو!$B25,مايو!$BR25-مايو!$BQ25,0)</f>
        <v>0</v>
      </c>
      <c r="R196" s="96">
        <f>IF(R$182=مايو!$B25,مايو!$BR25-مايو!$BQ25,0)</f>
        <v>0</v>
      </c>
      <c r="S196" s="96">
        <f>IF(S$182=مايو!$B25,مايو!$BR25-مايو!$BQ25,0)</f>
        <v>0</v>
      </c>
      <c r="T196" s="96">
        <f>IF(T$182=مايو!$B25,مايو!$BR25-مايو!$BQ25,0)</f>
        <v>0</v>
      </c>
      <c r="U196" s="96">
        <f>IF(U$182=مايو!$B25,مايو!$BR25-مايو!$BQ25,0)</f>
        <v>0</v>
      </c>
      <c r="V196" s="96">
        <f>IF(V$182=مايو!$B25,مايو!$BR25-مايو!$BQ25,0)</f>
        <v>0</v>
      </c>
      <c r="W196" s="96">
        <f>IF(W$182=مايو!$B25,مايو!$BR25-مايو!$BQ25,0)</f>
        <v>0</v>
      </c>
      <c r="X196" s="96">
        <f>IF(X$182=مايو!$B25,مايو!$BR25-مايو!$BQ25,0)</f>
        <v>0</v>
      </c>
      <c r="Y196" s="96">
        <f>IF(Y$182=مايو!$B25,مايو!$BR25-مايو!$BQ25,0)</f>
        <v>0</v>
      </c>
      <c r="Z196" s="96">
        <f>IF(Z$182=مايو!$B25,مايو!$BR25-مايو!$BQ25,0)</f>
        <v>0</v>
      </c>
      <c r="AA196" s="96">
        <f>IF(AA$182=مايو!$B25,مايو!$BR25-مايو!$BQ25,0)</f>
        <v>0</v>
      </c>
      <c r="AB196" s="96">
        <f>IF(AB$182=مايو!$B25,مايو!$BR25-مايو!$BQ25,0)</f>
        <v>0</v>
      </c>
      <c r="AC196" s="96">
        <f>IF(AC$182=مايو!$B25,مايو!$BR25-مايو!$BQ25,0)</f>
        <v>0</v>
      </c>
      <c r="AD196" s="96">
        <f>IF(AD$182=مايو!$B25,مايو!$BR25-مايو!$BQ25,0)</f>
        <v>0</v>
      </c>
      <c r="AE196" s="96">
        <f>IF(AE$182=مايو!$B25,مايو!$BR25-مايو!$BQ25,0)</f>
        <v>0</v>
      </c>
      <c r="AF196" s="96">
        <f>IF(AF$182=مايو!$B25,مايو!$BR25-مايو!$BQ25,0)</f>
        <v>0</v>
      </c>
      <c r="AG196" s="96">
        <f>IF(AG$182=مايو!$B25,مايو!$BR25-مايو!$BQ25,0)</f>
        <v>0</v>
      </c>
    </row>
    <row r="197" spans="1:33">
      <c r="A197" s="96" t="str">
        <f>IF(D197&gt;0,مايو!D26," ")</f>
        <v> </v>
      </c>
      <c r="B197" s="96" t="str">
        <f>IF(D197&gt;0,مايو!E26," ")</f>
        <v> </v>
      </c>
      <c r="C197" s="96" t="str">
        <f>IF(D197&gt;0,مايو!F26,"")</f>
        <v/>
      </c>
      <c r="D197" s="126">
        <f t="shared" si="8"/>
        <v>0</v>
      </c>
      <c r="E197" s="96">
        <f>IF(E$182=مايو!$B26,مايو!$BR26-مايو!$BQ26,0)</f>
        <v>0</v>
      </c>
      <c r="F197" s="96">
        <f>IF(F$182=مايو!$B26,مايو!$BR26-مايو!$BQ26,0)</f>
        <v>0</v>
      </c>
      <c r="G197" s="96">
        <f>IF(G$182=مايو!$B26,مايو!$BR26-مايو!$BQ26,0)</f>
        <v>0</v>
      </c>
      <c r="H197" s="96">
        <f>IF(H$182=مايو!$B26,مايو!$BR26-مايو!$BQ26,0)</f>
        <v>0</v>
      </c>
      <c r="I197" s="96">
        <f>IF(I$182=مايو!$B26,مايو!$BR26-مايو!$BQ26,0)</f>
        <v>0</v>
      </c>
      <c r="J197" s="96">
        <f>IF(J$182=مايو!$B26,مايو!$BR26-مايو!$BQ26,0)</f>
        <v>0</v>
      </c>
      <c r="K197" s="96">
        <f>IF(K$182=مايو!$B26,مايو!$BR26-مايو!$BQ26,0)</f>
        <v>0</v>
      </c>
      <c r="L197" s="96">
        <f>IF(L$182=مايو!$B26,مايو!$BR26-مايو!$BQ26,0)</f>
        <v>0</v>
      </c>
      <c r="M197" s="96">
        <f>IF(M$182=مايو!$B26,مايو!$BR26-مايو!$BQ26,0)</f>
        <v>0</v>
      </c>
      <c r="N197" s="96">
        <f>IF(N$182=مايو!$B26,مايو!$BR26-مايو!$BQ26,0)</f>
        <v>0</v>
      </c>
      <c r="O197" s="96">
        <f>IF(O$182=مايو!$B26,مايو!$BR26-مايو!$BQ26,0)</f>
        <v>0</v>
      </c>
      <c r="P197" s="96">
        <f>IF(P$182=مايو!$B26,مايو!$BR26-مايو!$BQ26,0)</f>
        <v>0</v>
      </c>
      <c r="Q197" s="96">
        <f>IF(Q$182=مايو!$B26,مايو!$BR26-مايو!$BQ26,0)</f>
        <v>0</v>
      </c>
      <c r="R197" s="96">
        <f>IF(R$182=مايو!$B26,مايو!$BR26-مايو!$BQ26,0)</f>
        <v>0</v>
      </c>
      <c r="S197" s="96">
        <f>IF(S$182=مايو!$B26,مايو!$BR26-مايو!$BQ26,0)</f>
        <v>0</v>
      </c>
      <c r="T197" s="96">
        <f>IF(T$182=مايو!$B26,مايو!$BR26-مايو!$BQ26,0)</f>
        <v>0</v>
      </c>
      <c r="U197" s="96">
        <f>IF(U$182=مايو!$B26,مايو!$BR26-مايو!$BQ26,0)</f>
        <v>0</v>
      </c>
      <c r="V197" s="96">
        <f>IF(V$182=مايو!$B26,مايو!$BR26-مايو!$BQ26,0)</f>
        <v>0</v>
      </c>
      <c r="W197" s="96">
        <f>IF(W$182=مايو!$B26,مايو!$BR26-مايو!$BQ26,0)</f>
        <v>0</v>
      </c>
      <c r="X197" s="96">
        <f>IF(X$182=مايو!$B26,مايو!$BR26-مايو!$BQ26,0)</f>
        <v>0</v>
      </c>
      <c r="Y197" s="96">
        <f>IF(Y$182=مايو!$B26,مايو!$BR26-مايو!$BQ26,0)</f>
        <v>0</v>
      </c>
      <c r="Z197" s="96">
        <f>IF(Z$182=مايو!$B26,مايو!$BR26-مايو!$BQ26,0)</f>
        <v>0</v>
      </c>
      <c r="AA197" s="96">
        <f>IF(AA$182=مايو!$B26,مايو!$BR26-مايو!$BQ26,0)</f>
        <v>0</v>
      </c>
      <c r="AB197" s="96">
        <f>IF(AB$182=مايو!$B26,مايو!$BR26-مايو!$BQ26,0)</f>
        <v>0</v>
      </c>
      <c r="AC197" s="96">
        <f>IF(AC$182=مايو!$B26,مايو!$BR26-مايو!$BQ26,0)</f>
        <v>0</v>
      </c>
      <c r="AD197" s="96">
        <f>IF(AD$182=مايو!$B26,مايو!$BR26-مايو!$BQ26,0)</f>
        <v>0</v>
      </c>
      <c r="AE197" s="96">
        <f>IF(AE$182=مايو!$B26,مايو!$BR26-مايو!$BQ26,0)</f>
        <v>0</v>
      </c>
      <c r="AF197" s="96">
        <f>IF(AF$182=مايو!$B26,مايو!$BR26-مايو!$BQ26,0)</f>
        <v>0</v>
      </c>
      <c r="AG197" s="96">
        <f>IF(AG$182=مايو!$B26,مايو!$BR26-مايو!$BQ26,0)</f>
        <v>0</v>
      </c>
    </row>
    <row r="198" spans="1:33">
      <c r="A198" s="96" t="str">
        <f>IF(D198&gt;0,مايو!D27," ")</f>
        <v> </v>
      </c>
      <c r="B198" s="96" t="str">
        <f>IF(D198&gt;0,مايو!E27," ")</f>
        <v> </v>
      </c>
      <c r="C198" s="96" t="str">
        <f>IF(D198&gt;0,مايو!F27,"")</f>
        <v/>
      </c>
      <c r="D198" s="126">
        <f t="shared" si="8"/>
        <v>0</v>
      </c>
      <c r="E198" s="96">
        <f>IF(E$182=مايو!$B27,مايو!$BR27-مايو!$BQ27,0)</f>
        <v>0</v>
      </c>
      <c r="F198" s="96">
        <f>IF(F$182=مايو!$B27,مايو!$BR27-مايو!$BQ27,0)</f>
        <v>0</v>
      </c>
      <c r="G198" s="96">
        <f>IF(G$182=مايو!$B27,مايو!$BR27-مايو!$BQ27,0)</f>
        <v>0</v>
      </c>
      <c r="H198" s="96">
        <f>IF(H$182=مايو!$B27,مايو!$BR27-مايو!$BQ27,0)</f>
        <v>0</v>
      </c>
      <c r="I198" s="96">
        <f>IF(I$182=مايو!$B27,مايو!$BR27-مايو!$BQ27,0)</f>
        <v>0</v>
      </c>
      <c r="J198" s="96">
        <f>IF(J$182=مايو!$B27,مايو!$BR27-مايو!$BQ27,0)</f>
        <v>0</v>
      </c>
      <c r="K198" s="96">
        <f>IF(K$182=مايو!$B27,مايو!$BR27-مايو!$BQ27,0)</f>
        <v>0</v>
      </c>
      <c r="L198" s="96">
        <f>IF(L$182=مايو!$B27,مايو!$BR27-مايو!$BQ27,0)</f>
        <v>0</v>
      </c>
      <c r="M198" s="96">
        <f>IF(M$182=مايو!$B27,مايو!$BR27-مايو!$BQ27,0)</f>
        <v>0</v>
      </c>
      <c r="N198" s="96">
        <f>IF(N$182=مايو!$B27,مايو!$BR27-مايو!$BQ27,0)</f>
        <v>0</v>
      </c>
      <c r="O198" s="96">
        <f>IF(O$182=مايو!$B27,مايو!$BR27-مايو!$BQ27,0)</f>
        <v>0</v>
      </c>
      <c r="P198" s="96">
        <f>IF(P$182=مايو!$B27,مايو!$BR27-مايو!$BQ27,0)</f>
        <v>0</v>
      </c>
      <c r="Q198" s="96">
        <f>IF(Q$182=مايو!$B27,مايو!$BR27-مايو!$BQ27,0)</f>
        <v>0</v>
      </c>
      <c r="R198" s="96">
        <f>IF(R$182=مايو!$B27,مايو!$BR27-مايو!$BQ27,0)</f>
        <v>0</v>
      </c>
      <c r="S198" s="96">
        <f>IF(S$182=مايو!$B27,مايو!$BR27-مايو!$BQ27,0)</f>
        <v>0</v>
      </c>
      <c r="T198" s="96">
        <f>IF(T$182=مايو!$B27,مايو!$BR27-مايو!$BQ27,0)</f>
        <v>0</v>
      </c>
      <c r="U198" s="96">
        <f>IF(U$182=مايو!$B27,مايو!$BR27-مايو!$BQ27,0)</f>
        <v>0</v>
      </c>
      <c r="V198" s="96">
        <f>IF(V$182=مايو!$B27,مايو!$BR27-مايو!$BQ27,0)</f>
        <v>0</v>
      </c>
      <c r="W198" s="96">
        <f>IF(W$182=مايو!$B27,مايو!$BR27-مايو!$BQ27,0)</f>
        <v>0</v>
      </c>
      <c r="X198" s="96">
        <f>IF(X$182=مايو!$B27,مايو!$BR27-مايو!$BQ27,0)</f>
        <v>0</v>
      </c>
      <c r="Y198" s="96">
        <f>IF(Y$182=مايو!$B27,مايو!$BR27-مايو!$BQ27,0)</f>
        <v>0</v>
      </c>
      <c r="Z198" s="96">
        <f>IF(Z$182=مايو!$B27,مايو!$BR27-مايو!$BQ27,0)</f>
        <v>0</v>
      </c>
      <c r="AA198" s="96">
        <f>IF(AA$182=مايو!$B27,مايو!$BR27-مايو!$BQ27,0)</f>
        <v>0</v>
      </c>
      <c r="AB198" s="96">
        <f>IF(AB$182=مايو!$B27,مايو!$BR27-مايو!$BQ27,0)</f>
        <v>0</v>
      </c>
      <c r="AC198" s="96">
        <f>IF(AC$182=مايو!$B27,مايو!$BR27-مايو!$BQ27,0)</f>
        <v>0</v>
      </c>
      <c r="AD198" s="96">
        <f>IF(AD$182=مايو!$B27,مايو!$BR27-مايو!$BQ27,0)</f>
        <v>0</v>
      </c>
      <c r="AE198" s="96">
        <f>IF(AE$182=مايو!$B27,مايو!$BR27-مايو!$BQ27,0)</f>
        <v>0</v>
      </c>
      <c r="AF198" s="96">
        <f>IF(AF$182=مايو!$B27,مايو!$BR27-مايو!$BQ27,0)</f>
        <v>0</v>
      </c>
      <c r="AG198" s="96">
        <f>IF(AG$182=مايو!$B27,مايو!$BR27-مايو!$BQ27,0)</f>
        <v>0</v>
      </c>
    </row>
    <row r="199" spans="1:33">
      <c r="A199" s="96" t="str">
        <f>IF(D199&gt;0,مايو!D28," ")</f>
        <v> </v>
      </c>
      <c r="B199" s="96" t="str">
        <f>IF(D199&gt;0,مايو!E28," ")</f>
        <v> </v>
      </c>
      <c r="C199" s="96" t="str">
        <f>IF(D199&gt;0,مايو!F28,"")</f>
        <v/>
      </c>
      <c r="D199" s="126">
        <f t="shared" si="8"/>
        <v>0</v>
      </c>
      <c r="E199" s="96">
        <f>IF(E$182=مايو!$B28,مايو!$BR28-مايو!$BQ28,0)</f>
        <v>0</v>
      </c>
      <c r="F199" s="96">
        <f>IF(F$182=مايو!$B28,مايو!$BR28-مايو!$BQ28,0)</f>
        <v>0</v>
      </c>
      <c r="G199" s="96">
        <f>IF(G$182=مايو!$B28,مايو!$BR28-مايو!$BQ28,0)</f>
        <v>0</v>
      </c>
      <c r="H199" s="96">
        <f>IF(H$182=مايو!$B28,مايو!$BR28-مايو!$BQ28,0)</f>
        <v>0</v>
      </c>
      <c r="I199" s="96">
        <f>IF(I$182=مايو!$B28,مايو!$BR28-مايو!$BQ28,0)</f>
        <v>0</v>
      </c>
      <c r="J199" s="96">
        <f>IF(J$182=مايو!$B28,مايو!$BR28-مايو!$BQ28,0)</f>
        <v>0</v>
      </c>
      <c r="K199" s="96">
        <f>IF(K$182=مايو!$B28,مايو!$BR28-مايو!$BQ28,0)</f>
        <v>0</v>
      </c>
      <c r="L199" s="96">
        <f>IF(L$182=مايو!$B28,مايو!$BR28-مايو!$BQ28,0)</f>
        <v>0</v>
      </c>
      <c r="M199" s="96">
        <f>IF(M$182=مايو!$B28,مايو!$BR28-مايو!$BQ28,0)</f>
        <v>0</v>
      </c>
      <c r="N199" s="96">
        <f>IF(N$182=مايو!$B28,مايو!$BR28-مايو!$BQ28,0)</f>
        <v>0</v>
      </c>
      <c r="O199" s="96">
        <f>IF(O$182=مايو!$B28,مايو!$BR28-مايو!$BQ28,0)</f>
        <v>0</v>
      </c>
      <c r="P199" s="96">
        <f>IF(P$182=مايو!$B28,مايو!$BR28-مايو!$BQ28,0)</f>
        <v>0</v>
      </c>
      <c r="Q199" s="96">
        <f>IF(Q$182=مايو!$B28,مايو!$BR28-مايو!$BQ28,0)</f>
        <v>0</v>
      </c>
      <c r="R199" s="96">
        <f>IF(R$182=مايو!$B28,مايو!$BR28-مايو!$BQ28,0)</f>
        <v>0</v>
      </c>
      <c r="S199" s="96">
        <f>IF(S$182=مايو!$B28,مايو!$BR28-مايو!$BQ28,0)</f>
        <v>0</v>
      </c>
      <c r="T199" s="96">
        <f>IF(T$182=مايو!$B28,مايو!$BR28-مايو!$BQ28,0)</f>
        <v>0</v>
      </c>
      <c r="U199" s="96">
        <f>IF(U$182=مايو!$B28,مايو!$BR28-مايو!$BQ28,0)</f>
        <v>0</v>
      </c>
      <c r="V199" s="96">
        <f>IF(V$182=مايو!$B28,مايو!$BR28-مايو!$BQ28,0)</f>
        <v>0</v>
      </c>
      <c r="W199" s="96">
        <f>IF(W$182=مايو!$B28,مايو!$BR28-مايو!$BQ28,0)</f>
        <v>0</v>
      </c>
      <c r="X199" s="96">
        <f>IF(X$182=مايو!$B28,مايو!$BR28-مايو!$BQ28,0)</f>
        <v>0</v>
      </c>
      <c r="Y199" s="96">
        <f>IF(Y$182=مايو!$B28,مايو!$BR28-مايو!$BQ28,0)</f>
        <v>0</v>
      </c>
      <c r="Z199" s="96">
        <f>IF(Z$182=مايو!$B28,مايو!$BR28-مايو!$BQ28,0)</f>
        <v>0</v>
      </c>
      <c r="AA199" s="96">
        <f>IF(AA$182=مايو!$B28,مايو!$BR28-مايو!$BQ28,0)</f>
        <v>0</v>
      </c>
      <c r="AB199" s="96">
        <f>IF(AB$182=مايو!$B28,مايو!$BR28-مايو!$BQ28,0)</f>
        <v>0</v>
      </c>
      <c r="AC199" s="96">
        <f>IF(AC$182=مايو!$B28,مايو!$BR28-مايو!$BQ28,0)</f>
        <v>0</v>
      </c>
      <c r="AD199" s="96">
        <f>IF(AD$182=مايو!$B28,مايو!$BR28-مايو!$BQ28,0)</f>
        <v>0</v>
      </c>
      <c r="AE199" s="96">
        <f>IF(AE$182=مايو!$B28,مايو!$BR28-مايو!$BQ28,0)</f>
        <v>0</v>
      </c>
      <c r="AF199" s="96">
        <f>IF(AF$182=مايو!$B28,مايو!$BR28-مايو!$BQ28,0)</f>
        <v>0</v>
      </c>
      <c r="AG199" s="96">
        <f>IF(AG$182=مايو!$B28,مايو!$BR28-مايو!$BQ28,0)</f>
        <v>0</v>
      </c>
    </row>
    <row r="200" spans="1:33">
      <c r="A200" s="96" t="str">
        <f>IF(D200&gt;0,مايو!D29," ")</f>
        <v> </v>
      </c>
      <c r="B200" s="96" t="str">
        <f>IF(D200&gt;0,مايو!E29," ")</f>
        <v> </v>
      </c>
      <c r="C200" s="96" t="str">
        <f>IF(D200&gt;0,مايو!F29,"")</f>
        <v/>
      </c>
      <c r="D200" s="126">
        <f t="shared" si="8"/>
        <v>0</v>
      </c>
      <c r="E200" s="96">
        <f>IF(E$182=مايو!$B29,مايو!$BR29-مايو!$BQ29,0)</f>
        <v>0</v>
      </c>
      <c r="F200" s="96">
        <f>IF(F$182=مايو!$B29,مايو!$BR29-مايو!$BQ29,0)</f>
        <v>0</v>
      </c>
      <c r="G200" s="96">
        <f>IF(G$182=مايو!$B29,مايو!$BR29-مايو!$BQ29,0)</f>
        <v>0</v>
      </c>
      <c r="H200" s="96">
        <f>IF(H$182=مايو!$B29,مايو!$BR29-مايو!$BQ29,0)</f>
        <v>0</v>
      </c>
      <c r="I200" s="96">
        <f>IF(I$182=مايو!$B29,مايو!$BR29-مايو!$BQ29,0)</f>
        <v>0</v>
      </c>
      <c r="J200" s="96">
        <f>IF(J$182=مايو!$B29,مايو!$BR29-مايو!$BQ29,0)</f>
        <v>0</v>
      </c>
      <c r="K200" s="96">
        <f>IF(K$182=مايو!$B29,مايو!$BR29-مايو!$BQ29,0)</f>
        <v>0</v>
      </c>
      <c r="L200" s="96">
        <f>IF(L$182=مايو!$B29,مايو!$BR29-مايو!$BQ29,0)</f>
        <v>0</v>
      </c>
      <c r="M200" s="96">
        <f>IF(M$182=مايو!$B29,مايو!$BR29-مايو!$BQ29,0)</f>
        <v>0</v>
      </c>
      <c r="N200" s="96">
        <f>IF(N$182=مايو!$B29,مايو!$BR29-مايو!$BQ29,0)</f>
        <v>0</v>
      </c>
      <c r="O200" s="96">
        <f>IF(O$182=مايو!$B29,مايو!$BR29-مايو!$BQ29,0)</f>
        <v>0</v>
      </c>
      <c r="P200" s="96">
        <f>IF(P$182=مايو!$B29,مايو!$BR29-مايو!$BQ29,0)</f>
        <v>0</v>
      </c>
      <c r="Q200" s="96">
        <f>IF(Q$182=مايو!$B29,مايو!$BR29-مايو!$BQ29,0)</f>
        <v>0</v>
      </c>
      <c r="R200" s="96">
        <f>IF(R$182=مايو!$B29,مايو!$BR29-مايو!$BQ29,0)</f>
        <v>0</v>
      </c>
      <c r="S200" s="96">
        <f>IF(S$182=مايو!$B29,مايو!$BR29-مايو!$BQ29,0)</f>
        <v>0</v>
      </c>
      <c r="T200" s="96">
        <f>IF(T$182=مايو!$B29,مايو!$BR29-مايو!$BQ29,0)</f>
        <v>0</v>
      </c>
      <c r="U200" s="96">
        <f>IF(U$182=مايو!$B29,مايو!$BR29-مايو!$BQ29,0)</f>
        <v>0</v>
      </c>
      <c r="V200" s="96">
        <f>IF(V$182=مايو!$B29,مايو!$BR29-مايو!$BQ29,0)</f>
        <v>0</v>
      </c>
      <c r="W200" s="96">
        <f>IF(W$182=مايو!$B29,مايو!$BR29-مايو!$BQ29,0)</f>
        <v>0</v>
      </c>
      <c r="X200" s="96">
        <f>IF(X$182=مايو!$B29,مايو!$BR29-مايو!$BQ29,0)</f>
        <v>0</v>
      </c>
      <c r="Y200" s="96">
        <f>IF(Y$182=مايو!$B29,مايو!$BR29-مايو!$BQ29,0)</f>
        <v>0</v>
      </c>
      <c r="Z200" s="96">
        <f>IF(Z$182=مايو!$B29,مايو!$BR29-مايو!$BQ29,0)</f>
        <v>0</v>
      </c>
      <c r="AA200" s="96">
        <f>IF(AA$182=مايو!$B29,مايو!$BR29-مايو!$BQ29,0)</f>
        <v>0</v>
      </c>
      <c r="AB200" s="96">
        <f>IF(AB$182=مايو!$B29,مايو!$BR29-مايو!$BQ29,0)</f>
        <v>0</v>
      </c>
      <c r="AC200" s="96">
        <f>IF(AC$182=مايو!$B29,مايو!$BR29-مايو!$BQ29,0)</f>
        <v>0</v>
      </c>
      <c r="AD200" s="96">
        <f>IF(AD$182=مايو!$B29,مايو!$BR29-مايو!$BQ29,0)</f>
        <v>0</v>
      </c>
      <c r="AE200" s="96">
        <f>IF(AE$182=مايو!$B29,مايو!$BR29-مايو!$BQ29,0)</f>
        <v>0</v>
      </c>
      <c r="AF200" s="96">
        <f>IF(AF$182=مايو!$B29,مايو!$BR29-مايو!$BQ29,0)</f>
        <v>0</v>
      </c>
      <c r="AG200" s="96">
        <f>IF(AG$182=مايو!$B29,مايو!$BR29-مايو!$BQ29,0)</f>
        <v>0</v>
      </c>
    </row>
    <row r="201" spans="1:33">
      <c r="A201" s="96" t="str">
        <f>IF(D201&gt;0,مايو!D30," ")</f>
        <v> </v>
      </c>
      <c r="B201" s="96" t="str">
        <f>IF(D201&gt;0,مايو!E30," ")</f>
        <v> </v>
      </c>
      <c r="C201" s="96" t="str">
        <f>IF(D201&gt;0,مايو!F30,"")</f>
        <v/>
      </c>
      <c r="D201" s="126">
        <f t="shared" si="8"/>
        <v>0</v>
      </c>
      <c r="E201" s="96">
        <f>IF(E$182=مايو!$B30,مايو!$BR30-مايو!$BQ30,0)</f>
        <v>0</v>
      </c>
      <c r="F201" s="96">
        <f>IF(F$182=مايو!$B30,مايو!$BR30-مايو!$BQ30,0)</f>
        <v>0</v>
      </c>
      <c r="G201" s="96">
        <f>IF(G$182=مايو!$B30,مايو!$BR30-مايو!$BQ30,0)</f>
        <v>0</v>
      </c>
      <c r="H201" s="96">
        <f>IF(H$182=مايو!$B30,مايو!$BR30-مايو!$BQ30,0)</f>
        <v>0</v>
      </c>
      <c r="I201" s="96">
        <f>IF(I$182=مايو!$B30,مايو!$BR30-مايو!$BQ30,0)</f>
        <v>0</v>
      </c>
      <c r="J201" s="96">
        <f>IF(J$182=مايو!$B30,مايو!$BR30-مايو!$BQ30,0)</f>
        <v>0</v>
      </c>
      <c r="K201" s="96">
        <f>IF(K$182=مايو!$B30,مايو!$BR30-مايو!$BQ30,0)</f>
        <v>0</v>
      </c>
      <c r="L201" s="96">
        <f>IF(L$182=مايو!$B30,مايو!$BR30-مايو!$BQ30,0)</f>
        <v>0</v>
      </c>
      <c r="M201" s="96">
        <f>IF(M$182=مايو!$B30,مايو!$BR30-مايو!$BQ30,0)</f>
        <v>0</v>
      </c>
      <c r="N201" s="96">
        <f>IF(N$182=مايو!$B30,مايو!$BR30-مايو!$BQ30,0)</f>
        <v>0</v>
      </c>
      <c r="O201" s="96">
        <f>IF(O$182=مايو!$B30,مايو!$BR30-مايو!$BQ30,0)</f>
        <v>0</v>
      </c>
      <c r="P201" s="96">
        <f>IF(P$182=مايو!$B30,مايو!$BR30-مايو!$BQ30,0)</f>
        <v>0</v>
      </c>
      <c r="Q201" s="96">
        <f>IF(Q$182=مايو!$B30,مايو!$BR30-مايو!$BQ30,0)</f>
        <v>0</v>
      </c>
      <c r="R201" s="96">
        <f>IF(R$182=مايو!$B30,مايو!$BR30-مايو!$BQ30,0)</f>
        <v>0</v>
      </c>
      <c r="S201" s="96">
        <f>IF(S$182=مايو!$B30,مايو!$BR30-مايو!$BQ30,0)</f>
        <v>0</v>
      </c>
      <c r="T201" s="96">
        <f>IF(T$182=مايو!$B30,مايو!$BR30-مايو!$BQ30,0)</f>
        <v>0</v>
      </c>
      <c r="U201" s="96">
        <f>IF(U$182=مايو!$B30,مايو!$BR30-مايو!$BQ30,0)</f>
        <v>0</v>
      </c>
      <c r="V201" s="96">
        <f>IF(V$182=مايو!$B30,مايو!$BR30-مايو!$BQ30,0)</f>
        <v>0</v>
      </c>
      <c r="W201" s="96">
        <f>IF(W$182=مايو!$B30,مايو!$BR30-مايو!$BQ30,0)</f>
        <v>0</v>
      </c>
      <c r="X201" s="96">
        <f>IF(X$182=مايو!$B30,مايو!$BR30-مايو!$BQ30,0)</f>
        <v>0</v>
      </c>
      <c r="Y201" s="96">
        <f>IF(Y$182=مايو!$B30,مايو!$BR30-مايو!$BQ30,0)</f>
        <v>0</v>
      </c>
      <c r="Z201" s="96">
        <f>IF(Z$182=مايو!$B30,مايو!$BR30-مايو!$BQ30,0)</f>
        <v>0</v>
      </c>
      <c r="AA201" s="96">
        <f>IF(AA$182=مايو!$B30,مايو!$BR30-مايو!$BQ30,0)</f>
        <v>0</v>
      </c>
      <c r="AB201" s="96">
        <f>IF(AB$182=مايو!$B30,مايو!$BR30-مايو!$BQ30,0)</f>
        <v>0</v>
      </c>
      <c r="AC201" s="96">
        <f>IF(AC$182=مايو!$B30,مايو!$BR30-مايو!$BQ30,0)</f>
        <v>0</v>
      </c>
      <c r="AD201" s="96">
        <f>IF(AD$182=مايو!$B30,مايو!$BR30-مايو!$BQ30,0)</f>
        <v>0</v>
      </c>
      <c r="AE201" s="96">
        <f>IF(AE$182=مايو!$B30,مايو!$BR30-مايو!$BQ30,0)</f>
        <v>0</v>
      </c>
      <c r="AF201" s="96">
        <f>IF(AF$182=مايو!$B30,مايو!$BR30-مايو!$BQ30,0)</f>
        <v>0</v>
      </c>
      <c r="AG201" s="96">
        <f>IF(AG$182=مايو!$B30,مايو!$BR30-مايو!$BQ30,0)</f>
        <v>0</v>
      </c>
    </row>
    <row r="202" spans="1:33">
      <c r="A202" s="96" t="str">
        <f>IF(D202&gt;0,مايو!D31," ")</f>
        <v> </v>
      </c>
      <c r="B202" s="96" t="str">
        <f>IF(D202&gt;0,مايو!E31," ")</f>
        <v> </v>
      </c>
      <c r="C202" s="96" t="str">
        <f>IF(D202&gt;0,مايو!F31,"")</f>
        <v/>
      </c>
      <c r="D202" s="126">
        <f t="shared" si="8"/>
        <v>0</v>
      </c>
      <c r="E202" s="96">
        <f>IF(E$182=مايو!$B31,مايو!$BR31-مايو!$BQ31,0)</f>
        <v>0</v>
      </c>
      <c r="F202" s="96">
        <f>IF(F$182=مايو!$B31,مايو!$BR31-مايو!$BQ31,0)</f>
        <v>0</v>
      </c>
      <c r="G202" s="96">
        <f>IF(G$182=مايو!$B31,مايو!$BR31-مايو!$BQ31,0)</f>
        <v>0</v>
      </c>
      <c r="H202" s="96">
        <f>IF(H$182=مايو!$B31,مايو!$BR31-مايو!$BQ31,0)</f>
        <v>0</v>
      </c>
      <c r="I202" s="96">
        <f>IF(I$182=مايو!$B31,مايو!$BR31-مايو!$BQ31,0)</f>
        <v>0</v>
      </c>
      <c r="J202" s="96">
        <f>IF(J$182=مايو!$B31,مايو!$BR31-مايو!$BQ31,0)</f>
        <v>0</v>
      </c>
      <c r="K202" s="96">
        <f>IF(K$182=مايو!$B31,مايو!$BR31-مايو!$BQ31,0)</f>
        <v>0</v>
      </c>
      <c r="L202" s="96">
        <f>IF(L$182=مايو!$B31,مايو!$BR31-مايو!$BQ31,0)</f>
        <v>0</v>
      </c>
      <c r="M202" s="96">
        <f>IF(M$182=مايو!$B31,مايو!$BR31-مايو!$BQ31,0)</f>
        <v>0</v>
      </c>
      <c r="N202" s="96">
        <f>IF(N$182=مايو!$B31,مايو!$BR31-مايو!$BQ31,0)</f>
        <v>0</v>
      </c>
      <c r="O202" s="96">
        <f>IF(O$182=مايو!$B31,مايو!$BR31-مايو!$BQ31,0)</f>
        <v>0</v>
      </c>
      <c r="P202" s="96">
        <f>IF(P$182=مايو!$B31,مايو!$BR31-مايو!$BQ31,0)</f>
        <v>0</v>
      </c>
      <c r="Q202" s="96">
        <f>IF(Q$182=مايو!$B31,مايو!$BR31-مايو!$BQ31,0)</f>
        <v>0</v>
      </c>
      <c r="R202" s="96">
        <f>IF(R$182=مايو!$B31,مايو!$BR31-مايو!$BQ31,0)</f>
        <v>0</v>
      </c>
      <c r="S202" s="96">
        <f>IF(S$182=مايو!$B31,مايو!$BR31-مايو!$BQ31,0)</f>
        <v>0</v>
      </c>
      <c r="T202" s="96">
        <f>IF(T$182=مايو!$B31,مايو!$BR31-مايو!$BQ31,0)</f>
        <v>0</v>
      </c>
      <c r="U202" s="96">
        <f>IF(U$182=مايو!$B31,مايو!$BR31-مايو!$BQ31,0)</f>
        <v>0</v>
      </c>
      <c r="V202" s="96">
        <f>IF(V$182=مايو!$B31,مايو!$BR31-مايو!$BQ31,0)</f>
        <v>0</v>
      </c>
      <c r="W202" s="96">
        <f>IF(W$182=مايو!$B31,مايو!$BR31-مايو!$BQ31,0)</f>
        <v>0</v>
      </c>
      <c r="X202" s="96">
        <f>IF(X$182=مايو!$B31,مايو!$BR31-مايو!$BQ31,0)</f>
        <v>0</v>
      </c>
      <c r="Y202" s="96">
        <f>IF(Y$182=مايو!$B31,مايو!$BR31-مايو!$BQ31,0)</f>
        <v>0</v>
      </c>
      <c r="Z202" s="96">
        <f>IF(Z$182=مايو!$B31,مايو!$BR31-مايو!$BQ31,0)</f>
        <v>0</v>
      </c>
      <c r="AA202" s="96">
        <f>IF(AA$182=مايو!$B31,مايو!$BR31-مايو!$BQ31,0)</f>
        <v>0</v>
      </c>
      <c r="AB202" s="96">
        <f>IF(AB$182=مايو!$B31,مايو!$BR31-مايو!$BQ31,0)</f>
        <v>0</v>
      </c>
      <c r="AC202" s="96">
        <f>IF(AC$182=مايو!$B31,مايو!$BR31-مايو!$BQ31,0)</f>
        <v>0</v>
      </c>
      <c r="AD202" s="96">
        <f>IF(AD$182=مايو!$B31,مايو!$BR31-مايو!$BQ31,0)</f>
        <v>0</v>
      </c>
      <c r="AE202" s="96">
        <f>IF(AE$182=مايو!$B31,مايو!$BR31-مايو!$BQ31,0)</f>
        <v>0</v>
      </c>
      <c r="AF202" s="96">
        <f>IF(AF$182=مايو!$B31,مايو!$BR31-مايو!$BQ31,0)</f>
        <v>0</v>
      </c>
      <c r="AG202" s="96">
        <f>IF(AG$182=مايو!$B31,مايو!$BR31-مايو!$BQ31,0)</f>
        <v>0</v>
      </c>
    </row>
    <row r="203" spans="1:33">
      <c r="A203" s="96" t="str">
        <f>IF(D203&gt;0,مايو!D32," ")</f>
        <v> </v>
      </c>
      <c r="B203" s="96" t="str">
        <f>IF(D203&gt;0,مايو!E32," ")</f>
        <v> </v>
      </c>
      <c r="C203" s="96" t="str">
        <f>IF(D203&gt;0,مايو!F32,"")</f>
        <v/>
      </c>
      <c r="D203" s="126">
        <f t="shared" si="8"/>
        <v>0</v>
      </c>
      <c r="E203" s="96">
        <f>IF(E$182=مايو!$B32,مايو!$BR32-مايو!$BQ32,0)</f>
        <v>0</v>
      </c>
      <c r="F203" s="96">
        <f>IF(F$182=مايو!$B32,مايو!$BR32-مايو!$BQ32,0)</f>
        <v>0</v>
      </c>
      <c r="G203" s="96">
        <f>IF(G$182=مايو!$B32,مايو!$BR32-مايو!$BQ32,0)</f>
        <v>0</v>
      </c>
      <c r="H203" s="96">
        <f>IF(H$182=مايو!$B32,مايو!$BR32-مايو!$BQ32,0)</f>
        <v>0</v>
      </c>
      <c r="I203" s="96">
        <f>IF(I$182=مايو!$B32,مايو!$BR32-مايو!$BQ32,0)</f>
        <v>0</v>
      </c>
      <c r="J203" s="96">
        <f>IF(J$182=مايو!$B32,مايو!$BR32-مايو!$BQ32,0)</f>
        <v>0</v>
      </c>
      <c r="K203" s="96">
        <f>IF(K$182=مايو!$B32,مايو!$BR32-مايو!$BQ32,0)</f>
        <v>0</v>
      </c>
      <c r="L203" s="96">
        <f>IF(L$182=مايو!$B32,مايو!$BR32-مايو!$BQ32,0)</f>
        <v>0</v>
      </c>
      <c r="M203" s="96">
        <f>IF(M$182=مايو!$B32,مايو!$BR32-مايو!$BQ32,0)</f>
        <v>0</v>
      </c>
      <c r="N203" s="96">
        <f>IF(N$182=مايو!$B32,مايو!$BR32-مايو!$BQ32,0)</f>
        <v>0</v>
      </c>
      <c r="O203" s="96">
        <f>IF(O$182=مايو!$B32,مايو!$BR32-مايو!$BQ32,0)</f>
        <v>0</v>
      </c>
      <c r="P203" s="96">
        <f>IF(P$182=مايو!$B32,مايو!$BR32-مايو!$BQ32,0)</f>
        <v>0</v>
      </c>
      <c r="Q203" s="96">
        <f>IF(Q$182=مايو!$B32,مايو!$BR32-مايو!$BQ32,0)</f>
        <v>0</v>
      </c>
      <c r="R203" s="96">
        <f>IF(R$182=مايو!$B32,مايو!$BR32-مايو!$BQ32,0)</f>
        <v>0</v>
      </c>
      <c r="S203" s="96">
        <f>IF(S$182=مايو!$B32,مايو!$BR32-مايو!$BQ32,0)</f>
        <v>0</v>
      </c>
      <c r="T203" s="96">
        <f>IF(T$182=مايو!$B32,مايو!$BR32-مايو!$BQ32,0)</f>
        <v>0</v>
      </c>
      <c r="U203" s="96">
        <f>IF(U$182=مايو!$B32,مايو!$BR32-مايو!$BQ32,0)</f>
        <v>0</v>
      </c>
      <c r="V203" s="96">
        <f>IF(V$182=مايو!$B32,مايو!$BR32-مايو!$BQ32,0)</f>
        <v>0</v>
      </c>
      <c r="W203" s="96">
        <f>IF(W$182=مايو!$B32,مايو!$BR32-مايو!$BQ32,0)</f>
        <v>0</v>
      </c>
      <c r="X203" s="96">
        <f>IF(X$182=مايو!$B32,مايو!$BR32-مايو!$BQ32,0)</f>
        <v>0</v>
      </c>
      <c r="Y203" s="96">
        <f>IF(Y$182=مايو!$B32,مايو!$BR32-مايو!$BQ32,0)</f>
        <v>0</v>
      </c>
      <c r="Z203" s="96">
        <f>IF(Z$182=مايو!$B32,مايو!$BR32-مايو!$BQ32,0)</f>
        <v>0</v>
      </c>
      <c r="AA203" s="96">
        <f>IF(AA$182=مايو!$B32,مايو!$BR32-مايو!$BQ32,0)</f>
        <v>0</v>
      </c>
      <c r="AB203" s="96">
        <f>IF(AB$182=مايو!$B32,مايو!$BR32-مايو!$BQ32,0)</f>
        <v>0</v>
      </c>
      <c r="AC203" s="96">
        <f>IF(AC$182=مايو!$B32,مايو!$BR32-مايو!$BQ32,0)</f>
        <v>0</v>
      </c>
      <c r="AD203" s="96">
        <f>IF(AD$182=مايو!$B32,مايو!$BR32-مايو!$BQ32,0)</f>
        <v>0</v>
      </c>
      <c r="AE203" s="96">
        <f>IF(AE$182=مايو!$B32,مايو!$BR32-مايو!$BQ32,0)</f>
        <v>0</v>
      </c>
      <c r="AF203" s="96">
        <f>IF(AF$182=مايو!$B32,مايو!$BR32-مايو!$BQ32,0)</f>
        <v>0</v>
      </c>
      <c r="AG203" s="96">
        <f>IF(AG$182=مايو!$B32,مايو!$BR32-مايو!$BQ32,0)</f>
        <v>0</v>
      </c>
    </row>
    <row r="204" spans="1:33">
      <c r="A204" s="96" t="str">
        <f>IF(D204&gt;0,مايو!D33," ")</f>
        <v> </v>
      </c>
      <c r="B204" s="96" t="str">
        <f>IF(D204&gt;0,مايو!E33," ")</f>
        <v> </v>
      </c>
      <c r="C204" s="96" t="str">
        <f>IF(D204&gt;0,مايو!F33,"")</f>
        <v/>
      </c>
      <c r="D204" s="126">
        <f t="shared" si="8"/>
        <v>0</v>
      </c>
      <c r="E204" s="96">
        <f>IF(E$182=مايو!$B33,مايو!$BR33-مايو!$BQ33,0)</f>
        <v>0</v>
      </c>
      <c r="F204" s="96">
        <f>IF(F$182=مايو!$B33,مايو!$BR33-مايو!$BQ33,0)</f>
        <v>0</v>
      </c>
      <c r="G204" s="96">
        <f>IF(G$182=مايو!$B33,مايو!$BR33-مايو!$BQ33,0)</f>
        <v>0</v>
      </c>
      <c r="H204" s="96">
        <f>IF(H$182=مايو!$B33,مايو!$BR33-مايو!$BQ33,0)</f>
        <v>0</v>
      </c>
      <c r="I204" s="96">
        <f>IF(I$182=مايو!$B33,مايو!$BR33-مايو!$BQ33,0)</f>
        <v>0</v>
      </c>
      <c r="J204" s="96">
        <f>IF(J$182=مايو!$B33,مايو!$BR33-مايو!$BQ33,0)</f>
        <v>0</v>
      </c>
      <c r="K204" s="96">
        <f>IF(K$182=مايو!$B33,مايو!$BR33-مايو!$BQ33,0)</f>
        <v>0</v>
      </c>
      <c r="L204" s="96">
        <f>IF(L$182=مايو!$B33,مايو!$BR33-مايو!$BQ33,0)</f>
        <v>0</v>
      </c>
      <c r="M204" s="96">
        <f>IF(M$182=مايو!$B33,مايو!$BR33-مايو!$BQ33,0)</f>
        <v>0</v>
      </c>
      <c r="N204" s="96">
        <f>IF(N$182=مايو!$B33,مايو!$BR33-مايو!$BQ33,0)</f>
        <v>0</v>
      </c>
      <c r="O204" s="96">
        <f>IF(O$182=مايو!$B33,مايو!$BR33-مايو!$BQ33,0)</f>
        <v>0</v>
      </c>
      <c r="P204" s="96">
        <f>IF(P$182=مايو!$B33,مايو!$BR33-مايو!$BQ33,0)</f>
        <v>0</v>
      </c>
      <c r="Q204" s="96">
        <f>IF(Q$182=مايو!$B33,مايو!$BR33-مايو!$BQ33,0)</f>
        <v>0</v>
      </c>
      <c r="R204" s="96">
        <f>IF(R$182=مايو!$B33,مايو!$BR33-مايو!$BQ33,0)</f>
        <v>0</v>
      </c>
      <c r="S204" s="96">
        <f>IF(S$182=مايو!$B33,مايو!$BR33-مايو!$BQ33,0)</f>
        <v>0</v>
      </c>
      <c r="T204" s="96">
        <f>IF(T$182=مايو!$B33,مايو!$BR33-مايو!$BQ33,0)</f>
        <v>0</v>
      </c>
      <c r="U204" s="96">
        <f>IF(U$182=مايو!$B33,مايو!$BR33-مايو!$BQ33,0)</f>
        <v>0</v>
      </c>
      <c r="V204" s="96">
        <f>IF(V$182=مايو!$B33,مايو!$BR33-مايو!$BQ33,0)</f>
        <v>0</v>
      </c>
      <c r="W204" s="96">
        <f>IF(W$182=مايو!$B33,مايو!$BR33-مايو!$BQ33,0)</f>
        <v>0</v>
      </c>
      <c r="X204" s="96">
        <f>IF(X$182=مايو!$B33,مايو!$BR33-مايو!$BQ33,0)</f>
        <v>0</v>
      </c>
      <c r="Y204" s="96">
        <f>IF(Y$182=مايو!$B33,مايو!$BR33-مايو!$BQ33,0)</f>
        <v>0</v>
      </c>
      <c r="Z204" s="96">
        <f>IF(Z$182=مايو!$B33,مايو!$BR33-مايو!$BQ33,0)</f>
        <v>0</v>
      </c>
      <c r="AA204" s="96">
        <f>IF(AA$182=مايو!$B33,مايو!$BR33-مايو!$BQ33,0)</f>
        <v>0</v>
      </c>
      <c r="AB204" s="96">
        <f>IF(AB$182=مايو!$B33,مايو!$BR33-مايو!$BQ33,0)</f>
        <v>0</v>
      </c>
      <c r="AC204" s="96">
        <f>IF(AC$182=مايو!$B33,مايو!$BR33-مايو!$BQ33,0)</f>
        <v>0</v>
      </c>
      <c r="AD204" s="96">
        <f>IF(AD$182=مايو!$B33,مايو!$BR33-مايو!$BQ33,0)</f>
        <v>0</v>
      </c>
      <c r="AE204" s="96">
        <f>IF(AE$182=مايو!$B33,مايو!$BR33-مايو!$BQ33,0)</f>
        <v>0</v>
      </c>
      <c r="AF204" s="96">
        <f>IF(AF$182=مايو!$B33,مايو!$BR33-مايو!$BQ33,0)</f>
        <v>0</v>
      </c>
      <c r="AG204" s="96">
        <f>IF(AG$182=مايو!$B33,مايو!$BR33-مايو!$BQ33,0)</f>
        <v>0</v>
      </c>
    </row>
    <row r="205" spans="1:33">
      <c r="A205" s="96" t="str">
        <f>IF(D205&gt;0,مايو!D34," ")</f>
        <v> </v>
      </c>
      <c r="B205" s="96" t="str">
        <f>IF(D205&gt;0,مايو!E34," ")</f>
        <v> </v>
      </c>
      <c r="C205" s="96" t="str">
        <f>IF(D205&gt;0,مايو!F34,"")</f>
        <v/>
      </c>
      <c r="D205" s="126">
        <f t="shared" si="8"/>
        <v>0</v>
      </c>
      <c r="E205" s="96">
        <f>IF(E$182=مايو!$B34,مايو!$BR34-مايو!$BQ34,0)</f>
        <v>0</v>
      </c>
      <c r="F205" s="96">
        <f>IF(F$182=مايو!$B34,مايو!$BR34-مايو!$BQ34,0)</f>
        <v>0</v>
      </c>
      <c r="G205" s="96">
        <f>IF(G$182=مايو!$B34,مايو!$BR34-مايو!$BQ34,0)</f>
        <v>0</v>
      </c>
      <c r="H205" s="96">
        <f>IF(H$182=مايو!$B34,مايو!$BR34-مايو!$BQ34,0)</f>
        <v>0</v>
      </c>
      <c r="I205" s="96">
        <f>IF(I$182=مايو!$B34,مايو!$BR34-مايو!$BQ34,0)</f>
        <v>0</v>
      </c>
      <c r="J205" s="96">
        <f>IF(J$182=مايو!$B34,مايو!$BR34-مايو!$BQ34,0)</f>
        <v>0</v>
      </c>
      <c r="K205" s="96">
        <f>IF(K$182=مايو!$B34,مايو!$BR34-مايو!$BQ34,0)</f>
        <v>0</v>
      </c>
      <c r="L205" s="96">
        <f>IF(L$182=مايو!$B34,مايو!$BR34-مايو!$BQ34,0)</f>
        <v>0</v>
      </c>
      <c r="M205" s="96">
        <f>IF(M$182=مايو!$B34,مايو!$BR34-مايو!$BQ34,0)</f>
        <v>0</v>
      </c>
      <c r="N205" s="96">
        <f>IF(N$182=مايو!$B34,مايو!$BR34-مايو!$BQ34,0)</f>
        <v>0</v>
      </c>
      <c r="O205" s="96">
        <f>IF(O$182=مايو!$B34,مايو!$BR34-مايو!$BQ34,0)</f>
        <v>0</v>
      </c>
      <c r="P205" s="96">
        <f>IF(P$182=مايو!$B34,مايو!$BR34-مايو!$BQ34,0)</f>
        <v>0</v>
      </c>
      <c r="Q205" s="96">
        <f>IF(Q$182=مايو!$B34,مايو!$BR34-مايو!$BQ34,0)</f>
        <v>0</v>
      </c>
      <c r="R205" s="96">
        <f>IF(R$182=مايو!$B34,مايو!$BR34-مايو!$BQ34,0)</f>
        <v>0</v>
      </c>
      <c r="S205" s="96">
        <f>IF(S$182=مايو!$B34,مايو!$BR34-مايو!$BQ34,0)</f>
        <v>0</v>
      </c>
      <c r="T205" s="96">
        <f>IF(T$182=مايو!$B34,مايو!$BR34-مايو!$BQ34,0)</f>
        <v>0</v>
      </c>
      <c r="U205" s="96">
        <f>IF(U$182=مايو!$B34,مايو!$BR34-مايو!$BQ34,0)</f>
        <v>0</v>
      </c>
      <c r="V205" s="96">
        <f>IF(V$182=مايو!$B34,مايو!$BR34-مايو!$BQ34,0)</f>
        <v>0</v>
      </c>
      <c r="W205" s="96">
        <f>IF(W$182=مايو!$B34,مايو!$BR34-مايو!$BQ34,0)</f>
        <v>0</v>
      </c>
      <c r="X205" s="96">
        <f>IF(X$182=مايو!$B34,مايو!$BR34-مايو!$BQ34,0)</f>
        <v>0</v>
      </c>
      <c r="Y205" s="96">
        <f>IF(Y$182=مايو!$B34,مايو!$BR34-مايو!$BQ34,0)</f>
        <v>0</v>
      </c>
      <c r="Z205" s="96">
        <f>IF(Z$182=مايو!$B34,مايو!$BR34-مايو!$BQ34,0)</f>
        <v>0</v>
      </c>
      <c r="AA205" s="96">
        <f>IF(AA$182=مايو!$B34,مايو!$BR34-مايو!$BQ34,0)</f>
        <v>0</v>
      </c>
      <c r="AB205" s="96">
        <f>IF(AB$182=مايو!$B34,مايو!$BR34-مايو!$BQ34,0)</f>
        <v>0</v>
      </c>
      <c r="AC205" s="96">
        <f>IF(AC$182=مايو!$B34,مايو!$BR34-مايو!$BQ34,0)</f>
        <v>0</v>
      </c>
      <c r="AD205" s="96">
        <f>IF(AD$182=مايو!$B34,مايو!$BR34-مايو!$BQ34,0)</f>
        <v>0</v>
      </c>
      <c r="AE205" s="96">
        <f>IF(AE$182=مايو!$B34,مايو!$BR34-مايو!$BQ34,0)</f>
        <v>0</v>
      </c>
      <c r="AF205" s="96">
        <f>IF(AF$182=مايو!$B34,مايو!$BR34-مايو!$BQ34,0)</f>
        <v>0</v>
      </c>
      <c r="AG205" s="96">
        <f>IF(AG$182=مايو!$B34,مايو!$BR34-مايو!$BQ34,0)</f>
        <v>0</v>
      </c>
    </row>
    <row r="206" spans="1:33">
      <c r="A206" s="96" t="str">
        <f>IF(D206&gt;0,مايو!D35," ")</f>
        <v> </v>
      </c>
      <c r="B206" s="96" t="str">
        <f>IF(D206&gt;0,مايو!E35," ")</f>
        <v> </v>
      </c>
      <c r="C206" s="96" t="str">
        <f>IF(D206&gt;0,مايو!F35,"")</f>
        <v/>
      </c>
      <c r="D206" s="126">
        <f t="shared" si="8"/>
        <v>0</v>
      </c>
      <c r="E206" s="96">
        <f>IF(E$182=مايو!$B35,مايو!$BR35-مايو!$BQ35,0)</f>
        <v>0</v>
      </c>
      <c r="F206" s="96">
        <f>IF(F$182=مايو!$B35,مايو!$BR35-مايو!$BQ35,0)</f>
        <v>0</v>
      </c>
      <c r="G206" s="96">
        <f>IF(G$182=مايو!$B35,مايو!$BR35-مايو!$BQ35,0)</f>
        <v>0</v>
      </c>
      <c r="H206" s="96">
        <f>IF(H$182=مايو!$B35,مايو!$BR35-مايو!$BQ35,0)</f>
        <v>0</v>
      </c>
      <c r="I206" s="96">
        <f>IF(I$182=مايو!$B35,مايو!$BR35-مايو!$BQ35,0)</f>
        <v>0</v>
      </c>
      <c r="J206" s="96">
        <f>IF(J$182=مايو!$B35,مايو!$BR35-مايو!$BQ35,0)</f>
        <v>0</v>
      </c>
      <c r="K206" s="96">
        <f>IF(K$182=مايو!$B35,مايو!$BR35-مايو!$BQ35,0)</f>
        <v>0</v>
      </c>
      <c r="L206" s="96">
        <f>IF(L$182=مايو!$B35,مايو!$BR35-مايو!$BQ35,0)</f>
        <v>0</v>
      </c>
      <c r="M206" s="96">
        <f>IF(M$182=مايو!$B35,مايو!$BR35-مايو!$BQ35,0)</f>
        <v>0</v>
      </c>
      <c r="N206" s="96">
        <f>IF(N$182=مايو!$B35,مايو!$BR35-مايو!$BQ35,0)</f>
        <v>0</v>
      </c>
      <c r="O206" s="96">
        <f>IF(O$182=مايو!$B35,مايو!$BR35-مايو!$BQ35,0)</f>
        <v>0</v>
      </c>
      <c r="P206" s="96">
        <f>IF(P$182=مايو!$B35,مايو!$BR35-مايو!$BQ35,0)</f>
        <v>0</v>
      </c>
      <c r="Q206" s="96">
        <f>IF(Q$182=مايو!$B35,مايو!$BR35-مايو!$BQ35,0)</f>
        <v>0</v>
      </c>
      <c r="R206" s="96">
        <f>IF(R$182=مايو!$B35,مايو!$BR35-مايو!$BQ35,0)</f>
        <v>0</v>
      </c>
      <c r="S206" s="96">
        <f>IF(S$182=مايو!$B35,مايو!$BR35-مايو!$BQ35,0)</f>
        <v>0</v>
      </c>
      <c r="T206" s="96">
        <f>IF(T$182=مايو!$B35,مايو!$BR35-مايو!$BQ35,0)</f>
        <v>0</v>
      </c>
      <c r="U206" s="96">
        <f>IF(U$182=مايو!$B35,مايو!$BR35-مايو!$BQ35,0)</f>
        <v>0</v>
      </c>
      <c r="V206" s="96">
        <f>IF(V$182=مايو!$B35,مايو!$BR35-مايو!$BQ35,0)</f>
        <v>0</v>
      </c>
      <c r="W206" s="96">
        <f>IF(W$182=مايو!$B35,مايو!$BR35-مايو!$BQ35,0)</f>
        <v>0</v>
      </c>
      <c r="X206" s="96">
        <f>IF(X$182=مايو!$B35,مايو!$BR35-مايو!$BQ35,0)</f>
        <v>0</v>
      </c>
      <c r="Y206" s="96">
        <f>IF(Y$182=مايو!$B35,مايو!$BR35-مايو!$BQ35,0)</f>
        <v>0</v>
      </c>
      <c r="Z206" s="96">
        <f>IF(Z$182=مايو!$B35,مايو!$BR35-مايو!$BQ35,0)</f>
        <v>0</v>
      </c>
      <c r="AA206" s="96">
        <f>IF(AA$182=مايو!$B35,مايو!$BR35-مايو!$BQ35,0)</f>
        <v>0</v>
      </c>
      <c r="AB206" s="96">
        <f>IF(AB$182=مايو!$B35,مايو!$BR35-مايو!$BQ35,0)</f>
        <v>0</v>
      </c>
      <c r="AC206" s="96">
        <f>IF(AC$182=مايو!$B35,مايو!$BR35-مايو!$BQ35,0)</f>
        <v>0</v>
      </c>
      <c r="AD206" s="96">
        <f>IF(AD$182=مايو!$B35,مايو!$BR35-مايو!$BQ35,0)</f>
        <v>0</v>
      </c>
      <c r="AE206" s="96">
        <f>IF(AE$182=مايو!$B35,مايو!$BR35-مايو!$BQ35,0)</f>
        <v>0</v>
      </c>
      <c r="AF206" s="96">
        <f>IF(AF$182=مايو!$B35,مايو!$BR35-مايو!$BQ35,0)</f>
        <v>0</v>
      </c>
      <c r="AG206" s="96">
        <f>IF(AG$182=مايو!$B35,مايو!$BR35-مايو!$BQ35,0)</f>
        <v>0</v>
      </c>
    </row>
    <row r="207" spans="1:33">
      <c r="A207" s="96" t="str">
        <f>IF(D207&gt;0,مايو!D36," ")</f>
        <v> </v>
      </c>
      <c r="B207" s="96" t="str">
        <f>IF(D207&gt;0,مايو!E36," ")</f>
        <v> </v>
      </c>
      <c r="C207" s="96" t="str">
        <f>IF(D207&gt;0,مايو!F36,"")</f>
        <v/>
      </c>
      <c r="D207" s="126">
        <f t="shared" si="8"/>
        <v>0</v>
      </c>
      <c r="E207" s="96">
        <f>IF(E$182=مايو!$B36,مايو!$BR36-مايو!$BQ36,0)</f>
        <v>0</v>
      </c>
      <c r="F207" s="96">
        <f>IF(F$182=مايو!$B36,مايو!$BR36-مايو!$BQ36,0)</f>
        <v>0</v>
      </c>
      <c r="G207" s="96">
        <f>IF(G$182=مايو!$B36,مايو!$BR36-مايو!$BQ36,0)</f>
        <v>0</v>
      </c>
      <c r="H207" s="96">
        <f>IF(H$182=مايو!$B36,مايو!$BR36-مايو!$BQ36,0)</f>
        <v>0</v>
      </c>
      <c r="I207" s="96">
        <f>IF(I$182=مايو!$B36,مايو!$BR36-مايو!$BQ36,0)</f>
        <v>0</v>
      </c>
      <c r="J207" s="96">
        <f>IF(J$182=مايو!$B36,مايو!$BR36-مايو!$BQ36,0)</f>
        <v>0</v>
      </c>
      <c r="K207" s="96">
        <f>IF(K$182=مايو!$B36,مايو!$BR36-مايو!$BQ36,0)</f>
        <v>0</v>
      </c>
      <c r="L207" s="96">
        <f>IF(L$182=مايو!$B36,مايو!$BR36-مايو!$BQ36,0)</f>
        <v>0</v>
      </c>
      <c r="M207" s="96">
        <f>IF(M$182=مايو!$B36,مايو!$BR36-مايو!$BQ36,0)</f>
        <v>0</v>
      </c>
      <c r="N207" s="96">
        <f>IF(N$182=مايو!$B36,مايو!$BR36-مايو!$BQ36,0)</f>
        <v>0</v>
      </c>
      <c r="O207" s="96">
        <f>IF(O$182=مايو!$B36,مايو!$BR36-مايو!$BQ36,0)</f>
        <v>0</v>
      </c>
      <c r="P207" s="96">
        <f>IF(P$182=مايو!$B36,مايو!$BR36-مايو!$BQ36,0)</f>
        <v>0</v>
      </c>
      <c r="Q207" s="96">
        <f>IF(Q$182=مايو!$B36,مايو!$BR36-مايو!$BQ36,0)</f>
        <v>0</v>
      </c>
      <c r="R207" s="96">
        <f>IF(R$182=مايو!$B36,مايو!$BR36-مايو!$BQ36,0)</f>
        <v>0</v>
      </c>
      <c r="S207" s="96">
        <f>IF(S$182=مايو!$B36,مايو!$BR36-مايو!$BQ36,0)</f>
        <v>0</v>
      </c>
      <c r="T207" s="96">
        <f>IF(T$182=مايو!$B36,مايو!$BR36-مايو!$BQ36,0)</f>
        <v>0</v>
      </c>
      <c r="U207" s="96">
        <f>IF(U$182=مايو!$B36,مايو!$BR36-مايو!$BQ36,0)</f>
        <v>0</v>
      </c>
      <c r="V207" s="96">
        <f>IF(V$182=مايو!$B36,مايو!$BR36-مايو!$BQ36,0)</f>
        <v>0</v>
      </c>
      <c r="W207" s="96">
        <f>IF(W$182=مايو!$B36,مايو!$BR36-مايو!$BQ36,0)</f>
        <v>0</v>
      </c>
      <c r="X207" s="96">
        <f>IF(X$182=مايو!$B36,مايو!$BR36-مايو!$BQ36,0)</f>
        <v>0</v>
      </c>
      <c r="Y207" s="96">
        <f>IF(Y$182=مايو!$B36,مايو!$BR36-مايو!$BQ36,0)</f>
        <v>0</v>
      </c>
      <c r="Z207" s="96">
        <f>IF(Z$182=مايو!$B36,مايو!$BR36-مايو!$BQ36,0)</f>
        <v>0</v>
      </c>
      <c r="AA207" s="96">
        <f>IF(AA$182=مايو!$B36,مايو!$BR36-مايو!$BQ36,0)</f>
        <v>0</v>
      </c>
      <c r="AB207" s="96">
        <f>IF(AB$182=مايو!$B36,مايو!$BR36-مايو!$BQ36,0)</f>
        <v>0</v>
      </c>
      <c r="AC207" s="96">
        <f>IF(AC$182=مايو!$B36,مايو!$BR36-مايو!$BQ36,0)</f>
        <v>0</v>
      </c>
      <c r="AD207" s="96">
        <f>IF(AD$182=مايو!$B36,مايو!$BR36-مايو!$BQ36,0)</f>
        <v>0</v>
      </c>
      <c r="AE207" s="96">
        <f>IF(AE$182=مايو!$B36,مايو!$BR36-مايو!$BQ36,0)</f>
        <v>0</v>
      </c>
      <c r="AF207" s="96">
        <f>IF(AF$182=مايو!$B36,مايو!$BR36-مايو!$BQ36,0)</f>
        <v>0</v>
      </c>
      <c r="AG207" s="96">
        <f>IF(AG$182=مايو!$B36,مايو!$BR36-مايو!$BQ36,0)</f>
        <v>0</v>
      </c>
    </row>
    <row r="208" spans="1:33">
      <c r="A208" s="96" t="str">
        <f>IF(D208&gt;0,مايو!D37," ")</f>
        <v> </v>
      </c>
      <c r="B208" s="96" t="str">
        <f>IF(D208&gt;0,مايو!E37," ")</f>
        <v> </v>
      </c>
      <c r="C208" s="96" t="str">
        <f>IF(D208&gt;0,مايو!F37,"")</f>
        <v/>
      </c>
      <c r="D208" s="126">
        <f t="shared" si="8"/>
        <v>0</v>
      </c>
      <c r="E208" s="96">
        <f>IF(E$182=مايو!$B37,مايو!$BR37-مايو!$BQ37,0)</f>
        <v>0</v>
      </c>
      <c r="F208" s="96">
        <f>IF(F$182=مايو!$B37,مايو!$BR37-مايو!$BQ37,0)</f>
        <v>0</v>
      </c>
      <c r="G208" s="96">
        <f>IF(G$182=مايو!$B37,مايو!$BR37-مايو!$BQ37,0)</f>
        <v>0</v>
      </c>
      <c r="H208" s="96">
        <f>IF(H$182=مايو!$B37,مايو!$BR37-مايو!$BQ37,0)</f>
        <v>0</v>
      </c>
      <c r="I208" s="96">
        <f>IF(I$182=مايو!$B37,مايو!$BR37-مايو!$BQ37,0)</f>
        <v>0</v>
      </c>
      <c r="J208" s="96">
        <f>IF(J$182=مايو!$B37,مايو!$BR37-مايو!$BQ37,0)</f>
        <v>0</v>
      </c>
      <c r="K208" s="96">
        <f>IF(K$182=مايو!$B37,مايو!$BR37-مايو!$BQ37,0)</f>
        <v>0</v>
      </c>
      <c r="L208" s="96">
        <f>IF(L$182=مايو!$B37,مايو!$BR37-مايو!$BQ37,0)</f>
        <v>0</v>
      </c>
      <c r="M208" s="96">
        <f>IF(M$182=مايو!$B37,مايو!$BR37-مايو!$BQ37,0)</f>
        <v>0</v>
      </c>
      <c r="N208" s="96">
        <f>IF(N$182=مايو!$B37,مايو!$BR37-مايو!$BQ37,0)</f>
        <v>0</v>
      </c>
      <c r="O208" s="96">
        <f>IF(O$182=مايو!$B37,مايو!$BR37-مايو!$BQ37,0)</f>
        <v>0</v>
      </c>
      <c r="P208" s="96">
        <f>IF(P$182=مايو!$B37,مايو!$BR37-مايو!$BQ37,0)</f>
        <v>0</v>
      </c>
      <c r="Q208" s="96">
        <f>IF(Q$182=مايو!$B37,مايو!$BR37-مايو!$BQ37,0)</f>
        <v>0</v>
      </c>
      <c r="R208" s="96">
        <f>IF(R$182=مايو!$B37,مايو!$BR37-مايو!$BQ37,0)</f>
        <v>0</v>
      </c>
      <c r="S208" s="96">
        <f>IF(S$182=مايو!$B37,مايو!$BR37-مايو!$BQ37,0)</f>
        <v>0</v>
      </c>
      <c r="T208" s="96">
        <f>IF(T$182=مايو!$B37,مايو!$BR37-مايو!$BQ37,0)</f>
        <v>0</v>
      </c>
      <c r="U208" s="96">
        <f>IF(U$182=مايو!$B37,مايو!$BR37-مايو!$BQ37,0)</f>
        <v>0</v>
      </c>
      <c r="V208" s="96">
        <f>IF(V$182=مايو!$B37,مايو!$BR37-مايو!$BQ37,0)</f>
        <v>0</v>
      </c>
      <c r="W208" s="96">
        <f>IF(W$182=مايو!$B37,مايو!$BR37-مايو!$BQ37,0)</f>
        <v>0</v>
      </c>
      <c r="X208" s="96">
        <f>IF(X$182=مايو!$B37,مايو!$BR37-مايو!$BQ37,0)</f>
        <v>0</v>
      </c>
      <c r="Y208" s="96">
        <f>IF(Y$182=مايو!$B37,مايو!$BR37-مايو!$BQ37,0)</f>
        <v>0</v>
      </c>
      <c r="Z208" s="96">
        <f>IF(Z$182=مايو!$B37,مايو!$BR37-مايو!$BQ37,0)</f>
        <v>0</v>
      </c>
      <c r="AA208" s="96">
        <f>IF(AA$182=مايو!$B37,مايو!$BR37-مايو!$BQ37,0)</f>
        <v>0</v>
      </c>
      <c r="AB208" s="96">
        <f>IF(AB$182=مايو!$B37,مايو!$BR37-مايو!$BQ37,0)</f>
        <v>0</v>
      </c>
      <c r="AC208" s="96">
        <f>IF(AC$182=مايو!$B37,مايو!$BR37-مايو!$BQ37,0)</f>
        <v>0</v>
      </c>
      <c r="AD208" s="96">
        <f>IF(AD$182=مايو!$B37,مايو!$BR37-مايو!$BQ37,0)</f>
        <v>0</v>
      </c>
      <c r="AE208" s="96">
        <f>IF(AE$182=مايو!$B37,مايو!$BR37-مايو!$BQ37,0)</f>
        <v>0</v>
      </c>
      <c r="AF208" s="96">
        <f>IF(AF$182=مايو!$B37,مايو!$BR37-مايو!$BQ37,0)</f>
        <v>0</v>
      </c>
      <c r="AG208" s="96">
        <f>IF(AG$182=مايو!$B37,مايو!$BR37-مايو!$BQ37,0)</f>
        <v>0</v>
      </c>
    </row>
    <row r="209" spans="1:33">
      <c r="A209" s="96" t="str">
        <f>IF(D209&gt;0,مايو!D38," ")</f>
        <v> </v>
      </c>
      <c r="B209" s="96" t="str">
        <f>IF(D209&gt;0,مايو!E38," ")</f>
        <v> </v>
      </c>
      <c r="C209" s="96" t="str">
        <f>IF(D209&gt;0,مايو!F38,"")</f>
        <v/>
      </c>
      <c r="D209" s="126">
        <f t="shared" si="8"/>
        <v>0</v>
      </c>
      <c r="E209" s="96">
        <f>IF(E$182=مايو!$B38,مايو!$BR38-مايو!$BQ38,0)</f>
        <v>0</v>
      </c>
      <c r="F209" s="96">
        <f>IF(F$182=مايو!$B38,مايو!$BR38-مايو!$BQ38,0)</f>
        <v>0</v>
      </c>
      <c r="G209" s="96">
        <f>IF(G$182=مايو!$B38,مايو!$BR38-مايو!$BQ38,0)</f>
        <v>0</v>
      </c>
      <c r="H209" s="96">
        <f>IF(H$182=مايو!$B38,مايو!$BR38-مايو!$BQ38,0)</f>
        <v>0</v>
      </c>
      <c r="I209" s="96">
        <f>IF(I$182=مايو!$B38,مايو!$BR38-مايو!$BQ38,0)</f>
        <v>0</v>
      </c>
      <c r="J209" s="96">
        <f>IF(J$182=مايو!$B38,مايو!$BR38-مايو!$BQ38,0)</f>
        <v>0</v>
      </c>
      <c r="K209" s="96">
        <f>IF(K$182=مايو!$B38,مايو!$BR38-مايو!$BQ38,0)</f>
        <v>0</v>
      </c>
      <c r="L209" s="96">
        <f>IF(L$182=مايو!$B38,مايو!$BR38-مايو!$BQ38,0)</f>
        <v>0</v>
      </c>
      <c r="M209" s="96">
        <f>IF(M$182=مايو!$B38,مايو!$BR38-مايو!$BQ38,0)</f>
        <v>0</v>
      </c>
      <c r="N209" s="96">
        <f>IF(N$182=مايو!$B38,مايو!$BR38-مايو!$BQ38,0)</f>
        <v>0</v>
      </c>
      <c r="O209" s="96">
        <f>IF(O$182=مايو!$B38,مايو!$BR38-مايو!$BQ38,0)</f>
        <v>0</v>
      </c>
      <c r="P209" s="96">
        <f>IF(P$182=مايو!$B38,مايو!$BR38-مايو!$BQ38,0)</f>
        <v>0</v>
      </c>
      <c r="Q209" s="96">
        <f>IF(Q$182=مايو!$B38,مايو!$BR38-مايو!$BQ38,0)</f>
        <v>0</v>
      </c>
      <c r="R209" s="96">
        <f>IF(R$182=مايو!$B38,مايو!$BR38-مايو!$BQ38,0)</f>
        <v>0</v>
      </c>
      <c r="S209" s="96">
        <f>IF(S$182=مايو!$B38,مايو!$BR38-مايو!$BQ38,0)</f>
        <v>0</v>
      </c>
      <c r="T209" s="96">
        <f>IF(T$182=مايو!$B38,مايو!$BR38-مايو!$BQ38,0)</f>
        <v>0</v>
      </c>
      <c r="U209" s="96">
        <f>IF(U$182=مايو!$B38,مايو!$BR38-مايو!$BQ38,0)</f>
        <v>0</v>
      </c>
      <c r="V209" s="96">
        <f>IF(V$182=مايو!$B38,مايو!$BR38-مايو!$BQ38,0)</f>
        <v>0</v>
      </c>
      <c r="W209" s="96">
        <f>IF(W$182=مايو!$B38,مايو!$BR38-مايو!$BQ38,0)</f>
        <v>0</v>
      </c>
      <c r="X209" s="96">
        <f>IF(X$182=مايو!$B38,مايو!$BR38-مايو!$BQ38,0)</f>
        <v>0</v>
      </c>
      <c r="Y209" s="96">
        <f>IF(Y$182=مايو!$B38,مايو!$BR38-مايو!$BQ38,0)</f>
        <v>0</v>
      </c>
      <c r="Z209" s="96">
        <f>IF(Z$182=مايو!$B38,مايو!$BR38-مايو!$BQ38,0)</f>
        <v>0</v>
      </c>
      <c r="AA209" s="96">
        <f>IF(AA$182=مايو!$B38,مايو!$BR38-مايو!$BQ38,0)</f>
        <v>0</v>
      </c>
      <c r="AB209" s="96">
        <f>IF(AB$182=مايو!$B38,مايو!$BR38-مايو!$BQ38,0)</f>
        <v>0</v>
      </c>
      <c r="AC209" s="96">
        <f>IF(AC$182=مايو!$B38,مايو!$BR38-مايو!$BQ38,0)</f>
        <v>0</v>
      </c>
      <c r="AD209" s="96">
        <f>IF(AD$182=مايو!$B38,مايو!$BR38-مايو!$BQ38,0)</f>
        <v>0</v>
      </c>
      <c r="AE209" s="96">
        <f>IF(AE$182=مايو!$B38,مايو!$BR38-مايو!$BQ38,0)</f>
        <v>0</v>
      </c>
      <c r="AF209" s="96">
        <f>IF(AF$182=مايو!$B38,مايو!$BR38-مايو!$BQ38,0)</f>
        <v>0</v>
      </c>
      <c r="AG209" s="96">
        <f>IF(AG$182=مايو!$B38,مايو!$BR38-مايو!$BQ38,0)</f>
        <v>0</v>
      </c>
    </row>
    <row r="210" spans="1:33">
      <c r="A210" s="96" t="str">
        <f>IF(D210&gt;0,مايو!D39," ")</f>
        <v> </v>
      </c>
      <c r="B210" s="96" t="str">
        <f>IF(D210&gt;0,مايو!E39," ")</f>
        <v> </v>
      </c>
      <c r="C210" s="96" t="str">
        <f>IF(D210&gt;0,مايو!F39,"")</f>
        <v/>
      </c>
      <c r="D210" s="126">
        <f t="shared" si="8"/>
        <v>0</v>
      </c>
      <c r="E210" s="96">
        <f>IF(E$182=مايو!$B39,مايو!$BR39-مايو!$BQ39,0)</f>
        <v>0</v>
      </c>
      <c r="F210" s="96">
        <f>IF(F$182=مايو!$B39,مايو!$BR39-مايو!$BQ39,0)</f>
        <v>0</v>
      </c>
      <c r="G210" s="96">
        <f>IF(G$182=مايو!$B39,مايو!$BR39-مايو!$BQ39,0)</f>
        <v>0</v>
      </c>
      <c r="H210" s="96">
        <f>IF(H$182=مايو!$B39,مايو!$BR39-مايو!$BQ39,0)</f>
        <v>0</v>
      </c>
      <c r="I210" s="96">
        <f>IF(I$182=مايو!$B39,مايو!$BR39-مايو!$BQ39,0)</f>
        <v>0</v>
      </c>
      <c r="J210" s="96">
        <f>IF(J$182=مايو!$B39,مايو!$BR39-مايو!$BQ39,0)</f>
        <v>0</v>
      </c>
      <c r="K210" s="96">
        <f>IF(K$182=مايو!$B39,مايو!$BR39-مايو!$BQ39,0)</f>
        <v>0</v>
      </c>
      <c r="L210" s="96">
        <f>IF(L$182=مايو!$B39,مايو!$BR39-مايو!$BQ39,0)</f>
        <v>0</v>
      </c>
      <c r="M210" s="96">
        <f>IF(M$182=مايو!$B39,مايو!$BR39-مايو!$BQ39,0)</f>
        <v>0</v>
      </c>
      <c r="N210" s="96">
        <f>IF(N$182=مايو!$B39,مايو!$BR39-مايو!$BQ39,0)</f>
        <v>0</v>
      </c>
      <c r="O210" s="96">
        <f>IF(O$182=مايو!$B39,مايو!$BR39-مايو!$BQ39,0)</f>
        <v>0</v>
      </c>
      <c r="P210" s="96">
        <f>IF(P$182=مايو!$B39,مايو!$BR39-مايو!$BQ39,0)</f>
        <v>0</v>
      </c>
      <c r="Q210" s="96">
        <f>IF(Q$182=مايو!$B39,مايو!$BR39-مايو!$BQ39,0)</f>
        <v>0</v>
      </c>
      <c r="R210" s="96">
        <f>IF(R$182=مايو!$B39,مايو!$BR39-مايو!$BQ39,0)</f>
        <v>0</v>
      </c>
      <c r="S210" s="96">
        <f>IF(S$182=مايو!$B39,مايو!$BR39-مايو!$BQ39,0)</f>
        <v>0</v>
      </c>
      <c r="T210" s="96">
        <f>IF(T$182=مايو!$B39,مايو!$BR39-مايو!$BQ39,0)</f>
        <v>0</v>
      </c>
      <c r="U210" s="96">
        <f>IF(U$182=مايو!$B39,مايو!$BR39-مايو!$BQ39,0)</f>
        <v>0</v>
      </c>
      <c r="V210" s="96">
        <f>IF(V$182=مايو!$B39,مايو!$BR39-مايو!$BQ39,0)</f>
        <v>0</v>
      </c>
      <c r="W210" s="96">
        <f>IF(W$182=مايو!$B39,مايو!$BR39-مايو!$BQ39,0)</f>
        <v>0</v>
      </c>
      <c r="X210" s="96">
        <f>IF(X$182=مايو!$B39,مايو!$BR39-مايو!$BQ39,0)</f>
        <v>0</v>
      </c>
      <c r="Y210" s="96">
        <f>IF(Y$182=مايو!$B39,مايو!$BR39-مايو!$BQ39,0)</f>
        <v>0</v>
      </c>
      <c r="Z210" s="96">
        <f>IF(Z$182=مايو!$B39,مايو!$BR39-مايو!$BQ39,0)</f>
        <v>0</v>
      </c>
      <c r="AA210" s="96">
        <f>IF(AA$182=مايو!$B39,مايو!$BR39-مايو!$BQ39,0)</f>
        <v>0</v>
      </c>
      <c r="AB210" s="96">
        <f>IF(AB$182=مايو!$B39,مايو!$BR39-مايو!$BQ39,0)</f>
        <v>0</v>
      </c>
      <c r="AC210" s="96">
        <f>IF(AC$182=مايو!$B39,مايو!$BR39-مايو!$BQ39,0)</f>
        <v>0</v>
      </c>
      <c r="AD210" s="96">
        <f>IF(AD$182=مايو!$B39,مايو!$BR39-مايو!$BQ39,0)</f>
        <v>0</v>
      </c>
      <c r="AE210" s="96">
        <f>IF(AE$182=مايو!$B39,مايو!$BR39-مايو!$BQ39,0)</f>
        <v>0</v>
      </c>
      <c r="AF210" s="96">
        <f>IF(AF$182=مايو!$B39,مايو!$BR39-مايو!$BQ39,0)</f>
        <v>0</v>
      </c>
      <c r="AG210" s="96">
        <f>IF(AG$182=مايو!$B39,مايو!$BR39-مايو!$BQ39,0)</f>
        <v>0</v>
      </c>
    </row>
    <row r="211" spans="1:33">
      <c r="A211" s="96" t="str">
        <f>IF(D211&gt;0,مايو!D40," ")</f>
        <v> </v>
      </c>
      <c r="B211" s="96" t="str">
        <f>IF(D211&gt;0,مايو!E40," ")</f>
        <v> </v>
      </c>
      <c r="C211" s="96" t="str">
        <f>IF(D211&gt;0,مايو!F40,"")</f>
        <v/>
      </c>
      <c r="D211" s="126">
        <f t="shared" si="8"/>
        <v>0</v>
      </c>
      <c r="E211" s="96">
        <f>IF(E$182=مايو!$B40,مايو!$BR40-مايو!$BQ40,0)</f>
        <v>0</v>
      </c>
      <c r="F211" s="96">
        <f>IF(F$182=مايو!$B40,مايو!$BR40-مايو!$BQ40,0)</f>
        <v>0</v>
      </c>
      <c r="G211" s="96">
        <f>IF(G$182=مايو!$B40,مايو!$BR40-مايو!$BQ40,0)</f>
        <v>0</v>
      </c>
      <c r="H211" s="96">
        <f>IF(H$182=مايو!$B40,مايو!$BR40-مايو!$BQ40,0)</f>
        <v>0</v>
      </c>
      <c r="I211" s="96">
        <f>IF(I$182=مايو!$B40,مايو!$BR40-مايو!$BQ40,0)</f>
        <v>0</v>
      </c>
      <c r="J211" s="96">
        <f>IF(J$182=مايو!$B40,مايو!$BR40-مايو!$BQ40,0)</f>
        <v>0</v>
      </c>
      <c r="K211" s="96">
        <f>IF(K$182=مايو!$B40,مايو!$BR40-مايو!$BQ40,0)</f>
        <v>0</v>
      </c>
      <c r="L211" s="96">
        <f>IF(L$182=مايو!$B40,مايو!$BR40-مايو!$BQ40,0)</f>
        <v>0</v>
      </c>
      <c r="M211" s="96">
        <f>IF(M$182=مايو!$B40,مايو!$BR40-مايو!$BQ40,0)</f>
        <v>0</v>
      </c>
      <c r="N211" s="96">
        <f>IF(N$182=مايو!$B40,مايو!$BR40-مايو!$BQ40,0)</f>
        <v>0</v>
      </c>
      <c r="O211" s="96">
        <f>IF(O$182=مايو!$B40,مايو!$BR40-مايو!$BQ40,0)</f>
        <v>0</v>
      </c>
      <c r="P211" s="96">
        <f>IF(P$182=مايو!$B40,مايو!$BR40-مايو!$BQ40,0)</f>
        <v>0</v>
      </c>
      <c r="Q211" s="96">
        <f>IF(Q$182=مايو!$B40,مايو!$BR40-مايو!$BQ40,0)</f>
        <v>0</v>
      </c>
      <c r="R211" s="96">
        <f>IF(R$182=مايو!$B40,مايو!$BR40-مايو!$BQ40,0)</f>
        <v>0</v>
      </c>
      <c r="S211" s="96">
        <f>IF(S$182=مايو!$B40,مايو!$BR40-مايو!$BQ40,0)</f>
        <v>0</v>
      </c>
      <c r="T211" s="96">
        <f>IF(T$182=مايو!$B40,مايو!$BR40-مايو!$BQ40,0)</f>
        <v>0</v>
      </c>
      <c r="U211" s="96">
        <f>IF(U$182=مايو!$B40,مايو!$BR40-مايو!$BQ40,0)</f>
        <v>0</v>
      </c>
      <c r="V211" s="96">
        <f>IF(V$182=مايو!$B40,مايو!$BR40-مايو!$BQ40,0)</f>
        <v>0</v>
      </c>
      <c r="W211" s="96">
        <f>IF(W$182=مايو!$B40,مايو!$BR40-مايو!$BQ40,0)</f>
        <v>0</v>
      </c>
      <c r="X211" s="96">
        <f>IF(X$182=مايو!$B40,مايو!$BR40-مايو!$BQ40,0)</f>
        <v>0</v>
      </c>
      <c r="Y211" s="96">
        <f>IF(Y$182=مايو!$B40,مايو!$BR40-مايو!$BQ40,0)</f>
        <v>0</v>
      </c>
      <c r="Z211" s="96">
        <f>IF(Z$182=مايو!$B40,مايو!$BR40-مايو!$BQ40,0)</f>
        <v>0</v>
      </c>
      <c r="AA211" s="96">
        <f>IF(AA$182=مايو!$B40,مايو!$BR40-مايو!$BQ40,0)</f>
        <v>0</v>
      </c>
      <c r="AB211" s="96">
        <f>IF(AB$182=مايو!$B40,مايو!$BR40-مايو!$BQ40,0)</f>
        <v>0</v>
      </c>
      <c r="AC211" s="96">
        <f>IF(AC$182=مايو!$B40,مايو!$BR40-مايو!$BQ40,0)</f>
        <v>0</v>
      </c>
      <c r="AD211" s="96">
        <f>IF(AD$182=مايو!$B40,مايو!$BR40-مايو!$BQ40,0)</f>
        <v>0</v>
      </c>
      <c r="AE211" s="96">
        <f>IF(AE$182=مايو!$B40,مايو!$BR40-مايو!$BQ40,0)</f>
        <v>0</v>
      </c>
      <c r="AF211" s="96">
        <f>IF(AF$182=مايو!$B40,مايو!$BR40-مايو!$BQ40,0)</f>
        <v>0</v>
      </c>
      <c r="AG211" s="96">
        <f>IF(AG$182=مايو!$B40,مايو!$BR40-مايو!$BQ40,0)</f>
        <v>0</v>
      </c>
    </row>
    <row r="212" spans="1:33">
      <c r="A212" s="96" t="str">
        <f>IF(D212&gt;0,مايو!D41," ")</f>
        <v> </v>
      </c>
      <c r="B212" s="96" t="str">
        <f>IF(D212&gt;0,مايو!E41," ")</f>
        <v> </v>
      </c>
      <c r="C212" s="96" t="str">
        <f>IF(D212&gt;0,مايو!F41,"")</f>
        <v/>
      </c>
      <c r="D212" s="126">
        <f t="shared" si="8"/>
        <v>0</v>
      </c>
      <c r="E212" s="96">
        <f>IF(E$182=مايو!$B41,مايو!$BR41-مايو!$BQ41,0)</f>
        <v>0</v>
      </c>
      <c r="F212" s="96">
        <f>IF(F$182=مايو!$B41,مايو!$BR41-مايو!$BQ41,0)</f>
        <v>0</v>
      </c>
      <c r="G212" s="96">
        <f>IF(G$182=مايو!$B41,مايو!$BR41-مايو!$BQ41,0)</f>
        <v>0</v>
      </c>
      <c r="H212" s="96">
        <f>IF(H$182=مايو!$B41,مايو!$BR41-مايو!$BQ41,0)</f>
        <v>0</v>
      </c>
      <c r="I212" s="96">
        <f>IF(I$182=مايو!$B41,مايو!$BR41-مايو!$BQ41,0)</f>
        <v>0</v>
      </c>
      <c r="J212" s="96">
        <f>IF(J$182=مايو!$B41,مايو!$BR41-مايو!$BQ41,0)</f>
        <v>0</v>
      </c>
      <c r="K212" s="96">
        <f>IF(K$182=مايو!$B41,مايو!$BR41-مايو!$BQ41,0)</f>
        <v>0</v>
      </c>
      <c r="L212" s="96">
        <f>IF(L$182=مايو!$B41,مايو!$BR41-مايو!$BQ41,0)</f>
        <v>0</v>
      </c>
      <c r="M212" s="96">
        <f>IF(M$182=مايو!$B41,مايو!$BR41-مايو!$BQ41,0)</f>
        <v>0</v>
      </c>
      <c r="N212" s="96">
        <f>IF(N$182=مايو!$B41,مايو!$BR41-مايو!$BQ41,0)</f>
        <v>0</v>
      </c>
      <c r="O212" s="96">
        <f>IF(O$182=مايو!$B41,مايو!$BR41-مايو!$BQ41,0)</f>
        <v>0</v>
      </c>
      <c r="P212" s="96">
        <f>IF(P$182=مايو!$B41,مايو!$BR41-مايو!$BQ41,0)</f>
        <v>0</v>
      </c>
      <c r="Q212" s="96">
        <f>IF(Q$182=مايو!$B41,مايو!$BR41-مايو!$BQ41,0)</f>
        <v>0</v>
      </c>
      <c r="R212" s="96">
        <f>IF(R$182=مايو!$B41,مايو!$BR41-مايو!$BQ41,0)</f>
        <v>0</v>
      </c>
      <c r="S212" s="96">
        <f>IF(S$182=مايو!$B41,مايو!$BR41-مايو!$BQ41,0)</f>
        <v>0</v>
      </c>
      <c r="T212" s="96">
        <f>IF(T$182=مايو!$B41,مايو!$BR41-مايو!$BQ41,0)</f>
        <v>0</v>
      </c>
      <c r="U212" s="96">
        <f>IF(U$182=مايو!$B41,مايو!$BR41-مايو!$BQ41,0)</f>
        <v>0</v>
      </c>
      <c r="V212" s="96">
        <f>IF(V$182=مايو!$B41,مايو!$BR41-مايو!$BQ41,0)</f>
        <v>0</v>
      </c>
      <c r="W212" s="96">
        <f>IF(W$182=مايو!$B41,مايو!$BR41-مايو!$BQ41,0)</f>
        <v>0</v>
      </c>
      <c r="X212" s="96">
        <f>IF(X$182=مايو!$B41,مايو!$BR41-مايو!$BQ41,0)</f>
        <v>0</v>
      </c>
      <c r="Y212" s="96">
        <f>IF(Y$182=مايو!$B41,مايو!$BR41-مايو!$BQ41,0)</f>
        <v>0</v>
      </c>
      <c r="Z212" s="96">
        <f>IF(Z$182=مايو!$B41,مايو!$BR41-مايو!$BQ41,0)</f>
        <v>0</v>
      </c>
      <c r="AA212" s="96">
        <f>IF(AA$182=مايو!$B41,مايو!$BR41-مايو!$BQ41,0)</f>
        <v>0</v>
      </c>
      <c r="AB212" s="96">
        <f>IF(AB$182=مايو!$B41,مايو!$BR41-مايو!$BQ41,0)</f>
        <v>0</v>
      </c>
      <c r="AC212" s="96">
        <f>IF(AC$182=مايو!$B41,مايو!$BR41-مايو!$BQ41,0)</f>
        <v>0</v>
      </c>
      <c r="AD212" s="96">
        <f>IF(AD$182=مايو!$B41,مايو!$BR41-مايو!$BQ41,0)</f>
        <v>0</v>
      </c>
      <c r="AE212" s="96">
        <f>IF(AE$182=مايو!$B41,مايو!$BR41-مايو!$BQ41,0)</f>
        <v>0</v>
      </c>
      <c r="AF212" s="96">
        <f>IF(AF$182=مايو!$B41,مايو!$BR41-مايو!$BQ41,0)</f>
        <v>0</v>
      </c>
      <c r="AG212" s="96">
        <f>IF(AG$182=مايو!$B41,مايو!$BR41-مايو!$BQ41,0)</f>
        <v>0</v>
      </c>
    </row>
    <row r="213" spans="1:33">
      <c r="A213" s="96" t="str">
        <f>IF(D213&gt;0,مايو!D42," ")</f>
        <v> </v>
      </c>
      <c r="B213" s="96" t="str">
        <f>IF(D213&gt;0,مايو!E42," ")</f>
        <v> </v>
      </c>
      <c r="C213" s="96" t="str">
        <f>IF(D213&gt;0,مايو!F42,"")</f>
        <v/>
      </c>
      <c r="D213" s="126">
        <f t="shared" si="8"/>
        <v>0</v>
      </c>
      <c r="E213" s="96">
        <f>IF(E$182=مايو!$B42,مايو!$BR42-مايو!$BQ42,0)</f>
        <v>0</v>
      </c>
      <c r="F213" s="96">
        <f>IF(F$182=مايو!$B42,مايو!$BR42-مايو!$BQ42,0)</f>
        <v>0</v>
      </c>
      <c r="G213" s="96">
        <f>IF(G$182=مايو!$B42,مايو!$BR42-مايو!$BQ42,0)</f>
        <v>0</v>
      </c>
      <c r="H213" s="96">
        <f>IF(H$182=مايو!$B42,مايو!$BR42-مايو!$BQ42,0)</f>
        <v>0</v>
      </c>
      <c r="I213" s="96">
        <f>IF(I$182=مايو!$B42,مايو!$BR42-مايو!$BQ42,0)</f>
        <v>0</v>
      </c>
      <c r="J213" s="96">
        <f>IF(J$182=مايو!$B42,مايو!$BR42-مايو!$BQ42,0)</f>
        <v>0</v>
      </c>
      <c r="K213" s="96">
        <f>IF(K$182=مايو!$B42,مايو!$BR42-مايو!$BQ42,0)</f>
        <v>0</v>
      </c>
      <c r="L213" s="96">
        <f>IF(L$182=مايو!$B42,مايو!$BR42-مايو!$BQ42,0)</f>
        <v>0</v>
      </c>
      <c r="M213" s="96">
        <f>IF(M$182=مايو!$B42,مايو!$BR42-مايو!$BQ42,0)</f>
        <v>0</v>
      </c>
      <c r="N213" s="96">
        <f>IF(N$182=مايو!$B42,مايو!$BR42-مايو!$BQ42,0)</f>
        <v>0</v>
      </c>
      <c r="O213" s="96">
        <f>IF(O$182=مايو!$B42,مايو!$BR42-مايو!$BQ42,0)</f>
        <v>0</v>
      </c>
      <c r="P213" s="96">
        <f>IF(P$182=مايو!$B42,مايو!$BR42-مايو!$BQ42,0)</f>
        <v>0</v>
      </c>
      <c r="Q213" s="96">
        <f>IF(Q$182=مايو!$B42,مايو!$BR42-مايو!$BQ42,0)</f>
        <v>0</v>
      </c>
      <c r="R213" s="96">
        <f>IF(R$182=مايو!$B42,مايو!$BR42-مايو!$BQ42,0)</f>
        <v>0</v>
      </c>
      <c r="S213" s="96">
        <f>IF(S$182=مايو!$B42,مايو!$BR42-مايو!$BQ42,0)</f>
        <v>0</v>
      </c>
      <c r="T213" s="96">
        <f>IF(T$182=مايو!$B42,مايو!$BR42-مايو!$BQ42,0)</f>
        <v>0</v>
      </c>
      <c r="U213" s="96">
        <f>IF(U$182=مايو!$B42,مايو!$BR42-مايو!$BQ42,0)</f>
        <v>0</v>
      </c>
      <c r="V213" s="96">
        <f>IF(V$182=مايو!$B42,مايو!$BR42-مايو!$BQ42,0)</f>
        <v>0</v>
      </c>
      <c r="W213" s="96">
        <f>IF(W$182=مايو!$B42,مايو!$BR42-مايو!$BQ42,0)</f>
        <v>0</v>
      </c>
      <c r="X213" s="96">
        <f>IF(X$182=مايو!$B42,مايو!$BR42-مايو!$BQ42,0)</f>
        <v>0</v>
      </c>
      <c r="Y213" s="96">
        <f>IF(Y$182=مايو!$B42,مايو!$BR42-مايو!$BQ42,0)</f>
        <v>0</v>
      </c>
      <c r="Z213" s="96">
        <f>IF(Z$182=مايو!$B42,مايو!$BR42-مايو!$BQ42,0)</f>
        <v>0</v>
      </c>
      <c r="AA213" s="96">
        <f>IF(AA$182=مايو!$B42,مايو!$BR42-مايو!$BQ42,0)</f>
        <v>0</v>
      </c>
      <c r="AB213" s="96">
        <f>IF(AB$182=مايو!$B42,مايو!$BR42-مايو!$BQ42,0)</f>
        <v>0</v>
      </c>
      <c r="AC213" s="96">
        <f>IF(AC$182=مايو!$B42,مايو!$BR42-مايو!$BQ42,0)</f>
        <v>0</v>
      </c>
      <c r="AD213" s="96">
        <f>IF(AD$182=مايو!$B42,مايو!$BR42-مايو!$BQ42,0)</f>
        <v>0</v>
      </c>
      <c r="AE213" s="96">
        <f>IF(AE$182=مايو!$B42,مايو!$BR42-مايو!$BQ42,0)</f>
        <v>0</v>
      </c>
      <c r="AF213" s="96">
        <f>IF(AF$182=مايو!$B42,مايو!$BR42-مايو!$BQ42,0)</f>
        <v>0</v>
      </c>
      <c r="AG213" s="96">
        <f>IF(AG$182=مايو!$B42,مايو!$BR42-مايو!$BQ42,0)</f>
        <v>0</v>
      </c>
    </row>
    <row r="214" ht="15" spans="1:33">
      <c r="A214" s="96" t="str">
        <f>IF(D214&gt;0,مايو!D43," ")</f>
        <v> </v>
      </c>
      <c r="B214" s="96" t="str">
        <f>IF(D214&gt;0,مايو!E43," ")</f>
        <v> </v>
      </c>
      <c r="C214" s="96" t="str">
        <f>IF(D214&gt;0,مايو!F43,"")</f>
        <v/>
      </c>
      <c r="D214" s="126">
        <f t="shared" si="8"/>
        <v>0</v>
      </c>
      <c r="E214" s="96">
        <f>IF(E$182=مايو!$B43,مايو!$BR43-مايو!$BQ43,0)</f>
        <v>0</v>
      </c>
      <c r="F214" s="96">
        <f>IF(F$182=مايو!$B43,مايو!$BR43-مايو!$BQ43,0)</f>
        <v>0</v>
      </c>
      <c r="G214" s="96">
        <f>IF(G$182=مايو!$B43,مايو!$BR43-مايو!$BQ43,0)</f>
        <v>0</v>
      </c>
      <c r="H214" s="96">
        <f>IF(H$182=مايو!$B43,مايو!$BR43-مايو!$BQ43,0)</f>
        <v>0</v>
      </c>
      <c r="I214" s="96">
        <f>IF(I$182=مايو!$B43,مايو!$BR43-مايو!$BQ43,0)</f>
        <v>0</v>
      </c>
      <c r="J214" s="96">
        <f>IF(J$182=مايو!$B43,مايو!$BR43-مايو!$BQ43,0)</f>
        <v>0</v>
      </c>
      <c r="K214" s="96">
        <f>IF(K$182=مايو!$B43,مايو!$BR43-مايو!$BQ43,0)</f>
        <v>0</v>
      </c>
      <c r="L214" s="96">
        <f>IF(L$182=مايو!$B43,مايو!$BR43-مايو!$BQ43,0)</f>
        <v>0</v>
      </c>
      <c r="M214" s="96">
        <f>IF(M$182=مايو!$B43,مايو!$BR43-مايو!$BQ43,0)</f>
        <v>0</v>
      </c>
      <c r="N214" s="96">
        <f>IF(N$182=مايو!$B43,مايو!$BR43-مايو!$BQ43,0)</f>
        <v>0</v>
      </c>
      <c r="O214" s="96">
        <f>IF(O$182=مايو!$B43,مايو!$BR43-مايو!$BQ43,0)</f>
        <v>0</v>
      </c>
      <c r="P214" s="96">
        <f>IF(P$182=مايو!$B43,مايو!$BR43-مايو!$BQ43,0)</f>
        <v>0</v>
      </c>
      <c r="Q214" s="96">
        <f>IF(Q$182=مايو!$B43,مايو!$BR43-مايو!$BQ43,0)</f>
        <v>0</v>
      </c>
      <c r="R214" s="96">
        <f>IF(R$182=مايو!$B43,مايو!$BR43-مايو!$BQ43,0)</f>
        <v>0</v>
      </c>
      <c r="S214" s="96">
        <f>IF(S$182=مايو!$B43,مايو!$BR43-مايو!$BQ43,0)</f>
        <v>0</v>
      </c>
      <c r="T214" s="96">
        <f>IF(T$182=مايو!$B43,مايو!$BR43-مايو!$BQ43,0)</f>
        <v>0</v>
      </c>
      <c r="U214" s="96">
        <f>IF(U$182=مايو!$B43,مايو!$BR43-مايو!$BQ43,0)</f>
        <v>0</v>
      </c>
      <c r="V214" s="96">
        <f>IF(V$182=مايو!$B43,مايو!$BR43-مايو!$BQ43,0)</f>
        <v>0</v>
      </c>
      <c r="W214" s="96">
        <f>IF(W$182=مايو!$B43,مايو!$BR43-مايو!$BQ43,0)</f>
        <v>0</v>
      </c>
      <c r="X214" s="96">
        <f>IF(X$182=مايو!$B43,مايو!$BR43-مايو!$BQ43,0)</f>
        <v>0</v>
      </c>
      <c r="Y214" s="96">
        <f>IF(Y$182=مايو!$B43,مايو!$BR43-مايو!$BQ43,0)</f>
        <v>0</v>
      </c>
      <c r="Z214" s="96">
        <f>IF(Z$182=مايو!$B43,مايو!$BR43-مايو!$BQ43,0)</f>
        <v>0</v>
      </c>
      <c r="AA214" s="96">
        <f>IF(AA$182=مايو!$B43,مايو!$BR43-مايو!$BQ43,0)</f>
        <v>0</v>
      </c>
      <c r="AB214" s="96">
        <f>IF(AB$182=مايو!$B43,مايو!$BR43-مايو!$BQ43,0)</f>
        <v>0</v>
      </c>
      <c r="AC214" s="96">
        <f>IF(AC$182=مايو!$B43,مايو!$BR43-مايو!$BQ43,0)</f>
        <v>0</v>
      </c>
      <c r="AD214" s="96">
        <f>IF(AD$182=مايو!$B43,مايو!$BR43-مايو!$BQ43,0)</f>
        <v>0</v>
      </c>
      <c r="AE214" s="96">
        <f>IF(AE$182=مايو!$B43,مايو!$BR43-مايو!$BQ43,0)</f>
        <v>0</v>
      </c>
      <c r="AF214" s="96">
        <f>IF(AF$182=مايو!$B43,مايو!$BR43-مايو!$BQ43,0)</f>
        <v>0</v>
      </c>
      <c r="AG214" s="96">
        <f>IF(AG$182=مايو!$B43,مايو!$BR43-مايو!$BQ43,0)</f>
        <v>0</v>
      </c>
    </row>
    <row r="215" ht="23.25" spans="3:33">
      <c r="C215" s="127" t="s">
        <v>534</v>
      </c>
      <c r="D215" s="144">
        <f t="shared" ref="D215:AG215" si="9">SUM(D183:D214)</f>
        <v>0</v>
      </c>
      <c r="E215" s="144">
        <f t="shared" si="9"/>
        <v>0</v>
      </c>
      <c r="F215" s="128">
        <f t="shared" si="9"/>
        <v>0</v>
      </c>
      <c r="G215" s="128">
        <f t="shared" si="9"/>
        <v>0</v>
      </c>
      <c r="H215" s="128">
        <f t="shared" si="9"/>
        <v>0</v>
      </c>
      <c r="I215" s="128">
        <f t="shared" si="9"/>
        <v>0</v>
      </c>
      <c r="J215" s="128">
        <f t="shared" si="9"/>
        <v>0</v>
      </c>
      <c r="K215" s="133">
        <f t="shared" si="9"/>
        <v>0</v>
      </c>
      <c r="L215" s="133">
        <f t="shared" si="9"/>
        <v>0</v>
      </c>
      <c r="M215" s="133">
        <f t="shared" si="9"/>
        <v>0</v>
      </c>
      <c r="N215" s="133">
        <f t="shared" si="9"/>
        <v>0</v>
      </c>
      <c r="O215" s="133">
        <f t="shared" si="9"/>
        <v>0</v>
      </c>
      <c r="P215" s="133">
        <f t="shared" si="9"/>
        <v>0</v>
      </c>
      <c r="Q215" s="133">
        <f t="shared" si="9"/>
        <v>0</v>
      </c>
      <c r="R215" s="136">
        <f t="shared" si="9"/>
        <v>0</v>
      </c>
      <c r="S215" s="136">
        <f t="shared" si="9"/>
        <v>0</v>
      </c>
      <c r="T215" s="136">
        <f t="shared" si="9"/>
        <v>0</v>
      </c>
      <c r="U215" s="136">
        <f t="shared" si="9"/>
        <v>0</v>
      </c>
      <c r="V215" s="136">
        <f t="shared" si="9"/>
        <v>0</v>
      </c>
      <c r="W215" s="136">
        <f t="shared" si="9"/>
        <v>0</v>
      </c>
      <c r="X215" s="138">
        <f t="shared" si="9"/>
        <v>0</v>
      </c>
      <c r="Y215" s="138">
        <f t="shared" si="9"/>
        <v>0</v>
      </c>
      <c r="Z215" s="138">
        <f t="shared" si="9"/>
        <v>0</v>
      </c>
      <c r="AA215" s="138">
        <f t="shared" si="9"/>
        <v>0</v>
      </c>
      <c r="AB215" s="138">
        <f t="shared" si="9"/>
        <v>0</v>
      </c>
      <c r="AC215" s="142">
        <f t="shared" si="9"/>
        <v>0</v>
      </c>
      <c r="AD215" s="142">
        <f t="shared" si="9"/>
        <v>0</v>
      </c>
      <c r="AE215" s="142">
        <f t="shared" si="9"/>
        <v>0</v>
      </c>
      <c r="AF215" s="142">
        <f t="shared" si="9"/>
        <v>0</v>
      </c>
      <c r="AG215" s="143">
        <f t="shared" si="9"/>
        <v>0</v>
      </c>
    </row>
    <row r="216" ht="15"/>
    <row r="220" ht="30" spans="15:22">
      <c r="O220" s="134"/>
      <c r="P220" s="134" t="s">
        <v>540</v>
      </c>
      <c r="Q220" s="134"/>
      <c r="R220" s="134"/>
      <c r="S220" s="134"/>
      <c r="T220" s="134"/>
      <c r="U220" s="134"/>
      <c r="V220" s="134"/>
    </row>
    <row r="221" ht="30" spans="15:22">
      <c r="O221" s="134"/>
      <c r="P221" s="134"/>
      <c r="Q221" s="134"/>
      <c r="R221" s="134"/>
      <c r="S221" s="134"/>
      <c r="T221" s="134"/>
      <c r="U221" s="134"/>
      <c r="V221" s="134"/>
    </row>
    <row r="222" ht="30" spans="15:22">
      <c r="O222" s="134"/>
      <c r="P222" s="134"/>
      <c r="Q222" s="134"/>
      <c r="R222" s="134"/>
      <c r="S222" s="134"/>
      <c r="T222" s="134"/>
      <c r="U222" s="134"/>
      <c r="V222" s="134"/>
    </row>
    <row r="223" ht="30" spans="15:22">
      <c r="O223" s="134"/>
      <c r="P223" s="134"/>
      <c r="Q223" s="134"/>
      <c r="R223" s="134"/>
      <c r="S223" s="134"/>
      <c r="T223" s="134"/>
      <c r="U223" s="134"/>
      <c r="V223" s="134"/>
    </row>
    <row r="224" ht="20.25" spans="1:33">
      <c r="A224" s="96"/>
      <c r="B224" s="96"/>
      <c r="C224" s="96"/>
      <c r="D224" s="96"/>
      <c r="E224" s="125" t="s">
        <v>508</v>
      </c>
      <c r="F224" s="125"/>
      <c r="G224" s="125"/>
      <c r="H224" s="125"/>
      <c r="I224" s="125"/>
      <c r="J224" s="125"/>
      <c r="K224" s="132" t="s">
        <v>509</v>
      </c>
      <c r="L224" s="132"/>
      <c r="M224" s="132"/>
      <c r="N224" s="132"/>
      <c r="O224" s="132"/>
      <c r="P224" s="132"/>
      <c r="Q224" s="132"/>
      <c r="R224" s="135" t="s">
        <v>510</v>
      </c>
      <c r="S224" s="135"/>
      <c r="T224" s="135"/>
      <c r="U224" s="135"/>
      <c r="V224" s="135"/>
      <c r="W224" s="135"/>
      <c r="X224" s="137" t="s">
        <v>511</v>
      </c>
      <c r="Y224" s="137"/>
      <c r="Z224" s="137"/>
      <c r="AA224" s="137"/>
      <c r="AB224" s="137"/>
      <c r="AC224" s="139" t="s">
        <v>512</v>
      </c>
      <c r="AD224" s="139"/>
      <c r="AE224" s="139"/>
      <c r="AF224" s="139"/>
      <c r="AG224" s="139"/>
    </row>
    <row r="225" ht="20.25" spans="1:33">
      <c r="A225" s="97" t="s">
        <v>513</v>
      </c>
      <c r="B225" s="97" t="s">
        <v>486</v>
      </c>
      <c r="C225" s="97" t="s">
        <v>487</v>
      </c>
      <c r="D225" s="97" t="s">
        <v>15</v>
      </c>
      <c r="E225" s="125" t="s">
        <v>514</v>
      </c>
      <c r="F225" s="125" t="s">
        <v>515</v>
      </c>
      <c r="G225" s="125" t="s">
        <v>516</v>
      </c>
      <c r="H225" s="125" t="s">
        <v>180</v>
      </c>
      <c r="I225" s="125" t="s">
        <v>517</v>
      </c>
      <c r="J225" s="125" t="s">
        <v>518</v>
      </c>
      <c r="K225" s="132" t="s">
        <v>152</v>
      </c>
      <c r="L225" s="132" t="s">
        <v>470</v>
      </c>
      <c r="M225" s="132" t="s">
        <v>519</v>
      </c>
      <c r="N225" s="132" t="s">
        <v>433</v>
      </c>
      <c r="O225" s="132" t="s">
        <v>506</v>
      </c>
      <c r="P225" s="132" t="s">
        <v>520</v>
      </c>
      <c r="Q225" s="132" t="s">
        <v>394</v>
      </c>
      <c r="R225" s="135" t="s">
        <v>521</v>
      </c>
      <c r="S225" s="135" t="s">
        <v>522</v>
      </c>
      <c r="T225" s="135" t="s">
        <v>523</v>
      </c>
      <c r="U225" s="135" t="s">
        <v>524</v>
      </c>
      <c r="V225" s="135" t="s">
        <v>325</v>
      </c>
      <c r="W225" s="135" t="s">
        <v>525</v>
      </c>
      <c r="X225" s="137" t="s">
        <v>526</v>
      </c>
      <c r="Y225" s="137" t="s">
        <v>527</v>
      </c>
      <c r="Z225" s="137" t="s">
        <v>528</v>
      </c>
      <c r="AA225" s="137" t="s">
        <v>529</v>
      </c>
      <c r="AB225" s="137" t="s">
        <v>530</v>
      </c>
      <c r="AC225" s="140" t="s">
        <v>124</v>
      </c>
      <c r="AD225" s="140" t="s">
        <v>531</v>
      </c>
      <c r="AE225" s="141" t="s">
        <v>77</v>
      </c>
      <c r="AF225" s="141" t="s">
        <v>532</v>
      </c>
      <c r="AG225" s="141" t="s">
        <v>533</v>
      </c>
    </row>
    <row r="226" spans="1:33">
      <c r="A226" s="96" t="str">
        <f>IF(D226&gt;0,يونيو!D12," ")</f>
        <v> </v>
      </c>
      <c r="B226" s="96" t="str">
        <f>IF(D226&gt;0,يونيو!E12," ")</f>
        <v> </v>
      </c>
      <c r="C226" s="96" t="str">
        <f>IF(D226&gt;0,يونيو!F12,"")</f>
        <v/>
      </c>
      <c r="D226" s="126">
        <f t="shared" ref="D226:D257" si="10">SUM(E226:AF226)</f>
        <v>0</v>
      </c>
      <c r="E226" s="96">
        <f>IF(E$225=يونيو!$B12,يونيو!$BR12-يونيو!$BQ12,0)</f>
        <v>0</v>
      </c>
      <c r="F226" s="96">
        <f>IF(F$225=يونيو!$B12,يونيو!$BR12-يونيو!$BQ12,0)</f>
        <v>0</v>
      </c>
      <c r="G226" s="96">
        <f>IF(G$225=يونيو!$B12,يونيو!$BR12-يونيو!$BQ12,0)</f>
        <v>0</v>
      </c>
      <c r="H226" s="96">
        <f>IF(H$225=يونيو!$B12,يونيو!$BR12-يونيو!$BQ12,0)</f>
        <v>0</v>
      </c>
      <c r="I226" s="96">
        <f>IF(I$225=يونيو!$B12,يونيو!$BR12-يونيو!$BQ12,0)</f>
        <v>0</v>
      </c>
      <c r="J226" s="96">
        <f>IF(J$225=يونيو!$B12,يونيو!$BR12-يونيو!$BQ12,0)</f>
        <v>0</v>
      </c>
      <c r="K226" s="96">
        <f>IF(K$225=يونيو!$B12,يونيو!$BR12-يونيو!$BQ12,0)</f>
        <v>0</v>
      </c>
      <c r="L226" s="96">
        <f>IF(L$225=يونيو!$B12,يونيو!$BR12-يونيو!$BQ12,0)</f>
        <v>0</v>
      </c>
      <c r="M226" s="96">
        <f>IF(M$225=يونيو!$B12,يونيو!$BR12-يونيو!$BQ12,0)</f>
        <v>0</v>
      </c>
      <c r="N226" s="96">
        <f>IF(N$225=يونيو!$B12,يونيو!$BR12-يونيو!$BQ12,0)</f>
        <v>0</v>
      </c>
      <c r="O226" s="96">
        <f>IF(O$225=يونيو!$B12,يونيو!$BR12-يونيو!$BQ12,0)</f>
        <v>0</v>
      </c>
      <c r="P226" s="96">
        <f>IF(P$225=يونيو!$B12,يونيو!$BR12-يونيو!$BQ12,0)</f>
        <v>0</v>
      </c>
      <c r="Q226" s="96">
        <f>IF(Q$225=يونيو!$B12,يونيو!$BR12-يونيو!$BQ12,0)</f>
        <v>0</v>
      </c>
      <c r="R226" s="96">
        <f>IF(R$225=يونيو!$B12,يونيو!$BR12-يونيو!$BQ12,0)</f>
        <v>0</v>
      </c>
      <c r="S226" s="96">
        <f>IF(S$225=يونيو!$B12,يونيو!$BR12-يونيو!$BQ12,0)</f>
        <v>0</v>
      </c>
      <c r="T226" s="96">
        <f>IF(T$225=يونيو!$B12,يونيو!$BR12-يونيو!$BQ12,0)</f>
        <v>0</v>
      </c>
      <c r="U226" s="96">
        <f>IF(U$225=يونيو!$B12,يونيو!$BR12-يونيو!$BQ12,0)</f>
        <v>0</v>
      </c>
      <c r="V226" s="96">
        <f>IF(V$225=يونيو!$B12,يونيو!$BR12-يونيو!$BQ12,0)</f>
        <v>0</v>
      </c>
      <c r="W226" s="96">
        <f>IF(W$225=يونيو!$B12,يونيو!$BR12-يونيو!$BQ12,0)</f>
        <v>0</v>
      </c>
      <c r="X226" s="96">
        <f>IF(X$225=يونيو!$B12,يونيو!$BR12-يونيو!$BQ12,0)</f>
        <v>0</v>
      </c>
      <c r="Y226" s="96">
        <f>IF(Y$225=يونيو!$B12,يونيو!$BR12-يونيو!$BQ12,0)</f>
        <v>0</v>
      </c>
      <c r="Z226" s="96">
        <f>IF(Z$225=يونيو!$B12,يونيو!$BR12-يونيو!$BQ12,0)</f>
        <v>0</v>
      </c>
      <c r="AA226" s="96">
        <f>IF(AA$225=يونيو!$B12,يونيو!$BR12-يونيو!$BQ12,0)</f>
        <v>0</v>
      </c>
      <c r="AB226" s="96">
        <f>IF(AB$225=يونيو!$B12,يونيو!$BR12-يونيو!$BQ12,0)</f>
        <v>0</v>
      </c>
      <c r="AC226" s="96">
        <f>IF(AC$225=يونيو!$B12,يونيو!$BR12-يونيو!$BQ12,0)</f>
        <v>0</v>
      </c>
      <c r="AD226" s="96">
        <f>IF(AD$225=يونيو!$B12,يونيو!$BR12-يونيو!$BQ12,0)</f>
        <v>0</v>
      </c>
      <c r="AE226" s="96">
        <f>IF(AE$225=يونيو!$B12,يونيو!$BR12-يونيو!$BQ12,0)</f>
        <v>0</v>
      </c>
      <c r="AF226" s="96">
        <f>IF(AF$225=يونيو!$B12,يونيو!$BR12-يونيو!$BQ12,0)</f>
        <v>0</v>
      </c>
      <c r="AG226" s="96">
        <f>IF(AG$225=يونيو!$B12,يونيو!$BR12-يونيو!$BQ12,0)</f>
        <v>0</v>
      </c>
    </row>
    <row r="227" spans="1:33">
      <c r="A227" s="96" t="str">
        <f>IF(D227&gt;0,يونيو!D13," ")</f>
        <v> </v>
      </c>
      <c r="B227" s="96" t="str">
        <f>IF(D227&gt;0,يونيو!E13," ")</f>
        <v> </v>
      </c>
      <c r="C227" s="96" t="str">
        <f>IF(D227&gt;0,يونيو!F13,"")</f>
        <v/>
      </c>
      <c r="D227" s="126">
        <f t="shared" si="10"/>
        <v>0</v>
      </c>
      <c r="E227" s="96">
        <f>IF(E$225=يونيو!$B13,يونيو!$BR13-يونيو!$BQ13,0)</f>
        <v>0</v>
      </c>
      <c r="F227" s="96">
        <f>IF(F$225=يونيو!$B13,يونيو!$BR13-يونيو!$BQ13,0)</f>
        <v>0</v>
      </c>
      <c r="G227" s="96">
        <f>IF(G$225=يونيو!$B13,يونيو!$BR13-يونيو!$BQ13,0)</f>
        <v>0</v>
      </c>
      <c r="H227" s="96">
        <f>IF(H$225=يونيو!$B13,يونيو!$BR13-يونيو!$BQ13,0)</f>
        <v>0</v>
      </c>
      <c r="I227" s="96">
        <f>IF(I$225=يونيو!$B13,يونيو!$BR13-يونيو!$BQ13,0)</f>
        <v>0</v>
      </c>
      <c r="J227" s="96">
        <f>IF(J$225=يونيو!$B13,يونيو!$BR13-يونيو!$BQ13,0)</f>
        <v>0</v>
      </c>
      <c r="K227" s="96">
        <f>IF(K$225=يونيو!$B13,يونيو!$BR13-يونيو!$BQ13,0)</f>
        <v>0</v>
      </c>
      <c r="L227" s="96">
        <f>IF(L$225=يونيو!$B13,يونيو!$BR13-يونيو!$BQ13,0)</f>
        <v>0</v>
      </c>
      <c r="M227" s="96">
        <f>IF(M$225=يونيو!$B13,يونيو!$BR13-يونيو!$BQ13,0)</f>
        <v>0</v>
      </c>
      <c r="N227" s="96">
        <f>IF(N$225=يونيو!$B13,يونيو!$BR13-يونيو!$BQ13,0)</f>
        <v>0</v>
      </c>
      <c r="O227" s="96">
        <f>IF(O$225=يونيو!$B13,يونيو!$BR13-يونيو!$BQ13,0)</f>
        <v>0</v>
      </c>
      <c r="P227" s="96">
        <f>IF(P$225=يونيو!$B13,يونيو!$BR13-يونيو!$BQ13,0)</f>
        <v>0</v>
      </c>
      <c r="Q227" s="96">
        <f>IF(Q$225=يونيو!$B13,يونيو!$BR13-يونيو!$BQ13,0)</f>
        <v>0</v>
      </c>
      <c r="R227" s="96">
        <f>IF(R$225=يونيو!$B13,يونيو!$BR13-يونيو!$BQ13,0)</f>
        <v>0</v>
      </c>
      <c r="S227" s="96">
        <f>IF(S$225=يونيو!$B13,يونيو!$BR13-يونيو!$BQ13,0)</f>
        <v>0</v>
      </c>
      <c r="T227" s="96">
        <f>IF(T$225=يونيو!$B13,يونيو!$BR13-يونيو!$BQ13,0)</f>
        <v>0</v>
      </c>
      <c r="U227" s="96">
        <f>IF(U$225=يونيو!$B13,يونيو!$BR13-يونيو!$BQ13,0)</f>
        <v>0</v>
      </c>
      <c r="V227" s="96">
        <f>IF(V$225=يونيو!$B13,يونيو!$BR13-يونيو!$BQ13,0)</f>
        <v>0</v>
      </c>
      <c r="W227" s="96">
        <f>IF(W$225=يونيو!$B13,يونيو!$BR13-يونيو!$BQ13,0)</f>
        <v>0</v>
      </c>
      <c r="X227" s="96">
        <f>IF(X$225=يونيو!$B13,يونيو!$BR13-يونيو!$BQ13,0)</f>
        <v>0</v>
      </c>
      <c r="Y227" s="96">
        <f>IF(Y$225=يونيو!$B13,يونيو!$BR13-يونيو!$BQ13,0)</f>
        <v>0</v>
      </c>
      <c r="Z227" s="96">
        <f>IF(Z$225=يونيو!$B13,يونيو!$BR13-يونيو!$BQ13,0)</f>
        <v>0</v>
      </c>
      <c r="AA227" s="96">
        <f>IF(AA$225=يونيو!$B13,يونيو!$BR13-يونيو!$BQ13,0)</f>
        <v>0</v>
      </c>
      <c r="AB227" s="96">
        <f>IF(AB$225=يونيو!$B13,يونيو!$BR13-يونيو!$BQ13,0)</f>
        <v>0</v>
      </c>
      <c r="AC227" s="96">
        <f>IF(AC$225=يونيو!$B13,يونيو!$BR13-يونيو!$BQ13,0)</f>
        <v>0</v>
      </c>
      <c r="AD227" s="96">
        <f>IF(AD$225=يونيو!$B13,يونيو!$BR13-يونيو!$BQ13,0)</f>
        <v>0</v>
      </c>
      <c r="AE227" s="96">
        <f>IF(AE$225=يونيو!$B13,يونيو!$BR13-يونيو!$BQ13,0)</f>
        <v>0</v>
      </c>
      <c r="AF227" s="96">
        <f>IF(AF$225=يونيو!$B13,يونيو!$BR13-يونيو!$BQ13,0)</f>
        <v>0</v>
      </c>
      <c r="AG227" s="96">
        <f>IF(AG$225=يونيو!$B13,يونيو!$BR13-يونيو!$BQ13,0)</f>
        <v>0</v>
      </c>
    </row>
    <row r="228" spans="1:33">
      <c r="A228" s="96" t="str">
        <f>IF(D228&gt;0,يونيو!D14," ")</f>
        <v> </v>
      </c>
      <c r="B228" s="96" t="str">
        <f>IF(D228&gt;0,يونيو!E14," ")</f>
        <v> </v>
      </c>
      <c r="C228" s="96" t="str">
        <f>IF(D228&gt;0,يونيو!F14,"")</f>
        <v/>
      </c>
      <c r="D228" s="126">
        <f t="shared" si="10"/>
        <v>0</v>
      </c>
      <c r="E228" s="96">
        <f>IF(E$225=يونيو!$B14,يونيو!$BR14-يونيو!$BQ14,0)</f>
        <v>0</v>
      </c>
      <c r="F228" s="96">
        <f>IF(F$225=يونيو!$B14,يونيو!$BR14-يونيو!$BQ14,0)</f>
        <v>0</v>
      </c>
      <c r="G228" s="96">
        <f>IF(G$225=يونيو!$B14,يونيو!$BR14-يونيو!$BQ14,0)</f>
        <v>0</v>
      </c>
      <c r="H228" s="96">
        <f>IF(H$225=يونيو!$B14,يونيو!$BR14-يونيو!$BQ14,0)</f>
        <v>0</v>
      </c>
      <c r="I228" s="96">
        <f>IF(I$225=يونيو!$B14,يونيو!$BR14-يونيو!$BQ14,0)</f>
        <v>0</v>
      </c>
      <c r="J228" s="96">
        <f>IF(J$225=يونيو!$B14,يونيو!$BR14-يونيو!$BQ14,0)</f>
        <v>0</v>
      </c>
      <c r="K228" s="96">
        <f>IF(K$225=يونيو!$B14,يونيو!$BR14-يونيو!$BQ14,0)</f>
        <v>0</v>
      </c>
      <c r="L228" s="96">
        <f>IF(L$225=يونيو!$B14,يونيو!$BR14-يونيو!$BQ14,0)</f>
        <v>0</v>
      </c>
      <c r="M228" s="96">
        <f>IF(M$225=يونيو!$B14,يونيو!$BR14-يونيو!$BQ14,0)</f>
        <v>0</v>
      </c>
      <c r="N228" s="96">
        <f>IF(N$225=يونيو!$B14,يونيو!$BR14-يونيو!$BQ14,0)</f>
        <v>0</v>
      </c>
      <c r="O228" s="96">
        <f>IF(O$225=يونيو!$B14,يونيو!$BR14-يونيو!$BQ14,0)</f>
        <v>0</v>
      </c>
      <c r="P228" s="96">
        <f>IF(P$225=يونيو!$B14,يونيو!$BR14-يونيو!$BQ14,0)</f>
        <v>0</v>
      </c>
      <c r="Q228" s="96">
        <f>IF(Q$225=يونيو!$B14,يونيو!$BR14-يونيو!$BQ14,0)</f>
        <v>0</v>
      </c>
      <c r="R228" s="96">
        <f>IF(R$225=يونيو!$B14,يونيو!$BR14-يونيو!$BQ14,0)</f>
        <v>0</v>
      </c>
      <c r="S228" s="96">
        <f>IF(S$225=يونيو!$B14,يونيو!$BR14-يونيو!$BQ14,0)</f>
        <v>0</v>
      </c>
      <c r="T228" s="96">
        <f>IF(T$225=يونيو!$B14,يونيو!$BR14-يونيو!$BQ14,0)</f>
        <v>0</v>
      </c>
      <c r="U228" s="96">
        <f>IF(U$225=يونيو!$B14,يونيو!$BR14-يونيو!$BQ14,0)</f>
        <v>0</v>
      </c>
      <c r="V228" s="96">
        <f>IF(V$225=يونيو!$B14,يونيو!$BR14-يونيو!$BQ14,0)</f>
        <v>0</v>
      </c>
      <c r="W228" s="96">
        <f>IF(W$225=يونيو!$B14,يونيو!$BR14-يونيو!$BQ14,0)</f>
        <v>0</v>
      </c>
      <c r="X228" s="96">
        <f>IF(X$225=يونيو!$B14,يونيو!$BR14-يونيو!$BQ14,0)</f>
        <v>0</v>
      </c>
      <c r="Y228" s="96">
        <f>IF(Y$225=يونيو!$B14,يونيو!$BR14-يونيو!$BQ14,0)</f>
        <v>0</v>
      </c>
      <c r="Z228" s="96">
        <f>IF(Z$225=يونيو!$B14,يونيو!$BR14-يونيو!$BQ14,0)</f>
        <v>0</v>
      </c>
      <c r="AA228" s="96">
        <f>IF(AA$225=يونيو!$B14,يونيو!$BR14-يونيو!$BQ14,0)</f>
        <v>0</v>
      </c>
      <c r="AB228" s="96">
        <f>IF(AB$225=يونيو!$B14,يونيو!$BR14-يونيو!$BQ14,0)</f>
        <v>0</v>
      </c>
      <c r="AC228" s="96">
        <f>IF(AC$225=يونيو!$B14,يونيو!$BR14-يونيو!$BQ14,0)</f>
        <v>0</v>
      </c>
      <c r="AD228" s="96">
        <f>IF(AD$225=يونيو!$B14,يونيو!$BR14-يونيو!$BQ14,0)</f>
        <v>0</v>
      </c>
      <c r="AE228" s="96">
        <f>IF(AE$225=يونيو!$B14,يونيو!$BR14-يونيو!$BQ14,0)</f>
        <v>0</v>
      </c>
      <c r="AF228" s="96">
        <f>IF(AF$225=يونيو!$B14,يونيو!$BR14-يونيو!$BQ14,0)</f>
        <v>0</v>
      </c>
      <c r="AG228" s="96">
        <f>IF(AG$225=يونيو!$B14,يونيو!$BR14-يونيو!$BQ14,0)</f>
        <v>0</v>
      </c>
    </row>
    <row r="229" spans="1:33">
      <c r="A229" s="96" t="str">
        <f>IF(D229&gt;0,يونيو!D15," ")</f>
        <v> </v>
      </c>
      <c r="B229" s="96" t="str">
        <f>IF(D229&gt;0,يونيو!E15," ")</f>
        <v> </v>
      </c>
      <c r="C229" s="96" t="str">
        <f>IF(D229&gt;0,يونيو!F15,"")</f>
        <v/>
      </c>
      <c r="D229" s="126">
        <f t="shared" si="10"/>
        <v>0</v>
      </c>
      <c r="E229" s="96">
        <f>IF(E$225=يونيو!$B15,يونيو!$BR15-يونيو!$BQ15,0)</f>
        <v>0</v>
      </c>
      <c r="F229" s="96">
        <f>IF(F$225=يونيو!$B15,يونيو!$BR15-يونيو!$BQ15,0)</f>
        <v>0</v>
      </c>
      <c r="G229" s="96">
        <f>IF(G$225=يونيو!$B15,يونيو!$BR15-يونيو!$BQ15,0)</f>
        <v>0</v>
      </c>
      <c r="H229" s="96">
        <f>IF(H$225=يونيو!$B15,يونيو!$BR15-يونيو!$BQ15,0)</f>
        <v>0</v>
      </c>
      <c r="I229" s="96">
        <f>IF(I$225=يونيو!$B15,يونيو!$BR15-يونيو!$BQ15,0)</f>
        <v>0</v>
      </c>
      <c r="J229" s="96">
        <f>IF(J$225=يونيو!$B15,يونيو!$BR15-يونيو!$BQ15,0)</f>
        <v>0</v>
      </c>
      <c r="K229" s="96">
        <f>IF(K$225=يونيو!$B15,يونيو!$BR15-يونيو!$BQ15,0)</f>
        <v>0</v>
      </c>
      <c r="L229" s="96">
        <f>IF(L$225=يونيو!$B15,يونيو!$BR15-يونيو!$BQ15,0)</f>
        <v>0</v>
      </c>
      <c r="M229" s="96">
        <f>IF(M$225=يونيو!$B15,يونيو!$BR15-يونيو!$BQ15,0)</f>
        <v>0</v>
      </c>
      <c r="N229" s="96">
        <f>IF(N$225=يونيو!$B15,يونيو!$BR15-يونيو!$BQ15,0)</f>
        <v>0</v>
      </c>
      <c r="O229" s="96">
        <f>IF(O$225=يونيو!$B15,يونيو!$BR15-يونيو!$BQ15,0)</f>
        <v>0</v>
      </c>
      <c r="P229" s="96">
        <f>IF(P$225=يونيو!$B15,يونيو!$BR15-يونيو!$BQ15,0)</f>
        <v>0</v>
      </c>
      <c r="Q229" s="96">
        <f>IF(Q$225=يونيو!$B15,يونيو!$BR15-يونيو!$BQ15,0)</f>
        <v>0</v>
      </c>
      <c r="R229" s="96">
        <f>IF(R$225=يونيو!$B15,يونيو!$BR15-يونيو!$BQ15,0)</f>
        <v>0</v>
      </c>
      <c r="S229" s="96">
        <f>IF(S$225=يونيو!$B15,يونيو!$BR15-يونيو!$BQ15,0)</f>
        <v>0</v>
      </c>
      <c r="T229" s="96">
        <f>IF(T$225=يونيو!$B15,يونيو!$BR15-يونيو!$BQ15,0)</f>
        <v>0</v>
      </c>
      <c r="U229" s="96">
        <f>IF(U$225=يونيو!$B15,يونيو!$BR15-يونيو!$BQ15,0)</f>
        <v>0</v>
      </c>
      <c r="V229" s="96">
        <f>IF(V$225=يونيو!$B15,يونيو!$BR15-يونيو!$BQ15,0)</f>
        <v>0</v>
      </c>
      <c r="W229" s="96">
        <f>IF(W$225=يونيو!$B15,يونيو!$BR15-يونيو!$BQ15,0)</f>
        <v>0</v>
      </c>
      <c r="X229" s="96">
        <f>IF(X$225=يونيو!$B15,يونيو!$BR15-يونيو!$BQ15,0)</f>
        <v>0</v>
      </c>
      <c r="Y229" s="96">
        <f>IF(Y$225=يونيو!$B15,يونيو!$BR15-يونيو!$BQ15,0)</f>
        <v>0</v>
      </c>
      <c r="Z229" s="96">
        <f>IF(Z$225=يونيو!$B15,يونيو!$BR15-يونيو!$BQ15,0)</f>
        <v>0</v>
      </c>
      <c r="AA229" s="96">
        <f>IF(AA$225=يونيو!$B15,يونيو!$BR15-يونيو!$BQ15,0)</f>
        <v>0</v>
      </c>
      <c r="AB229" s="96">
        <f>IF(AB$225=يونيو!$B15,يونيو!$BR15-يونيو!$BQ15,0)</f>
        <v>0</v>
      </c>
      <c r="AC229" s="96">
        <f>IF(AC$225=يونيو!$B15,يونيو!$BR15-يونيو!$BQ15,0)</f>
        <v>0</v>
      </c>
      <c r="AD229" s="96">
        <f>IF(AD$225=يونيو!$B15,يونيو!$BR15-يونيو!$BQ15,0)</f>
        <v>0</v>
      </c>
      <c r="AE229" s="96">
        <f>IF(AE$225=يونيو!$B15,يونيو!$BR15-يونيو!$BQ15,0)</f>
        <v>0</v>
      </c>
      <c r="AF229" s="96">
        <f>IF(AF$225=يونيو!$B15,يونيو!$BR15-يونيو!$BQ15,0)</f>
        <v>0</v>
      </c>
      <c r="AG229" s="96">
        <f>IF(AG$225=يونيو!$B15,يونيو!$BR15-يونيو!$BQ15,0)</f>
        <v>0</v>
      </c>
    </row>
    <row r="230" spans="1:33">
      <c r="A230" s="96" t="str">
        <f>IF(D230&gt;0,يونيو!D16," ")</f>
        <v> </v>
      </c>
      <c r="B230" s="96" t="str">
        <f>IF(D230&gt;0,يونيو!E16," ")</f>
        <v> </v>
      </c>
      <c r="C230" s="96" t="str">
        <f>IF(D230&gt;0,يونيو!F16,"")</f>
        <v/>
      </c>
      <c r="D230" s="126">
        <f t="shared" si="10"/>
        <v>0</v>
      </c>
      <c r="E230" s="96">
        <f>IF(E$225=يونيو!$B16,يونيو!$BR16-يونيو!$BQ16,0)</f>
        <v>0</v>
      </c>
      <c r="F230" s="96">
        <f>IF(F$225=يونيو!$B16,يونيو!$BR16-يونيو!$BQ16,0)</f>
        <v>0</v>
      </c>
      <c r="G230" s="96">
        <f>IF(G$225=يونيو!$B16,يونيو!$BR16-يونيو!$BQ16,0)</f>
        <v>0</v>
      </c>
      <c r="H230" s="96">
        <f>IF(H$225=يونيو!$B16,يونيو!$BR16-يونيو!$BQ16,0)</f>
        <v>0</v>
      </c>
      <c r="I230" s="96">
        <f>IF(I$225=يونيو!$B16,يونيو!$BR16-يونيو!$BQ16,0)</f>
        <v>0</v>
      </c>
      <c r="J230" s="96">
        <f>IF(J$225=يونيو!$B16,يونيو!$BR16-يونيو!$BQ16,0)</f>
        <v>0</v>
      </c>
      <c r="K230" s="96">
        <f>IF(K$225=يونيو!$B16,يونيو!$BR16-يونيو!$BQ16,0)</f>
        <v>0</v>
      </c>
      <c r="L230" s="96">
        <f>IF(L$225=يونيو!$B16,يونيو!$BR16-يونيو!$BQ16,0)</f>
        <v>0</v>
      </c>
      <c r="M230" s="96">
        <f>IF(M$225=يونيو!$B16,يونيو!$BR16-يونيو!$BQ16,0)</f>
        <v>0</v>
      </c>
      <c r="N230" s="96">
        <f>IF(N$225=يونيو!$B16,يونيو!$BR16-يونيو!$BQ16,0)</f>
        <v>0</v>
      </c>
      <c r="O230" s="96">
        <f>IF(O$225=يونيو!$B16,يونيو!$BR16-يونيو!$BQ16,0)</f>
        <v>0</v>
      </c>
      <c r="P230" s="96">
        <f>IF(P$225=يونيو!$B16,يونيو!$BR16-يونيو!$BQ16,0)</f>
        <v>0</v>
      </c>
      <c r="Q230" s="96">
        <f>IF(Q$225=يونيو!$B16,يونيو!$BR16-يونيو!$BQ16,0)</f>
        <v>0</v>
      </c>
      <c r="R230" s="96">
        <f>IF(R$225=يونيو!$B16,يونيو!$BR16-يونيو!$BQ16,0)</f>
        <v>0</v>
      </c>
      <c r="S230" s="96">
        <f>IF(S$225=يونيو!$B16,يونيو!$BR16-يونيو!$BQ16,0)</f>
        <v>0</v>
      </c>
      <c r="T230" s="96">
        <f>IF(T$225=يونيو!$B16,يونيو!$BR16-يونيو!$BQ16,0)</f>
        <v>0</v>
      </c>
      <c r="U230" s="96">
        <f>IF(U$225=يونيو!$B16,يونيو!$BR16-يونيو!$BQ16,0)</f>
        <v>0</v>
      </c>
      <c r="V230" s="96">
        <f>IF(V$225=يونيو!$B16,يونيو!$BR16-يونيو!$BQ16,0)</f>
        <v>0</v>
      </c>
      <c r="W230" s="96">
        <f>IF(W$225=يونيو!$B16,يونيو!$BR16-يونيو!$BQ16,0)</f>
        <v>0</v>
      </c>
      <c r="X230" s="96">
        <f>IF(X$225=يونيو!$B16,يونيو!$BR16-يونيو!$BQ16,0)</f>
        <v>0</v>
      </c>
      <c r="Y230" s="96">
        <f>IF(Y$225=يونيو!$B16,يونيو!$BR16-يونيو!$BQ16,0)</f>
        <v>0</v>
      </c>
      <c r="Z230" s="96">
        <f>IF(Z$225=يونيو!$B16,يونيو!$BR16-يونيو!$BQ16,0)</f>
        <v>0</v>
      </c>
      <c r="AA230" s="96">
        <f>IF(AA$225=يونيو!$B16,يونيو!$BR16-يونيو!$BQ16,0)</f>
        <v>0</v>
      </c>
      <c r="AB230" s="96">
        <f>IF(AB$225=يونيو!$B16,يونيو!$BR16-يونيو!$BQ16,0)</f>
        <v>0</v>
      </c>
      <c r="AC230" s="96">
        <f>IF(AC$225=يونيو!$B16,يونيو!$BR16-يونيو!$BQ16,0)</f>
        <v>0</v>
      </c>
      <c r="AD230" s="96">
        <f>IF(AD$225=يونيو!$B16,يونيو!$BR16-يونيو!$BQ16,0)</f>
        <v>0</v>
      </c>
      <c r="AE230" s="96">
        <f>IF(AE$225=يونيو!$B16,يونيو!$BR16-يونيو!$BQ16,0)</f>
        <v>0</v>
      </c>
      <c r="AF230" s="96">
        <f>IF(AF$225=يونيو!$B16,يونيو!$BR16-يونيو!$BQ16,0)</f>
        <v>0</v>
      </c>
      <c r="AG230" s="96">
        <f>IF(AG$225=يونيو!$B16,يونيو!$BR16-يونيو!$BQ16,0)</f>
        <v>0</v>
      </c>
    </row>
    <row r="231" spans="1:33">
      <c r="A231" s="96" t="str">
        <f>IF(D231&gt;0,يونيو!D17," ")</f>
        <v> </v>
      </c>
      <c r="B231" s="96" t="str">
        <f>IF(D231&gt;0,يونيو!E17," ")</f>
        <v> </v>
      </c>
      <c r="C231" s="96" t="str">
        <f>IF(D231&gt;0,يونيو!F17,"")</f>
        <v/>
      </c>
      <c r="D231" s="126">
        <f t="shared" si="10"/>
        <v>0</v>
      </c>
      <c r="E231" s="96">
        <f>IF(E$225=يونيو!$B17,يونيو!$BR17-يونيو!$BQ17,0)</f>
        <v>0</v>
      </c>
      <c r="F231" s="96">
        <f>IF(F$225=يونيو!$B17,يونيو!$BR17-يونيو!$BQ17,0)</f>
        <v>0</v>
      </c>
      <c r="G231" s="96">
        <f>IF(G$225=يونيو!$B17,يونيو!$BR17-يونيو!$BQ17,0)</f>
        <v>0</v>
      </c>
      <c r="H231" s="96">
        <f>IF(H$225=يونيو!$B17,يونيو!$BR17-يونيو!$BQ17,0)</f>
        <v>0</v>
      </c>
      <c r="I231" s="96">
        <f>IF(I$225=يونيو!$B17,يونيو!$BR17-يونيو!$BQ17,0)</f>
        <v>0</v>
      </c>
      <c r="J231" s="96">
        <f>IF(J$225=يونيو!$B17,يونيو!$BR17-يونيو!$BQ17,0)</f>
        <v>0</v>
      </c>
      <c r="K231" s="96">
        <f>IF(K$225=يونيو!$B17,يونيو!$BR17-يونيو!$BQ17,0)</f>
        <v>0</v>
      </c>
      <c r="L231" s="96">
        <f>IF(L$225=يونيو!$B17,يونيو!$BR17-يونيو!$BQ17,0)</f>
        <v>0</v>
      </c>
      <c r="M231" s="96">
        <f>IF(M$225=يونيو!$B17,يونيو!$BR17-يونيو!$BQ17,0)</f>
        <v>0</v>
      </c>
      <c r="N231" s="96">
        <f>IF(N$225=يونيو!$B17,يونيو!$BR17-يونيو!$BQ17,0)</f>
        <v>0</v>
      </c>
      <c r="O231" s="96">
        <f>IF(O$225=يونيو!$B17,يونيو!$BR17-يونيو!$BQ17,0)</f>
        <v>0</v>
      </c>
      <c r="P231" s="96">
        <f>IF(P$225=يونيو!$B17,يونيو!$BR17-يونيو!$BQ17,0)</f>
        <v>0</v>
      </c>
      <c r="Q231" s="96">
        <f>IF(Q$225=يونيو!$B17,يونيو!$BR17-يونيو!$BQ17,0)</f>
        <v>0</v>
      </c>
      <c r="R231" s="96">
        <f>IF(R$225=يونيو!$B17,يونيو!$BR17-يونيو!$BQ17,0)</f>
        <v>0</v>
      </c>
      <c r="S231" s="96">
        <f>IF(S$225=يونيو!$B17,يونيو!$BR17-يونيو!$BQ17,0)</f>
        <v>0</v>
      </c>
      <c r="T231" s="96">
        <f>IF(T$225=يونيو!$B17,يونيو!$BR17-يونيو!$BQ17,0)</f>
        <v>0</v>
      </c>
      <c r="U231" s="96">
        <f>IF(U$225=يونيو!$B17,يونيو!$BR17-يونيو!$BQ17,0)</f>
        <v>0</v>
      </c>
      <c r="V231" s="96">
        <f>IF(V$225=يونيو!$B17,يونيو!$BR17-يونيو!$BQ17,0)</f>
        <v>0</v>
      </c>
      <c r="W231" s="96">
        <f>IF(W$225=يونيو!$B17,يونيو!$BR17-يونيو!$BQ17,0)</f>
        <v>0</v>
      </c>
      <c r="X231" s="96">
        <f>IF(X$225=يونيو!$B17,يونيو!$BR17-يونيو!$BQ17,0)</f>
        <v>0</v>
      </c>
      <c r="Y231" s="96">
        <f>IF(Y$225=يونيو!$B17,يونيو!$BR17-يونيو!$BQ17,0)</f>
        <v>0</v>
      </c>
      <c r="Z231" s="96">
        <f>IF(Z$225=يونيو!$B17,يونيو!$BR17-يونيو!$BQ17,0)</f>
        <v>0</v>
      </c>
      <c r="AA231" s="96">
        <f>IF(AA$225=يونيو!$B17,يونيو!$BR17-يونيو!$BQ17,0)</f>
        <v>0</v>
      </c>
      <c r="AB231" s="96">
        <f>IF(AB$225=يونيو!$B17,يونيو!$BR17-يونيو!$BQ17,0)</f>
        <v>0</v>
      </c>
      <c r="AC231" s="96">
        <f>IF(AC$225=يونيو!$B17,يونيو!$BR17-يونيو!$BQ17,0)</f>
        <v>0</v>
      </c>
      <c r="AD231" s="96">
        <f>IF(AD$225=يونيو!$B17,يونيو!$BR17-يونيو!$BQ17,0)</f>
        <v>0</v>
      </c>
      <c r="AE231" s="96">
        <f>IF(AE$225=يونيو!$B17,يونيو!$BR17-يونيو!$BQ17,0)</f>
        <v>0</v>
      </c>
      <c r="AF231" s="96">
        <f>IF(AF$225=يونيو!$B17,يونيو!$BR17-يونيو!$BQ17,0)</f>
        <v>0</v>
      </c>
      <c r="AG231" s="96">
        <f>IF(AG$225=يونيو!$B17,يونيو!$BR17-يونيو!$BQ17,0)</f>
        <v>0</v>
      </c>
    </row>
    <row r="232" spans="1:33">
      <c r="A232" s="96" t="str">
        <f>IF(D232&gt;0,يونيو!D18," ")</f>
        <v> </v>
      </c>
      <c r="B232" s="96" t="str">
        <f>IF(D232&gt;0,يونيو!E18," ")</f>
        <v> </v>
      </c>
      <c r="C232" s="96" t="str">
        <f>IF(D232&gt;0,يونيو!F18,"")</f>
        <v/>
      </c>
      <c r="D232" s="126">
        <f t="shared" si="10"/>
        <v>0</v>
      </c>
      <c r="E232" s="96">
        <f>IF(E$225=يونيو!$B18,يونيو!$BR18-يونيو!$BQ18,0)</f>
        <v>0</v>
      </c>
      <c r="F232" s="96">
        <f>IF(F$225=يونيو!$B18,يونيو!$BR18-يونيو!$BQ18,0)</f>
        <v>0</v>
      </c>
      <c r="G232" s="96">
        <f>IF(G$225=يونيو!$B18,يونيو!$BR18-يونيو!$BQ18,0)</f>
        <v>0</v>
      </c>
      <c r="H232" s="96">
        <f>IF(H$225=يونيو!$B18,يونيو!$BR18-يونيو!$BQ18,0)</f>
        <v>0</v>
      </c>
      <c r="I232" s="96">
        <f>IF(I$225=يونيو!$B18,يونيو!$BR18-يونيو!$BQ18,0)</f>
        <v>0</v>
      </c>
      <c r="J232" s="96">
        <f>IF(J$225=يونيو!$B18,يونيو!$BR18-يونيو!$BQ18,0)</f>
        <v>0</v>
      </c>
      <c r="K232" s="96">
        <f>IF(K$225=يونيو!$B18,يونيو!$BR18-يونيو!$BQ18,0)</f>
        <v>0</v>
      </c>
      <c r="L232" s="96">
        <f>IF(L$225=يونيو!$B18,يونيو!$BR18-يونيو!$BQ18,0)</f>
        <v>0</v>
      </c>
      <c r="M232" s="96">
        <f>IF(M$225=يونيو!$B18,يونيو!$BR18-يونيو!$BQ18,0)</f>
        <v>0</v>
      </c>
      <c r="N232" s="96">
        <f>IF(N$225=يونيو!$B18,يونيو!$BR18-يونيو!$BQ18,0)</f>
        <v>0</v>
      </c>
      <c r="O232" s="96">
        <f>IF(O$225=يونيو!$B18,يونيو!$BR18-يونيو!$BQ18,0)</f>
        <v>0</v>
      </c>
      <c r="P232" s="96">
        <f>IF(P$225=يونيو!$B18,يونيو!$BR18-يونيو!$BQ18,0)</f>
        <v>0</v>
      </c>
      <c r="Q232" s="96">
        <f>IF(Q$225=يونيو!$B18,يونيو!$BR18-يونيو!$BQ18,0)</f>
        <v>0</v>
      </c>
      <c r="R232" s="96">
        <f>IF(R$225=يونيو!$B18,يونيو!$BR18-يونيو!$BQ18,0)</f>
        <v>0</v>
      </c>
      <c r="S232" s="96">
        <f>IF(S$225=يونيو!$B18,يونيو!$BR18-يونيو!$BQ18,0)</f>
        <v>0</v>
      </c>
      <c r="T232" s="96">
        <f>IF(T$225=يونيو!$B18,يونيو!$BR18-يونيو!$BQ18,0)</f>
        <v>0</v>
      </c>
      <c r="U232" s="96">
        <f>IF(U$225=يونيو!$B18,يونيو!$BR18-يونيو!$BQ18,0)</f>
        <v>0</v>
      </c>
      <c r="V232" s="96">
        <f>IF(V$225=يونيو!$B18,يونيو!$BR18-يونيو!$BQ18,0)</f>
        <v>0</v>
      </c>
      <c r="W232" s="96">
        <f>IF(W$225=يونيو!$B18,يونيو!$BR18-يونيو!$BQ18,0)</f>
        <v>0</v>
      </c>
      <c r="X232" s="96">
        <f>IF(X$225=يونيو!$B18,يونيو!$BR18-يونيو!$BQ18,0)</f>
        <v>0</v>
      </c>
      <c r="Y232" s="96">
        <f>IF(Y$225=يونيو!$B18,يونيو!$BR18-يونيو!$BQ18,0)</f>
        <v>0</v>
      </c>
      <c r="Z232" s="96">
        <f>IF(Z$225=يونيو!$B18,يونيو!$BR18-يونيو!$BQ18,0)</f>
        <v>0</v>
      </c>
      <c r="AA232" s="96">
        <f>IF(AA$225=يونيو!$B18,يونيو!$BR18-يونيو!$BQ18,0)</f>
        <v>0</v>
      </c>
      <c r="AB232" s="96">
        <f>IF(AB$225=يونيو!$B18,يونيو!$BR18-يونيو!$BQ18,0)</f>
        <v>0</v>
      </c>
      <c r="AC232" s="96">
        <f>IF(AC$225=يونيو!$B18,يونيو!$BR18-يونيو!$BQ18,0)</f>
        <v>0</v>
      </c>
      <c r="AD232" s="96">
        <f>IF(AD$225=يونيو!$B18,يونيو!$BR18-يونيو!$BQ18,0)</f>
        <v>0</v>
      </c>
      <c r="AE232" s="96">
        <f>IF(AE$225=يونيو!$B18,يونيو!$BR18-يونيو!$BQ18,0)</f>
        <v>0</v>
      </c>
      <c r="AF232" s="96">
        <f>IF(AF$225=يونيو!$B18,يونيو!$BR18-يونيو!$BQ18,0)</f>
        <v>0</v>
      </c>
      <c r="AG232" s="96">
        <f>IF(AG$225=يونيو!$B18,يونيو!$BR18-يونيو!$BQ18,0)</f>
        <v>0</v>
      </c>
    </row>
    <row r="233" spans="1:33">
      <c r="A233" s="96" t="str">
        <f>IF(D233&gt;0,يونيو!D19," ")</f>
        <v> </v>
      </c>
      <c r="B233" s="96" t="str">
        <f>IF(D233&gt;0,يونيو!E19," ")</f>
        <v> </v>
      </c>
      <c r="C233" s="96" t="str">
        <f>IF(D233&gt;0,يونيو!F19,"")</f>
        <v/>
      </c>
      <c r="D233" s="126">
        <f t="shared" si="10"/>
        <v>0</v>
      </c>
      <c r="E233" s="96">
        <f>IF(E$225=يونيو!$B19,يونيو!$BR19-يونيو!$BQ19,0)</f>
        <v>0</v>
      </c>
      <c r="F233" s="96">
        <f>IF(F$225=يونيو!$B19,يونيو!$BR19-يونيو!$BQ19,0)</f>
        <v>0</v>
      </c>
      <c r="G233" s="96">
        <f>IF(G$225=يونيو!$B19,يونيو!$BR19-يونيو!$BQ19,0)</f>
        <v>0</v>
      </c>
      <c r="H233" s="96">
        <f>IF(H$225=يونيو!$B19,يونيو!$BR19-يونيو!$BQ19,0)</f>
        <v>0</v>
      </c>
      <c r="I233" s="96">
        <f>IF(I$225=يونيو!$B19,يونيو!$BR19-يونيو!$BQ19,0)</f>
        <v>0</v>
      </c>
      <c r="J233" s="96">
        <f>IF(J$225=يونيو!$B19,يونيو!$BR19-يونيو!$BQ19,0)</f>
        <v>0</v>
      </c>
      <c r="K233" s="96">
        <f>IF(K$225=يونيو!$B19,يونيو!$BR19-يونيو!$BQ19,0)</f>
        <v>0</v>
      </c>
      <c r="L233" s="96">
        <f>IF(L$225=يونيو!$B19,يونيو!$BR19-يونيو!$BQ19,0)</f>
        <v>0</v>
      </c>
      <c r="M233" s="96">
        <f>IF(M$225=يونيو!$B19,يونيو!$BR19-يونيو!$BQ19,0)</f>
        <v>0</v>
      </c>
      <c r="N233" s="96">
        <f>IF(N$225=يونيو!$B19,يونيو!$BR19-يونيو!$BQ19,0)</f>
        <v>0</v>
      </c>
      <c r="O233" s="96">
        <f>IF(O$225=يونيو!$B19,يونيو!$BR19-يونيو!$BQ19,0)</f>
        <v>0</v>
      </c>
      <c r="P233" s="96">
        <f>IF(P$225=يونيو!$B19,يونيو!$BR19-يونيو!$BQ19,0)</f>
        <v>0</v>
      </c>
      <c r="Q233" s="96">
        <f>IF(Q$225=يونيو!$B19,يونيو!$BR19-يونيو!$BQ19,0)</f>
        <v>0</v>
      </c>
      <c r="R233" s="96">
        <f>IF(R$225=يونيو!$B19,يونيو!$BR19-يونيو!$BQ19,0)</f>
        <v>0</v>
      </c>
      <c r="S233" s="96">
        <f>IF(S$225=يونيو!$B19,يونيو!$BR19-يونيو!$BQ19,0)</f>
        <v>0</v>
      </c>
      <c r="T233" s="96">
        <f>IF(T$225=يونيو!$B19,يونيو!$BR19-يونيو!$BQ19,0)</f>
        <v>0</v>
      </c>
      <c r="U233" s="96">
        <f>IF(U$225=يونيو!$B19,يونيو!$BR19-يونيو!$BQ19,0)</f>
        <v>0</v>
      </c>
      <c r="V233" s="96">
        <f>IF(V$225=يونيو!$B19,يونيو!$BR19-يونيو!$BQ19,0)</f>
        <v>0</v>
      </c>
      <c r="W233" s="96">
        <f>IF(W$225=يونيو!$B19,يونيو!$BR19-يونيو!$BQ19,0)</f>
        <v>0</v>
      </c>
      <c r="X233" s="96">
        <f>IF(X$225=يونيو!$B19,يونيو!$BR19-يونيو!$BQ19,0)</f>
        <v>0</v>
      </c>
      <c r="Y233" s="96">
        <f>IF(Y$225=يونيو!$B19,يونيو!$BR19-يونيو!$BQ19,0)</f>
        <v>0</v>
      </c>
      <c r="Z233" s="96">
        <f>IF(Z$225=يونيو!$B19,يونيو!$BR19-يونيو!$BQ19,0)</f>
        <v>0</v>
      </c>
      <c r="AA233" s="96">
        <f>IF(AA$225=يونيو!$B19,يونيو!$BR19-يونيو!$BQ19,0)</f>
        <v>0</v>
      </c>
      <c r="AB233" s="96">
        <f>IF(AB$225=يونيو!$B19,يونيو!$BR19-يونيو!$BQ19,0)</f>
        <v>0</v>
      </c>
      <c r="AC233" s="96">
        <f>IF(AC$225=يونيو!$B19,يونيو!$BR19-يونيو!$BQ19,0)</f>
        <v>0</v>
      </c>
      <c r="AD233" s="96">
        <f>IF(AD$225=يونيو!$B19,يونيو!$BR19-يونيو!$BQ19,0)</f>
        <v>0</v>
      </c>
      <c r="AE233" s="96">
        <f>IF(AE$225=يونيو!$B19,يونيو!$BR19-يونيو!$BQ19,0)</f>
        <v>0</v>
      </c>
      <c r="AF233" s="96">
        <f>IF(AF$225=يونيو!$B19,يونيو!$BR19-يونيو!$BQ19,0)</f>
        <v>0</v>
      </c>
      <c r="AG233" s="96">
        <f>IF(AG$225=يونيو!$B19,يونيو!$BR19-يونيو!$BQ19,0)</f>
        <v>0</v>
      </c>
    </row>
    <row r="234" spans="1:33">
      <c r="A234" s="96" t="str">
        <f>IF(D234&gt;0,يونيو!D20," ")</f>
        <v> </v>
      </c>
      <c r="B234" s="96" t="str">
        <f>IF(D234&gt;0,يونيو!E20," ")</f>
        <v> </v>
      </c>
      <c r="C234" s="96" t="str">
        <f>IF(D234&gt;0,يونيو!F20,"")</f>
        <v/>
      </c>
      <c r="D234" s="126">
        <f t="shared" si="10"/>
        <v>0</v>
      </c>
      <c r="E234" s="96">
        <f>IF(E$225=يونيو!$B20,يونيو!$BR20-يونيو!$BQ20,0)</f>
        <v>0</v>
      </c>
      <c r="F234" s="96">
        <f>IF(F$225=يونيو!$B20,يونيو!$BR20-يونيو!$BQ20,0)</f>
        <v>0</v>
      </c>
      <c r="G234" s="96">
        <f>IF(G$225=يونيو!$B20,يونيو!$BR20-يونيو!$BQ20,0)</f>
        <v>0</v>
      </c>
      <c r="H234" s="96">
        <f>IF(H$225=يونيو!$B20,يونيو!$BR20-يونيو!$BQ20,0)</f>
        <v>0</v>
      </c>
      <c r="I234" s="96">
        <f>IF(I$225=يونيو!$B20,يونيو!$BR20-يونيو!$BQ20,0)</f>
        <v>0</v>
      </c>
      <c r="J234" s="96">
        <f>IF(J$225=يونيو!$B20,يونيو!$BR20-يونيو!$BQ20,0)</f>
        <v>0</v>
      </c>
      <c r="K234" s="96">
        <f>IF(K$225=يونيو!$B20,يونيو!$BR20-يونيو!$BQ20,0)</f>
        <v>0</v>
      </c>
      <c r="L234" s="96">
        <f>IF(L$225=يونيو!$B20,يونيو!$BR20-يونيو!$BQ20,0)</f>
        <v>0</v>
      </c>
      <c r="M234" s="96">
        <f>IF(M$225=يونيو!$B20,يونيو!$BR20-يونيو!$BQ20,0)</f>
        <v>0</v>
      </c>
      <c r="N234" s="96">
        <f>IF(N$225=يونيو!$B20,يونيو!$BR20-يونيو!$BQ20,0)</f>
        <v>0</v>
      </c>
      <c r="O234" s="96">
        <f>IF(O$225=يونيو!$B20,يونيو!$BR20-يونيو!$BQ20,0)</f>
        <v>0</v>
      </c>
      <c r="P234" s="96">
        <f>IF(P$225=يونيو!$B20,يونيو!$BR20-يونيو!$BQ20,0)</f>
        <v>0</v>
      </c>
      <c r="Q234" s="96">
        <f>IF(Q$225=يونيو!$B20,يونيو!$BR20-يونيو!$BQ20,0)</f>
        <v>0</v>
      </c>
      <c r="R234" s="96">
        <f>IF(R$225=يونيو!$B20,يونيو!$BR20-يونيو!$BQ20,0)</f>
        <v>0</v>
      </c>
      <c r="S234" s="96">
        <f>IF(S$225=يونيو!$B20,يونيو!$BR20-يونيو!$BQ20,0)</f>
        <v>0</v>
      </c>
      <c r="T234" s="96">
        <f>IF(T$225=يونيو!$B20,يونيو!$BR20-يونيو!$BQ20,0)</f>
        <v>0</v>
      </c>
      <c r="U234" s="96">
        <f>IF(U$225=يونيو!$B20,يونيو!$BR20-يونيو!$BQ20,0)</f>
        <v>0</v>
      </c>
      <c r="V234" s="96">
        <f>IF(V$225=يونيو!$B20,يونيو!$BR20-يونيو!$BQ20,0)</f>
        <v>0</v>
      </c>
      <c r="W234" s="96">
        <f>IF(W$225=يونيو!$B20,يونيو!$BR20-يونيو!$BQ20,0)</f>
        <v>0</v>
      </c>
      <c r="X234" s="96">
        <f>IF(X$225=يونيو!$B20,يونيو!$BR20-يونيو!$BQ20,0)</f>
        <v>0</v>
      </c>
      <c r="Y234" s="96">
        <f>IF(Y$225=يونيو!$B20,يونيو!$BR20-يونيو!$BQ20,0)</f>
        <v>0</v>
      </c>
      <c r="Z234" s="96">
        <f>IF(Z$225=يونيو!$B20,يونيو!$BR20-يونيو!$BQ20,0)</f>
        <v>0</v>
      </c>
      <c r="AA234" s="96">
        <f>IF(AA$225=يونيو!$B20,يونيو!$BR20-يونيو!$BQ20,0)</f>
        <v>0</v>
      </c>
      <c r="AB234" s="96">
        <f>IF(AB$225=يونيو!$B20,يونيو!$BR20-يونيو!$BQ20,0)</f>
        <v>0</v>
      </c>
      <c r="AC234" s="96">
        <f>IF(AC$225=يونيو!$B20,يونيو!$BR20-يونيو!$BQ20,0)</f>
        <v>0</v>
      </c>
      <c r="AD234" s="96">
        <f>IF(AD$225=يونيو!$B20,يونيو!$BR20-يونيو!$BQ20,0)</f>
        <v>0</v>
      </c>
      <c r="AE234" s="96">
        <f>IF(AE$225=يونيو!$B20,يونيو!$BR20-يونيو!$BQ20,0)</f>
        <v>0</v>
      </c>
      <c r="AF234" s="96">
        <f>IF(AF$225=يونيو!$B20,يونيو!$BR20-يونيو!$BQ20,0)</f>
        <v>0</v>
      </c>
      <c r="AG234" s="96">
        <f>IF(AG$225=يونيو!$B20,يونيو!$BR20-يونيو!$BQ20,0)</f>
        <v>0</v>
      </c>
    </row>
    <row r="235" spans="1:33">
      <c r="A235" s="96" t="str">
        <f>IF(D235&gt;0,يونيو!D21," ")</f>
        <v> </v>
      </c>
      <c r="B235" s="96" t="str">
        <f>IF(D235&gt;0,يونيو!E21," ")</f>
        <v> </v>
      </c>
      <c r="C235" s="96" t="str">
        <f>IF(D235&gt;0,يونيو!F21,"")</f>
        <v/>
      </c>
      <c r="D235" s="126">
        <f t="shared" si="10"/>
        <v>0</v>
      </c>
      <c r="E235" s="96">
        <f>IF(E$225=يونيو!$B21,يونيو!$BR21-يونيو!$BQ21,0)</f>
        <v>0</v>
      </c>
      <c r="F235" s="96">
        <f>IF(F$225=يونيو!$B21,يونيو!$BR21-يونيو!$BQ21,0)</f>
        <v>0</v>
      </c>
      <c r="G235" s="96">
        <f>IF(G$225=يونيو!$B21,يونيو!$BR21-يونيو!$BQ21,0)</f>
        <v>0</v>
      </c>
      <c r="H235" s="96">
        <f>IF(H$225=يونيو!$B21,يونيو!$BR21-يونيو!$BQ21,0)</f>
        <v>0</v>
      </c>
      <c r="I235" s="96">
        <f>IF(I$225=يونيو!$B21,يونيو!$BR21-يونيو!$BQ21,0)</f>
        <v>0</v>
      </c>
      <c r="J235" s="96">
        <f>IF(J$225=يونيو!$B21,يونيو!$BR21-يونيو!$BQ21,0)</f>
        <v>0</v>
      </c>
      <c r="K235" s="96">
        <f>IF(K$225=يونيو!$B21,يونيو!$BR21-يونيو!$BQ21,0)</f>
        <v>0</v>
      </c>
      <c r="L235" s="96">
        <f>IF(L$225=يونيو!$B21,يونيو!$BR21-يونيو!$BQ21,0)</f>
        <v>0</v>
      </c>
      <c r="M235" s="96">
        <f>IF(M$225=يونيو!$B21,يونيو!$BR21-يونيو!$BQ21,0)</f>
        <v>0</v>
      </c>
      <c r="N235" s="96">
        <f>IF(N$225=يونيو!$B21,يونيو!$BR21-يونيو!$BQ21,0)</f>
        <v>0</v>
      </c>
      <c r="O235" s="96">
        <f>IF(O$225=يونيو!$B21,يونيو!$BR21-يونيو!$BQ21,0)</f>
        <v>0</v>
      </c>
      <c r="P235" s="96">
        <f>IF(P$225=يونيو!$B21,يونيو!$BR21-يونيو!$BQ21,0)</f>
        <v>0</v>
      </c>
      <c r="Q235" s="96">
        <f>IF(Q$225=يونيو!$B21,يونيو!$BR21-يونيو!$BQ21,0)</f>
        <v>0</v>
      </c>
      <c r="R235" s="96">
        <f>IF(R$225=يونيو!$B21,يونيو!$BR21-يونيو!$BQ21,0)</f>
        <v>0</v>
      </c>
      <c r="S235" s="96">
        <f>IF(S$225=يونيو!$B21,يونيو!$BR21-يونيو!$BQ21,0)</f>
        <v>0</v>
      </c>
      <c r="T235" s="96">
        <f>IF(T$225=يونيو!$B21,يونيو!$BR21-يونيو!$BQ21,0)</f>
        <v>0</v>
      </c>
      <c r="U235" s="96">
        <f>IF(U$225=يونيو!$B21,يونيو!$BR21-يونيو!$BQ21,0)</f>
        <v>0</v>
      </c>
      <c r="V235" s="96">
        <f>IF(V$225=يونيو!$B21,يونيو!$BR21-يونيو!$BQ21,0)</f>
        <v>0</v>
      </c>
      <c r="W235" s="96">
        <f>IF(W$225=يونيو!$B21,يونيو!$BR21-يونيو!$BQ21,0)</f>
        <v>0</v>
      </c>
      <c r="X235" s="96">
        <f>IF(X$225=يونيو!$B21,يونيو!$BR21-يونيو!$BQ21,0)</f>
        <v>0</v>
      </c>
      <c r="Y235" s="96">
        <f>IF(Y$225=يونيو!$B21,يونيو!$BR21-يونيو!$BQ21,0)</f>
        <v>0</v>
      </c>
      <c r="Z235" s="96">
        <f>IF(Z$225=يونيو!$B21,يونيو!$BR21-يونيو!$BQ21,0)</f>
        <v>0</v>
      </c>
      <c r="AA235" s="96">
        <f>IF(AA$225=يونيو!$B21,يونيو!$BR21-يونيو!$BQ21,0)</f>
        <v>0</v>
      </c>
      <c r="AB235" s="96">
        <f>IF(AB$225=يونيو!$B21,يونيو!$BR21-يونيو!$BQ21,0)</f>
        <v>0</v>
      </c>
      <c r="AC235" s="96">
        <f>IF(AC$225=يونيو!$B21,يونيو!$BR21-يونيو!$BQ21,0)</f>
        <v>0</v>
      </c>
      <c r="AD235" s="96">
        <f>IF(AD$225=يونيو!$B21,يونيو!$BR21-يونيو!$BQ21,0)</f>
        <v>0</v>
      </c>
      <c r="AE235" s="96">
        <f>IF(AE$225=يونيو!$B21,يونيو!$BR21-يونيو!$BQ21,0)</f>
        <v>0</v>
      </c>
      <c r="AF235" s="96">
        <f>IF(AF$225=يونيو!$B21,يونيو!$BR21-يونيو!$BQ21,0)</f>
        <v>0</v>
      </c>
      <c r="AG235" s="96">
        <f>IF(AG$225=يونيو!$B21,يونيو!$BR21-يونيو!$BQ21,0)</f>
        <v>0</v>
      </c>
    </row>
    <row r="236" spans="1:33">
      <c r="A236" s="96" t="str">
        <f>IF(D236&gt;0,يونيو!D22," ")</f>
        <v> </v>
      </c>
      <c r="B236" s="96" t="str">
        <f>IF(D236&gt;0,يونيو!E22," ")</f>
        <v> </v>
      </c>
      <c r="C236" s="96" t="str">
        <f>IF(D236&gt;0,يونيو!F22,"")</f>
        <v/>
      </c>
      <c r="D236" s="126">
        <f t="shared" si="10"/>
        <v>0</v>
      </c>
      <c r="E236" s="96">
        <f>IF(E$225=يونيو!$B22,يونيو!$BR22-يونيو!$BQ22,0)</f>
        <v>0</v>
      </c>
      <c r="F236" s="96">
        <f>IF(F$225=يونيو!$B22,يونيو!$BR22-يونيو!$BQ22,0)</f>
        <v>0</v>
      </c>
      <c r="G236" s="96">
        <f>IF(G$225=يونيو!$B22,يونيو!$BR22-يونيو!$BQ22,0)</f>
        <v>0</v>
      </c>
      <c r="H236" s="96">
        <f>IF(H$225=يونيو!$B22,يونيو!$BR22-يونيو!$BQ22,0)</f>
        <v>0</v>
      </c>
      <c r="I236" s="96">
        <f>IF(I$225=يونيو!$B22,يونيو!$BR22-يونيو!$BQ22,0)</f>
        <v>0</v>
      </c>
      <c r="J236" s="96">
        <f>IF(J$225=يونيو!$B22,يونيو!$BR22-يونيو!$BQ22,0)</f>
        <v>0</v>
      </c>
      <c r="K236" s="96">
        <f>IF(K$225=يونيو!$B22,يونيو!$BR22-يونيو!$BQ22,0)</f>
        <v>0</v>
      </c>
      <c r="L236" s="96">
        <f>IF(L$225=يونيو!$B22,يونيو!$BR22-يونيو!$BQ22,0)</f>
        <v>0</v>
      </c>
      <c r="M236" s="96">
        <f>IF(M$225=يونيو!$B22,يونيو!$BR22-يونيو!$BQ22,0)</f>
        <v>0</v>
      </c>
      <c r="N236" s="96">
        <f>IF(N$225=يونيو!$B22,يونيو!$BR22-يونيو!$BQ22,0)</f>
        <v>0</v>
      </c>
      <c r="O236" s="96">
        <f>IF(O$225=يونيو!$B22,يونيو!$BR22-يونيو!$BQ22,0)</f>
        <v>0</v>
      </c>
      <c r="P236" s="96">
        <f>IF(P$225=يونيو!$B22,يونيو!$BR22-يونيو!$BQ22,0)</f>
        <v>0</v>
      </c>
      <c r="Q236" s="96">
        <f>IF(Q$225=يونيو!$B22,يونيو!$BR22-يونيو!$BQ22,0)</f>
        <v>0</v>
      </c>
      <c r="R236" s="96">
        <f>IF(R$225=يونيو!$B22,يونيو!$BR22-يونيو!$BQ22,0)</f>
        <v>0</v>
      </c>
      <c r="S236" s="96">
        <f>IF(S$225=يونيو!$B22,يونيو!$BR22-يونيو!$BQ22,0)</f>
        <v>0</v>
      </c>
      <c r="T236" s="96">
        <f>IF(T$225=يونيو!$B22,يونيو!$BR22-يونيو!$BQ22,0)</f>
        <v>0</v>
      </c>
      <c r="U236" s="96">
        <f>IF(U$225=يونيو!$B22,يونيو!$BR22-يونيو!$BQ22,0)</f>
        <v>0</v>
      </c>
      <c r="V236" s="96">
        <f>IF(V$225=يونيو!$B22,يونيو!$BR22-يونيو!$BQ22,0)</f>
        <v>0</v>
      </c>
      <c r="W236" s="96">
        <f>IF(W$225=يونيو!$B22,يونيو!$BR22-يونيو!$BQ22,0)</f>
        <v>0</v>
      </c>
      <c r="X236" s="96">
        <f>IF(X$225=يونيو!$B22,يونيو!$BR22-يونيو!$BQ22,0)</f>
        <v>0</v>
      </c>
      <c r="Y236" s="96">
        <f>IF(Y$225=يونيو!$B22,يونيو!$BR22-يونيو!$BQ22,0)</f>
        <v>0</v>
      </c>
      <c r="Z236" s="96">
        <f>IF(Z$225=يونيو!$B22,يونيو!$BR22-يونيو!$BQ22,0)</f>
        <v>0</v>
      </c>
      <c r="AA236" s="96">
        <f>IF(AA$225=يونيو!$B22,يونيو!$BR22-يونيو!$BQ22,0)</f>
        <v>0</v>
      </c>
      <c r="AB236" s="96">
        <f>IF(AB$225=يونيو!$B22,يونيو!$BR22-يونيو!$BQ22,0)</f>
        <v>0</v>
      </c>
      <c r="AC236" s="96">
        <f>IF(AC$225=يونيو!$B22,يونيو!$BR22-يونيو!$BQ22,0)</f>
        <v>0</v>
      </c>
      <c r="AD236" s="96">
        <f>IF(AD$225=يونيو!$B22,يونيو!$BR22-يونيو!$BQ22,0)</f>
        <v>0</v>
      </c>
      <c r="AE236" s="96">
        <f>IF(AE$225=يونيو!$B22,يونيو!$BR22-يونيو!$BQ22,0)</f>
        <v>0</v>
      </c>
      <c r="AF236" s="96">
        <f>IF(AF$225=يونيو!$B22,يونيو!$BR22-يونيو!$BQ22,0)</f>
        <v>0</v>
      </c>
      <c r="AG236" s="96">
        <f>IF(AG$225=يونيو!$B22,يونيو!$BR22-يونيو!$BQ22,0)</f>
        <v>0</v>
      </c>
    </row>
    <row r="237" spans="1:33">
      <c r="A237" s="96" t="str">
        <f>IF(D237&gt;0,يونيو!D23," ")</f>
        <v> </v>
      </c>
      <c r="B237" s="96" t="str">
        <f>IF(D237&gt;0,يونيو!E23," ")</f>
        <v> </v>
      </c>
      <c r="C237" s="96" t="str">
        <f>IF(D237&gt;0,يونيو!F23,"")</f>
        <v/>
      </c>
      <c r="D237" s="126">
        <f t="shared" si="10"/>
        <v>0</v>
      </c>
      <c r="E237" s="96">
        <f>IF(E$225=يونيو!$B23,يونيو!$BR23-يونيو!$BQ23,0)</f>
        <v>0</v>
      </c>
      <c r="F237" s="96">
        <f>IF(F$225=يونيو!$B23,يونيو!$BR23-يونيو!$BQ23,0)</f>
        <v>0</v>
      </c>
      <c r="G237" s="96">
        <f>IF(G$225=يونيو!$B23,يونيو!$BR23-يونيو!$BQ23,0)</f>
        <v>0</v>
      </c>
      <c r="H237" s="96">
        <f>IF(H$225=يونيو!$B23,يونيو!$BR23-يونيو!$BQ23,0)</f>
        <v>0</v>
      </c>
      <c r="I237" s="96">
        <f>IF(I$225=يونيو!$B23,يونيو!$BR23-يونيو!$BQ23,0)</f>
        <v>0</v>
      </c>
      <c r="J237" s="96">
        <f>IF(J$225=يونيو!$B23,يونيو!$BR23-يونيو!$BQ23,0)</f>
        <v>0</v>
      </c>
      <c r="K237" s="96">
        <f>IF(K$225=يونيو!$B23,يونيو!$BR23-يونيو!$BQ23,0)</f>
        <v>0</v>
      </c>
      <c r="L237" s="96">
        <f>IF(L$225=يونيو!$B23,يونيو!$BR23-يونيو!$BQ23,0)</f>
        <v>0</v>
      </c>
      <c r="M237" s="96">
        <f>IF(M$225=يونيو!$B23,يونيو!$BR23-يونيو!$BQ23,0)</f>
        <v>0</v>
      </c>
      <c r="N237" s="96">
        <f>IF(N$225=يونيو!$B23,يونيو!$BR23-يونيو!$BQ23,0)</f>
        <v>0</v>
      </c>
      <c r="O237" s="96">
        <f>IF(O$225=يونيو!$B23,يونيو!$BR23-يونيو!$BQ23,0)</f>
        <v>0</v>
      </c>
      <c r="P237" s="96">
        <f>IF(P$225=يونيو!$B23,يونيو!$BR23-يونيو!$BQ23,0)</f>
        <v>0</v>
      </c>
      <c r="Q237" s="96">
        <f>IF(Q$225=يونيو!$B23,يونيو!$BR23-يونيو!$BQ23,0)</f>
        <v>0</v>
      </c>
      <c r="R237" s="96">
        <f>IF(R$225=يونيو!$B23,يونيو!$BR23-يونيو!$BQ23,0)</f>
        <v>0</v>
      </c>
      <c r="S237" s="96">
        <f>IF(S$225=يونيو!$B23,يونيو!$BR23-يونيو!$BQ23,0)</f>
        <v>0</v>
      </c>
      <c r="T237" s="96">
        <f>IF(T$225=يونيو!$B23,يونيو!$BR23-يونيو!$BQ23,0)</f>
        <v>0</v>
      </c>
      <c r="U237" s="96">
        <f>IF(U$225=يونيو!$B23,يونيو!$BR23-يونيو!$BQ23,0)</f>
        <v>0</v>
      </c>
      <c r="V237" s="96">
        <f>IF(V$225=يونيو!$B23,يونيو!$BR23-يونيو!$BQ23,0)</f>
        <v>0</v>
      </c>
      <c r="W237" s="96">
        <f>IF(W$225=يونيو!$B23,يونيو!$BR23-يونيو!$BQ23,0)</f>
        <v>0</v>
      </c>
      <c r="X237" s="96">
        <f>IF(X$225=يونيو!$B23,يونيو!$BR23-يونيو!$BQ23,0)</f>
        <v>0</v>
      </c>
      <c r="Y237" s="96">
        <f>IF(Y$225=يونيو!$B23,يونيو!$BR23-يونيو!$BQ23,0)</f>
        <v>0</v>
      </c>
      <c r="Z237" s="96">
        <f>IF(Z$225=يونيو!$B23,يونيو!$BR23-يونيو!$BQ23,0)</f>
        <v>0</v>
      </c>
      <c r="AA237" s="96">
        <f>IF(AA$225=يونيو!$B23,يونيو!$BR23-يونيو!$BQ23,0)</f>
        <v>0</v>
      </c>
      <c r="AB237" s="96">
        <f>IF(AB$225=يونيو!$B23,يونيو!$BR23-يونيو!$BQ23,0)</f>
        <v>0</v>
      </c>
      <c r="AC237" s="96">
        <f>IF(AC$225=يونيو!$B23,يونيو!$BR23-يونيو!$BQ23,0)</f>
        <v>0</v>
      </c>
      <c r="AD237" s="96">
        <f>IF(AD$225=يونيو!$B23,يونيو!$BR23-يونيو!$BQ23,0)</f>
        <v>0</v>
      </c>
      <c r="AE237" s="96">
        <f>IF(AE$225=يونيو!$B23,يونيو!$BR23-يونيو!$BQ23,0)</f>
        <v>0</v>
      </c>
      <c r="AF237" s="96">
        <f>IF(AF$225=يونيو!$B23,يونيو!$BR23-يونيو!$BQ23,0)</f>
        <v>0</v>
      </c>
      <c r="AG237" s="96">
        <f>IF(AG$225=يونيو!$B23,يونيو!$BR23-يونيو!$BQ23,0)</f>
        <v>0</v>
      </c>
    </row>
    <row r="238" spans="1:33">
      <c r="A238" s="96" t="str">
        <f>IF(D238&gt;0,يونيو!D24," ")</f>
        <v> </v>
      </c>
      <c r="B238" s="96" t="str">
        <f>IF(D238&gt;0,يونيو!E24," ")</f>
        <v> </v>
      </c>
      <c r="C238" s="96" t="str">
        <f>IF(D238&gt;0,يونيو!F24,"")</f>
        <v/>
      </c>
      <c r="D238" s="126">
        <f t="shared" si="10"/>
        <v>0</v>
      </c>
      <c r="E238" s="96">
        <f>IF(E$225=يونيو!$B24,يونيو!$BR24-يونيو!$BQ24,0)</f>
        <v>0</v>
      </c>
      <c r="F238" s="96">
        <f>IF(F$225=يونيو!$B24,يونيو!$BR24-يونيو!$BQ24,0)</f>
        <v>0</v>
      </c>
      <c r="G238" s="96">
        <f>IF(G$225=يونيو!$B24,يونيو!$BR24-يونيو!$BQ24,0)</f>
        <v>0</v>
      </c>
      <c r="H238" s="96">
        <f>IF(H$225=يونيو!$B24,يونيو!$BR24-يونيو!$BQ24,0)</f>
        <v>0</v>
      </c>
      <c r="I238" s="96">
        <f>IF(I$225=يونيو!$B24,يونيو!$BR24-يونيو!$BQ24,0)</f>
        <v>0</v>
      </c>
      <c r="J238" s="96">
        <f>IF(J$225=يونيو!$B24,يونيو!$BR24-يونيو!$BQ24,0)</f>
        <v>0</v>
      </c>
      <c r="K238" s="96">
        <f>IF(K$225=يونيو!$B24,يونيو!$BR24-يونيو!$BQ24,0)</f>
        <v>0</v>
      </c>
      <c r="L238" s="96">
        <f>IF(L$225=يونيو!$B24,يونيو!$BR24-يونيو!$BQ24,0)</f>
        <v>0</v>
      </c>
      <c r="M238" s="96">
        <f>IF(M$225=يونيو!$B24,يونيو!$BR24-يونيو!$BQ24,0)</f>
        <v>0</v>
      </c>
      <c r="N238" s="96">
        <f>IF(N$225=يونيو!$B24,يونيو!$BR24-يونيو!$BQ24,0)</f>
        <v>0</v>
      </c>
      <c r="O238" s="96">
        <f>IF(O$225=يونيو!$B24,يونيو!$BR24-يونيو!$BQ24,0)</f>
        <v>0</v>
      </c>
      <c r="P238" s="96">
        <f>IF(P$225=يونيو!$B24,يونيو!$BR24-يونيو!$BQ24,0)</f>
        <v>0</v>
      </c>
      <c r="Q238" s="96">
        <f>IF(Q$225=يونيو!$B24,يونيو!$BR24-يونيو!$BQ24,0)</f>
        <v>0</v>
      </c>
      <c r="R238" s="96">
        <f>IF(R$225=يونيو!$B24,يونيو!$BR24-يونيو!$BQ24,0)</f>
        <v>0</v>
      </c>
      <c r="S238" s="96">
        <f>IF(S$225=يونيو!$B24,يونيو!$BR24-يونيو!$BQ24,0)</f>
        <v>0</v>
      </c>
      <c r="T238" s="96">
        <f>IF(T$225=يونيو!$B24,يونيو!$BR24-يونيو!$BQ24,0)</f>
        <v>0</v>
      </c>
      <c r="U238" s="96">
        <f>IF(U$225=يونيو!$B24,يونيو!$BR24-يونيو!$BQ24,0)</f>
        <v>0</v>
      </c>
      <c r="V238" s="96">
        <f>IF(V$225=يونيو!$B24,يونيو!$BR24-يونيو!$BQ24,0)</f>
        <v>0</v>
      </c>
      <c r="W238" s="96">
        <f>IF(W$225=يونيو!$B24,يونيو!$BR24-يونيو!$BQ24,0)</f>
        <v>0</v>
      </c>
      <c r="X238" s="96">
        <f>IF(X$225=يونيو!$B24,يونيو!$BR24-يونيو!$BQ24,0)</f>
        <v>0</v>
      </c>
      <c r="Y238" s="96">
        <f>IF(Y$225=يونيو!$B24,يونيو!$BR24-يونيو!$BQ24,0)</f>
        <v>0</v>
      </c>
      <c r="Z238" s="96">
        <f>IF(Z$225=يونيو!$B24,يونيو!$BR24-يونيو!$BQ24,0)</f>
        <v>0</v>
      </c>
      <c r="AA238" s="96">
        <f>IF(AA$225=يونيو!$B24,يونيو!$BR24-يونيو!$BQ24,0)</f>
        <v>0</v>
      </c>
      <c r="AB238" s="96">
        <f>IF(AB$225=يونيو!$B24,يونيو!$BR24-يونيو!$BQ24,0)</f>
        <v>0</v>
      </c>
      <c r="AC238" s="96">
        <f>IF(AC$225=يونيو!$B24,يونيو!$BR24-يونيو!$BQ24,0)</f>
        <v>0</v>
      </c>
      <c r="AD238" s="96">
        <f>IF(AD$225=يونيو!$B24,يونيو!$BR24-يونيو!$BQ24,0)</f>
        <v>0</v>
      </c>
      <c r="AE238" s="96">
        <f>IF(AE$225=يونيو!$B24,يونيو!$BR24-يونيو!$BQ24,0)</f>
        <v>0</v>
      </c>
      <c r="AF238" s="96">
        <f>IF(AF$225=يونيو!$B24,يونيو!$BR24-يونيو!$BQ24,0)</f>
        <v>0</v>
      </c>
      <c r="AG238" s="96">
        <f>IF(AG$225=يونيو!$B24,يونيو!$BR24-يونيو!$BQ24,0)</f>
        <v>0</v>
      </c>
    </row>
    <row r="239" spans="1:33">
      <c r="A239" s="96" t="str">
        <f>IF(D239&gt;0,يونيو!D25," ")</f>
        <v> </v>
      </c>
      <c r="B239" s="96" t="str">
        <f>IF(D239&gt;0,يونيو!E25," ")</f>
        <v> </v>
      </c>
      <c r="C239" s="96" t="str">
        <f>IF(D239&gt;0,يونيو!F25,"")</f>
        <v/>
      </c>
      <c r="D239" s="126">
        <f t="shared" si="10"/>
        <v>0</v>
      </c>
      <c r="E239" s="96">
        <f>IF(E$225=يونيو!$B25,يونيو!$BR25-يونيو!$BQ25,0)</f>
        <v>0</v>
      </c>
      <c r="F239" s="96">
        <f>IF(F$225=يونيو!$B25,يونيو!$BR25-يونيو!$BQ25,0)</f>
        <v>0</v>
      </c>
      <c r="G239" s="96">
        <f>IF(G$225=يونيو!$B25,يونيو!$BR25-يونيو!$BQ25,0)</f>
        <v>0</v>
      </c>
      <c r="H239" s="96">
        <f>IF(H$225=يونيو!$B25,يونيو!$BR25-يونيو!$BQ25,0)</f>
        <v>0</v>
      </c>
      <c r="I239" s="96">
        <f>IF(I$225=يونيو!$B25,يونيو!$BR25-يونيو!$BQ25,0)</f>
        <v>0</v>
      </c>
      <c r="J239" s="96">
        <f>IF(J$225=يونيو!$B25,يونيو!$BR25-يونيو!$BQ25,0)</f>
        <v>0</v>
      </c>
      <c r="K239" s="96">
        <f>IF(K$225=يونيو!$B25,يونيو!$BR25-يونيو!$BQ25,0)</f>
        <v>0</v>
      </c>
      <c r="L239" s="96">
        <f>IF(L$225=يونيو!$B25,يونيو!$BR25-يونيو!$BQ25,0)</f>
        <v>0</v>
      </c>
      <c r="M239" s="96">
        <f>IF(M$225=يونيو!$B25,يونيو!$BR25-يونيو!$BQ25,0)</f>
        <v>0</v>
      </c>
      <c r="N239" s="96">
        <f>IF(N$225=يونيو!$B25,يونيو!$BR25-يونيو!$BQ25,0)</f>
        <v>0</v>
      </c>
      <c r="O239" s="96">
        <f>IF(O$225=يونيو!$B25,يونيو!$BR25-يونيو!$BQ25,0)</f>
        <v>0</v>
      </c>
      <c r="P239" s="96">
        <f>IF(P$225=يونيو!$B25,يونيو!$BR25-يونيو!$BQ25,0)</f>
        <v>0</v>
      </c>
      <c r="Q239" s="96">
        <f>IF(Q$225=يونيو!$B25,يونيو!$BR25-يونيو!$BQ25,0)</f>
        <v>0</v>
      </c>
      <c r="R239" s="96">
        <f>IF(R$225=يونيو!$B25,يونيو!$BR25-يونيو!$BQ25,0)</f>
        <v>0</v>
      </c>
      <c r="S239" s="96">
        <f>IF(S$225=يونيو!$B25,يونيو!$BR25-يونيو!$BQ25,0)</f>
        <v>0</v>
      </c>
      <c r="T239" s="96">
        <f>IF(T$225=يونيو!$B25,يونيو!$BR25-يونيو!$BQ25,0)</f>
        <v>0</v>
      </c>
      <c r="U239" s="96">
        <f>IF(U$225=يونيو!$B25,يونيو!$BR25-يونيو!$BQ25,0)</f>
        <v>0</v>
      </c>
      <c r="V239" s="96">
        <f>IF(V$225=يونيو!$B25,يونيو!$BR25-يونيو!$BQ25,0)</f>
        <v>0</v>
      </c>
      <c r="W239" s="96">
        <f>IF(W$225=يونيو!$B25,يونيو!$BR25-يونيو!$BQ25,0)</f>
        <v>0</v>
      </c>
      <c r="X239" s="96">
        <f>IF(X$225=يونيو!$B25,يونيو!$BR25-يونيو!$BQ25,0)</f>
        <v>0</v>
      </c>
      <c r="Y239" s="96">
        <f>IF(Y$225=يونيو!$B25,يونيو!$BR25-يونيو!$BQ25,0)</f>
        <v>0</v>
      </c>
      <c r="Z239" s="96">
        <f>IF(Z$225=يونيو!$B25,يونيو!$BR25-يونيو!$BQ25,0)</f>
        <v>0</v>
      </c>
      <c r="AA239" s="96">
        <f>IF(AA$225=يونيو!$B25,يونيو!$BR25-يونيو!$BQ25,0)</f>
        <v>0</v>
      </c>
      <c r="AB239" s="96">
        <f>IF(AB$225=يونيو!$B25,يونيو!$BR25-يونيو!$BQ25,0)</f>
        <v>0</v>
      </c>
      <c r="AC239" s="96">
        <f>IF(AC$225=يونيو!$B25,يونيو!$BR25-يونيو!$BQ25,0)</f>
        <v>0</v>
      </c>
      <c r="AD239" s="96">
        <f>IF(AD$225=يونيو!$B25,يونيو!$BR25-يونيو!$BQ25,0)</f>
        <v>0</v>
      </c>
      <c r="AE239" s="96">
        <f>IF(AE$225=يونيو!$B25,يونيو!$BR25-يونيو!$BQ25,0)</f>
        <v>0</v>
      </c>
      <c r="AF239" s="96">
        <f>IF(AF$225=يونيو!$B25,يونيو!$BR25-يونيو!$BQ25,0)</f>
        <v>0</v>
      </c>
      <c r="AG239" s="96">
        <f>IF(AG$225=يونيو!$B25,يونيو!$BR25-يونيو!$BQ25,0)</f>
        <v>0</v>
      </c>
    </row>
    <row r="240" spans="1:33">
      <c r="A240" s="96" t="str">
        <f>IF(D240&gt;0,يونيو!D26," ")</f>
        <v> </v>
      </c>
      <c r="B240" s="96" t="str">
        <f>IF(D240&gt;0,يونيو!E26," ")</f>
        <v> </v>
      </c>
      <c r="C240" s="96" t="str">
        <f>IF(D240&gt;0,يونيو!F26,"")</f>
        <v/>
      </c>
      <c r="D240" s="126">
        <f t="shared" si="10"/>
        <v>0</v>
      </c>
      <c r="E240" s="96">
        <f>IF(E$225=يونيو!$B26,يونيو!$BR26-يونيو!$BQ26,0)</f>
        <v>0</v>
      </c>
      <c r="F240" s="96">
        <f>IF(F$225=يونيو!$B26,يونيو!$BR26-يونيو!$BQ26,0)</f>
        <v>0</v>
      </c>
      <c r="G240" s="96">
        <f>IF(G$225=يونيو!$B26,يونيو!$BR26-يونيو!$BQ26,0)</f>
        <v>0</v>
      </c>
      <c r="H240" s="96">
        <f>IF(H$225=يونيو!$B26,يونيو!$BR26-يونيو!$BQ26,0)</f>
        <v>0</v>
      </c>
      <c r="I240" s="96">
        <f>IF(I$225=يونيو!$B26,يونيو!$BR26-يونيو!$BQ26,0)</f>
        <v>0</v>
      </c>
      <c r="J240" s="96">
        <f>IF(J$225=يونيو!$B26,يونيو!$BR26-يونيو!$BQ26,0)</f>
        <v>0</v>
      </c>
      <c r="K240" s="96">
        <f>IF(K$225=يونيو!$B26,يونيو!$BR26-يونيو!$BQ26,0)</f>
        <v>0</v>
      </c>
      <c r="L240" s="96">
        <f>IF(L$225=يونيو!$B26,يونيو!$BR26-يونيو!$BQ26,0)</f>
        <v>0</v>
      </c>
      <c r="M240" s="96">
        <f>IF(M$225=يونيو!$B26,يونيو!$BR26-يونيو!$BQ26,0)</f>
        <v>0</v>
      </c>
      <c r="N240" s="96">
        <f>IF(N$225=يونيو!$B26,يونيو!$BR26-يونيو!$BQ26,0)</f>
        <v>0</v>
      </c>
      <c r="O240" s="96">
        <f>IF(O$225=يونيو!$B26,يونيو!$BR26-يونيو!$BQ26,0)</f>
        <v>0</v>
      </c>
      <c r="P240" s="96">
        <f>IF(P$225=يونيو!$B26,يونيو!$BR26-يونيو!$BQ26,0)</f>
        <v>0</v>
      </c>
      <c r="Q240" s="96">
        <f>IF(Q$225=يونيو!$B26,يونيو!$BR26-يونيو!$BQ26,0)</f>
        <v>0</v>
      </c>
      <c r="R240" s="96">
        <f>IF(R$225=يونيو!$B26,يونيو!$BR26-يونيو!$BQ26,0)</f>
        <v>0</v>
      </c>
      <c r="S240" s="96">
        <f>IF(S$225=يونيو!$B26,يونيو!$BR26-يونيو!$BQ26,0)</f>
        <v>0</v>
      </c>
      <c r="T240" s="96">
        <f>IF(T$225=يونيو!$B26,يونيو!$BR26-يونيو!$BQ26,0)</f>
        <v>0</v>
      </c>
      <c r="U240" s="96">
        <f>IF(U$225=يونيو!$B26,يونيو!$BR26-يونيو!$BQ26,0)</f>
        <v>0</v>
      </c>
      <c r="V240" s="96">
        <f>IF(V$225=يونيو!$B26,يونيو!$BR26-يونيو!$BQ26,0)</f>
        <v>0</v>
      </c>
      <c r="W240" s="96">
        <f>IF(W$225=يونيو!$B26,يونيو!$BR26-يونيو!$BQ26,0)</f>
        <v>0</v>
      </c>
      <c r="X240" s="96">
        <f>IF(X$225=يونيو!$B26,يونيو!$BR26-يونيو!$BQ26,0)</f>
        <v>0</v>
      </c>
      <c r="Y240" s="96">
        <f>IF(Y$225=يونيو!$B26,يونيو!$BR26-يونيو!$BQ26,0)</f>
        <v>0</v>
      </c>
      <c r="Z240" s="96">
        <f>IF(Z$225=يونيو!$B26,يونيو!$BR26-يونيو!$BQ26,0)</f>
        <v>0</v>
      </c>
      <c r="AA240" s="96">
        <f>IF(AA$225=يونيو!$B26,يونيو!$BR26-يونيو!$BQ26,0)</f>
        <v>0</v>
      </c>
      <c r="AB240" s="96">
        <f>IF(AB$225=يونيو!$B26,يونيو!$BR26-يونيو!$BQ26,0)</f>
        <v>0</v>
      </c>
      <c r="AC240" s="96">
        <f>IF(AC$225=يونيو!$B26,يونيو!$BR26-يونيو!$BQ26,0)</f>
        <v>0</v>
      </c>
      <c r="AD240" s="96">
        <f>IF(AD$225=يونيو!$B26,يونيو!$BR26-يونيو!$BQ26,0)</f>
        <v>0</v>
      </c>
      <c r="AE240" s="96">
        <f>IF(AE$225=يونيو!$B26,يونيو!$BR26-يونيو!$BQ26,0)</f>
        <v>0</v>
      </c>
      <c r="AF240" s="96">
        <f>IF(AF$225=يونيو!$B26,يونيو!$BR26-يونيو!$BQ26,0)</f>
        <v>0</v>
      </c>
      <c r="AG240" s="96">
        <f>IF(AG$225=يونيو!$B26,يونيو!$BR26-يونيو!$BQ26,0)</f>
        <v>0</v>
      </c>
    </row>
    <row r="241" spans="1:33">
      <c r="A241" s="96" t="str">
        <f>IF(D241&gt;0,يونيو!D27," ")</f>
        <v> </v>
      </c>
      <c r="B241" s="96" t="str">
        <f>IF(D241&gt;0,يونيو!E27," ")</f>
        <v> </v>
      </c>
      <c r="C241" s="96" t="str">
        <f>IF(D241&gt;0,يونيو!F27,"")</f>
        <v/>
      </c>
      <c r="D241" s="126">
        <f t="shared" si="10"/>
        <v>0</v>
      </c>
      <c r="E241" s="96">
        <f>IF(E$225=يونيو!$B27,يونيو!$BR27-يونيو!$BQ27,0)</f>
        <v>0</v>
      </c>
      <c r="F241" s="96">
        <f>IF(F$225=يونيو!$B27,يونيو!$BR27-يونيو!$BQ27,0)</f>
        <v>0</v>
      </c>
      <c r="G241" s="96">
        <f>IF(G$225=يونيو!$B27,يونيو!$BR27-يونيو!$BQ27,0)</f>
        <v>0</v>
      </c>
      <c r="H241" s="96">
        <f>IF(H$225=يونيو!$B27,يونيو!$BR27-يونيو!$BQ27,0)</f>
        <v>0</v>
      </c>
      <c r="I241" s="96">
        <f>IF(I$225=يونيو!$B27,يونيو!$BR27-يونيو!$BQ27,0)</f>
        <v>0</v>
      </c>
      <c r="J241" s="96">
        <f>IF(J$225=يونيو!$B27,يونيو!$BR27-يونيو!$BQ27,0)</f>
        <v>0</v>
      </c>
      <c r="K241" s="96">
        <f>IF(K$225=يونيو!$B27,يونيو!$BR27-يونيو!$BQ27,0)</f>
        <v>0</v>
      </c>
      <c r="L241" s="96">
        <f>IF(L$225=يونيو!$B27,يونيو!$BR27-يونيو!$BQ27,0)</f>
        <v>0</v>
      </c>
      <c r="M241" s="96">
        <f>IF(M$225=يونيو!$B27,يونيو!$BR27-يونيو!$BQ27,0)</f>
        <v>0</v>
      </c>
      <c r="N241" s="96">
        <f>IF(N$225=يونيو!$B27,يونيو!$BR27-يونيو!$BQ27,0)</f>
        <v>0</v>
      </c>
      <c r="O241" s="96">
        <f>IF(O$225=يونيو!$B27,يونيو!$BR27-يونيو!$BQ27,0)</f>
        <v>0</v>
      </c>
      <c r="P241" s="96">
        <f>IF(P$225=يونيو!$B27,يونيو!$BR27-يونيو!$BQ27,0)</f>
        <v>0</v>
      </c>
      <c r="Q241" s="96">
        <f>IF(Q$225=يونيو!$B27,يونيو!$BR27-يونيو!$BQ27,0)</f>
        <v>0</v>
      </c>
      <c r="R241" s="96">
        <f>IF(R$225=يونيو!$B27,يونيو!$BR27-يونيو!$BQ27,0)</f>
        <v>0</v>
      </c>
      <c r="S241" s="96">
        <f>IF(S$225=يونيو!$B27,يونيو!$BR27-يونيو!$BQ27,0)</f>
        <v>0</v>
      </c>
      <c r="T241" s="96">
        <f>IF(T$225=يونيو!$B27,يونيو!$BR27-يونيو!$BQ27,0)</f>
        <v>0</v>
      </c>
      <c r="U241" s="96">
        <f>IF(U$225=يونيو!$B27,يونيو!$BR27-يونيو!$BQ27,0)</f>
        <v>0</v>
      </c>
      <c r="V241" s="96">
        <f>IF(V$225=يونيو!$B27,يونيو!$BR27-يونيو!$BQ27,0)</f>
        <v>0</v>
      </c>
      <c r="W241" s="96">
        <f>IF(W$225=يونيو!$B27,يونيو!$BR27-يونيو!$BQ27,0)</f>
        <v>0</v>
      </c>
      <c r="X241" s="96">
        <f>IF(X$225=يونيو!$B27,يونيو!$BR27-يونيو!$BQ27,0)</f>
        <v>0</v>
      </c>
      <c r="Y241" s="96">
        <f>IF(Y$225=يونيو!$B27,يونيو!$BR27-يونيو!$BQ27,0)</f>
        <v>0</v>
      </c>
      <c r="Z241" s="96">
        <f>IF(Z$225=يونيو!$B27,يونيو!$BR27-يونيو!$BQ27,0)</f>
        <v>0</v>
      </c>
      <c r="AA241" s="96">
        <f>IF(AA$225=يونيو!$B27,يونيو!$BR27-يونيو!$BQ27,0)</f>
        <v>0</v>
      </c>
      <c r="AB241" s="96">
        <f>IF(AB$225=يونيو!$B27,يونيو!$BR27-يونيو!$BQ27,0)</f>
        <v>0</v>
      </c>
      <c r="AC241" s="96">
        <f>IF(AC$225=يونيو!$B27,يونيو!$BR27-يونيو!$BQ27,0)</f>
        <v>0</v>
      </c>
      <c r="AD241" s="96">
        <f>IF(AD$225=يونيو!$B27,يونيو!$BR27-يونيو!$BQ27,0)</f>
        <v>0</v>
      </c>
      <c r="AE241" s="96">
        <f>IF(AE$225=يونيو!$B27,يونيو!$BR27-يونيو!$BQ27,0)</f>
        <v>0</v>
      </c>
      <c r="AF241" s="96">
        <f>IF(AF$225=يونيو!$B27,يونيو!$BR27-يونيو!$BQ27,0)</f>
        <v>0</v>
      </c>
      <c r="AG241" s="96">
        <f>IF(AG$225=يونيو!$B27,يونيو!$BR27-يونيو!$BQ27,0)</f>
        <v>0</v>
      </c>
    </row>
    <row r="242" spans="1:33">
      <c r="A242" s="96" t="str">
        <f>IF(D242&gt;0,يونيو!D28," ")</f>
        <v> </v>
      </c>
      <c r="B242" s="96" t="str">
        <f>IF(D242&gt;0,يونيو!E28," ")</f>
        <v> </v>
      </c>
      <c r="C242" s="96" t="str">
        <f>IF(D242&gt;0,يونيو!F28,"")</f>
        <v/>
      </c>
      <c r="D242" s="126">
        <f t="shared" si="10"/>
        <v>0</v>
      </c>
      <c r="E242" s="96">
        <f>IF(E$225=يونيو!$B28,يونيو!$BR28-يونيو!$BQ28,0)</f>
        <v>0</v>
      </c>
      <c r="F242" s="96">
        <f>IF(F$225=يونيو!$B28,يونيو!$BR28-يونيو!$BQ28,0)</f>
        <v>0</v>
      </c>
      <c r="G242" s="96">
        <f>IF(G$225=يونيو!$B28,يونيو!$BR28-يونيو!$BQ28,0)</f>
        <v>0</v>
      </c>
      <c r="H242" s="96">
        <f>IF(H$225=يونيو!$B28,يونيو!$BR28-يونيو!$BQ28,0)</f>
        <v>0</v>
      </c>
      <c r="I242" s="96">
        <f>IF(I$225=يونيو!$B28,يونيو!$BR28-يونيو!$BQ28,0)</f>
        <v>0</v>
      </c>
      <c r="J242" s="96">
        <f>IF(J$225=يونيو!$B28,يونيو!$BR28-يونيو!$BQ28,0)</f>
        <v>0</v>
      </c>
      <c r="K242" s="96">
        <f>IF(K$225=يونيو!$B28,يونيو!$BR28-يونيو!$BQ28,0)</f>
        <v>0</v>
      </c>
      <c r="L242" s="96">
        <f>IF(L$225=يونيو!$B28,يونيو!$BR28-يونيو!$BQ28,0)</f>
        <v>0</v>
      </c>
      <c r="M242" s="96">
        <f>IF(M$225=يونيو!$B28,يونيو!$BR28-يونيو!$BQ28,0)</f>
        <v>0</v>
      </c>
      <c r="N242" s="96">
        <f>IF(N$225=يونيو!$B28,يونيو!$BR28-يونيو!$BQ28,0)</f>
        <v>0</v>
      </c>
      <c r="O242" s="96">
        <f>IF(O$225=يونيو!$B28,يونيو!$BR28-يونيو!$BQ28,0)</f>
        <v>0</v>
      </c>
      <c r="P242" s="96">
        <f>IF(P$225=يونيو!$B28,يونيو!$BR28-يونيو!$BQ28,0)</f>
        <v>0</v>
      </c>
      <c r="Q242" s="96">
        <f>IF(Q$225=يونيو!$B28,يونيو!$BR28-يونيو!$BQ28,0)</f>
        <v>0</v>
      </c>
      <c r="R242" s="96">
        <f>IF(R$225=يونيو!$B28,يونيو!$BR28-يونيو!$BQ28,0)</f>
        <v>0</v>
      </c>
      <c r="S242" s="96">
        <f>IF(S$225=يونيو!$B28,يونيو!$BR28-يونيو!$BQ28,0)</f>
        <v>0</v>
      </c>
      <c r="T242" s="96">
        <f>IF(T$225=يونيو!$B28,يونيو!$BR28-يونيو!$BQ28,0)</f>
        <v>0</v>
      </c>
      <c r="U242" s="96">
        <f>IF(U$225=يونيو!$B28,يونيو!$BR28-يونيو!$BQ28,0)</f>
        <v>0</v>
      </c>
      <c r="V242" s="96">
        <f>IF(V$225=يونيو!$B28,يونيو!$BR28-يونيو!$BQ28,0)</f>
        <v>0</v>
      </c>
      <c r="W242" s="96">
        <f>IF(W$225=يونيو!$B28,يونيو!$BR28-يونيو!$BQ28,0)</f>
        <v>0</v>
      </c>
      <c r="X242" s="96">
        <f>IF(X$225=يونيو!$B28,يونيو!$BR28-يونيو!$BQ28,0)</f>
        <v>0</v>
      </c>
      <c r="Y242" s="96">
        <f>IF(Y$225=يونيو!$B28,يونيو!$BR28-يونيو!$BQ28,0)</f>
        <v>0</v>
      </c>
      <c r="Z242" s="96">
        <f>IF(Z$225=يونيو!$B28,يونيو!$BR28-يونيو!$BQ28,0)</f>
        <v>0</v>
      </c>
      <c r="AA242" s="96">
        <f>IF(AA$225=يونيو!$B28,يونيو!$BR28-يونيو!$BQ28,0)</f>
        <v>0</v>
      </c>
      <c r="AB242" s="96">
        <f>IF(AB$225=يونيو!$B28,يونيو!$BR28-يونيو!$BQ28,0)</f>
        <v>0</v>
      </c>
      <c r="AC242" s="96">
        <f>IF(AC$225=يونيو!$B28,يونيو!$BR28-يونيو!$BQ28,0)</f>
        <v>0</v>
      </c>
      <c r="AD242" s="96">
        <f>IF(AD$225=يونيو!$B28,يونيو!$BR28-يونيو!$BQ28,0)</f>
        <v>0</v>
      </c>
      <c r="AE242" s="96">
        <f>IF(AE$225=يونيو!$B28,يونيو!$BR28-يونيو!$BQ28,0)</f>
        <v>0</v>
      </c>
      <c r="AF242" s="96">
        <f>IF(AF$225=يونيو!$B28,يونيو!$BR28-يونيو!$BQ28,0)</f>
        <v>0</v>
      </c>
      <c r="AG242" s="96">
        <f>IF(AG$225=يونيو!$B28,يونيو!$BR28-يونيو!$BQ28,0)</f>
        <v>0</v>
      </c>
    </row>
    <row r="243" spans="1:33">
      <c r="A243" s="96" t="str">
        <f>IF(D243&gt;0,يونيو!D29," ")</f>
        <v> </v>
      </c>
      <c r="B243" s="96" t="str">
        <f>IF(D243&gt;0,يونيو!E29," ")</f>
        <v> </v>
      </c>
      <c r="C243" s="96" t="str">
        <f>IF(D243&gt;0,يونيو!F29,"")</f>
        <v/>
      </c>
      <c r="D243" s="126">
        <f t="shared" si="10"/>
        <v>0</v>
      </c>
      <c r="E243" s="96">
        <f>IF(E$225=يونيو!$B29,يونيو!$BR29-يونيو!$BQ29,0)</f>
        <v>0</v>
      </c>
      <c r="F243" s="96">
        <f>IF(F$225=يونيو!$B29,يونيو!$BR29-يونيو!$BQ29,0)</f>
        <v>0</v>
      </c>
      <c r="G243" s="96">
        <f>IF(G$225=يونيو!$B29,يونيو!$BR29-يونيو!$BQ29,0)</f>
        <v>0</v>
      </c>
      <c r="H243" s="96">
        <f>IF(H$225=يونيو!$B29,يونيو!$BR29-يونيو!$BQ29,0)</f>
        <v>0</v>
      </c>
      <c r="I243" s="96">
        <f>IF(I$225=يونيو!$B29,يونيو!$BR29-يونيو!$BQ29,0)</f>
        <v>0</v>
      </c>
      <c r="J243" s="96">
        <f>IF(J$225=يونيو!$B29,يونيو!$BR29-يونيو!$BQ29,0)</f>
        <v>0</v>
      </c>
      <c r="K243" s="96">
        <f>IF(K$225=يونيو!$B29,يونيو!$BR29-يونيو!$BQ29,0)</f>
        <v>0</v>
      </c>
      <c r="L243" s="96">
        <f>IF(L$225=يونيو!$B29,يونيو!$BR29-يونيو!$BQ29,0)</f>
        <v>0</v>
      </c>
      <c r="M243" s="96">
        <f>IF(M$225=يونيو!$B29,يونيو!$BR29-يونيو!$BQ29,0)</f>
        <v>0</v>
      </c>
      <c r="N243" s="96">
        <f>IF(N$225=يونيو!$B29,يونيو!$BR29-يونيو!$BQ29,0)</f>
        <v>0</v>
      </c>
      <c r="O243" s="96">
        <f>IF(O$225=يونيو!$B29,يونيو!$BR29-يونيو!$BQ29,0)</f>
        <v>0</v>
      </c>
      <c r="P243" s="96">
        <f>IF(P$225=يونيو!$B29,يونيو!$BR29-يونيو!$BQ29,0)</f>
        <v>0</v>
      </c>
      <c r="Q243" s="96">
        <f>IF(Q$225=يونيو!$B29,يونيو!$BR29-يونيو!$BQ29,0)</f>
        <v>0</v>
      </c>
      <c r="R243" s="96">
        <f>IF(R$225=يونيو!$B29,يونيو!$BR29-يونيو!$BQ29,0)</f>
        <v>0</v>
      </c>
      <c r="S243" s="96">
        <f>IF(S$225=يونيو!$B29,يونيو!$BR29-يونيو!$BQ29,0)</f>
        <v>0</v>
      </c>
      <c r="T243" s="96">
        <f>IF(T$225=يونيو!$B29,يونيو!$BR29-يونيو!$BQ29,0)</f>
        <v>0</v>
      </c>
      <c r="U243" s="96">
        <f>IF(U$225=يونيو!$B29,يونيو!$BR29-يونيو!$BQ29,0)</f>
        <v>0</v>
      </c>
      <c r="V243" s="96">
        <f>IF(V$225=يونيو!$B29,يونيو!$BR29-يونيو!$BQ29,0)</f>
        <v>0</v>
      </c>
      <c r="W243" s="96">
        <f>IF(W$225=يونيو!$B29,يونيو!$BR29-يونيو!$BQ29,0)</f>
        <v>0</v>
      </c>
      <c r="X243" s="96">
        <f>IF(X$225=يونيو!$B29,يونيو!$BR29-يونيو!$BQ29,0)</f>
        <v>0</v>
      </c>
      <c r="Y243" s="96">
        <f>IF(Y$225=يونيو!$B29,يونيو!$BR29-يونيو!$BQ29,0)</f>
        <v>0</v>
      </c>
      <c r="Z243" s="96">
        <f>IF(Z$225=يونيو!$B29,يونيو!$BR29-يونيو!$BQ29,0)</f>
        <v>0</v>
      </c>
      <c r="AA243" s="96">
        <f>IF(AA$225=يونيو!$B29,يونيو!$BR29-يونيو!$BQ29,0)</f>
        <v>0</v>
      </c>
      <c r="AB243" s="96">
        <f>IF(AB$225=يونيو!$B29,يونيو!$BR29-يونيو!$BQ29,0)</f>
        <v>0</v>
      </c>
      <c r="AC243" s="96">
        <f>IF(AC$225=يونيو!$B29,يونيو!$BR29-يونيو!$BQ29,0)</f>
        <v>0</v>
      </c>
      <c r="AD243" s="96">
        <f>IF(AD$225=يونيو!$B29,يونيو!$BR29-يونيو!$BQ29,0)</f>
        <v>0</v>
      </c>
      <c r="AE243" s="96">
        <f>IF(AE$225=يونيو!$B29,يونيو!$BR29-يونيو!$BQ29,0)</f>
        <v>0</v>
      </c>
      <c r="AF243" s="96">
        <f>IF(AF$225=يونيو!$B29,يونيو!$BR29-يونيو!$BQ29,0)</f>
        <v>0</v>
      </c>
      <c r="AG243" s="96">
        <f>IF(AG$225=يونيو!$B29,يونيو!$BR29-يونيو!$BQ29,0)</f>
        <v>0</v>
      </c>
    </row>
    <row r="244" spans="1:33">
      <c r="A244" s="96" t="str">
        <f>IF(D244&gt;0,يونيو!D30," ")</f>
        <v> </v>
      </c>
      <c r="B244" s="96" t="str">
        <f>IF(D244&gt;0,يونيو!E30," ")</f>
        <v> </v>
      </c>
      <c r="C244" s="96" t="str">
        <f>IF(D244&gt;0,يونيو!F30,"")</f>
        <v/>
      </c>
      <c r="D244" s="126">
        <f t="shared" si="10"/>
        <v>0</v>
      </c>
      <c r="E244" s="96">
        <f>IF(E$225=يونيو!$B30,يونيو!$BR30-يونيو!$BQ30,0)</f>
        <v>0</v>
      </c>
      <c r="F244" s="96">
        <f>IF(F$225=يونيو!$B30,يونيو!$BR30-يونيو!$BQ30,0)</f>
        <v>0</v>
      </c>
      <c r="G244" s="96">
        <f>IF(G$225=يونيو!$B30,يونيو!$BR30-يونيو!$BQ30,0)</f>
        <v>0</v>
      </c>
      <c r="H244" s="96">
        <f>IF(H$225=يونيو!$B30,يونيو!$BR30-يونيو!$BQ30,0)</f>
        <v>0</v>
      </c>
      <c r="I244" s="96">
        <f>IF(I$225=يونيو!$B30,يونيو!$BR30-يونيو!$BQ30,0)</f>
        <v>0</v>
      </c>
      <c r="J244" s="96">
        <f>IF(J$225=يونيو!$B30,يونيو!$BR30-يونيو!$BQ30,0)</f>
        <v>0</v>
      </c>
      <c r="K244" s="96">
        <f>IF(K$225=يونيو!$B30,يونيو!$BR30-يونيو!$BQ30,0)</f>
        <v>0</v>
      </c>
      <c r="L244" s="96">
        <f>IF(L$225=يونيو!$B30,يونيو!$BR30-يونيو!$BQ30,0)</f>
        <v>0</v>
      </c>
      <c r="M244" s="96">
        <f>IF(M$225=يونيو!$B30,يونيو!$BR30-يونيو!$BQ30,0)</f>
        <v>0</v>
      </c>
      <c r="N244" s="96">
        <f>IF(N$225=يونيو!$B30,يونيو!$BR30-يونيو!$BQ30,0)</f>
        <v>0</v>
      </c>
      <c r="O244" s="96">
        <f>IF(O$225=يونيو!$B30,يونيو!$BR30-يونيو!$BQ30,0)</f>
        <v>0</v>
      </c>
      <c r="P244" s="96">
        <f>IF(P$225=يونيو!$B30,يونيو!$BR30-يونيو!$BQ30,0)</f>
        <v>0</v>
      </c>
      <c r="Q244" s="96">
        <f>IF(Q$225=يونيو!$B30,يونيو!$BR30-يونيو!$BQ30,0)</f>
        <v>0</v>
      </c>
      <c r="R244" s="96">
        <f>IF(R$225=يونيو!$B30,يونيو!$BR30-يونيو!$BQ30,0)</f>
        <v>0</v>
      </c>
      <c r="S244" s="96">
        <f>IF(S$225=يونيو!$B30,يونيو!$BR30-يونيو!$BQ30,0)</f>
        <v>0</v>
      </c>
      <c r="T244" s="96">
        <f>IF(T$225=يونيو!$B30,يونيو!$BR30-يونيو!$BQ30,0)</f>
        <v>0</v>
      </c>
      <c r="U244" s="96">
        <f>IF(U$225=يونيو!$B30,يونيو!$BR30-يونيو!$BQ30,0)</f>
        <v>0</v>
      </c>
      <c r="V244" s="96">
        <f>IF(V$225=يونيو!$B30,يونيو!$BR30-يونيو!$BQ30,0)</f>
        <v>0</v>
      </c>
      <c r="W244" s="96">
        <f>IF(W$225=يونيو!$B30,يونيو!$BR30-يونيو!$BQ30,0)</f>
        <v>0</v>
      </c>
      <c r="X244" s="96">
        <f>IF(X$225=يونيو!$B30,يونيو!$BR30-يونيو!$BQ30,0)</f>
        <v>0</v>
      </c>
      <c r="Y244" s="96">
        <f>IF(Y$225=يونيو!$B30,يونيو!$BR30-يونيو!$BQ30,0)</f>
        <v>0</v>
      </c>
      <c r="Z244" s="96">
        <f>IF(Z$225=يونيو!$B30,يونيو!$BR30-يونيو!$BQ30,0)</f>
        <v>0</v>
      </c>
      <c r="AA244" s="96">
        <f>IF(AA$225=يونيو!$B30,يونيو!$BR30-يونيو!$BQ30,0)</f>
        <v>0</v>
      </c>
      <c r="AB244" s="96">
        <f>IF(AB$225=يونيو!$B30,يونيو!$BR30-يونيو!$BQ30,0)</f>
        <v>0</v>
      </c>
      <c r="AC244" s="96">
        <f>IF(AC$225=يونيو!$B30,يونيو!$BR30-يونيو!$BQ30,0)</f>
        <v>0</v>
      </c>
      <c r="AD244" s="96">
        <f>IF(AD$225=يونيو!$B30,يونيو!$BR30-يونيو!$BQ30,0)</f>
        <v>0</v>
      </c>
      <c r="AE244" s="96">
        <f>IF(AE$225=يونيو!$B30,يونيو!$BR30-يونيو!$BQ30,0)</f>
        <v>0</v>
      </c>
      <c r="AF244" s="96">
        <f>IF(AF$225=يونيو!$B30,يونيو!$BR30-يونيو!$BQ30,0)</f>
        <v>0</v>
      </c>
      <c r="AG244" s="96">
        <f>IF(AG$225=يونيو!$B30,يونيو!$BR30-يونيو!$BQ30,0)</f>
        <v>0</v>
      </c>
    </row>
    <row r="245" spans="1:33">
      <c r="A245" s="96" t="str">
        <f>IF(D245&gt;0,يونيو!D31," ")</f>
        <v> </v>
      </c>
      <c r="B245" s="96" t="str">
        <f>IF(D245&gt;0,يونيو!E31," ")</f>
        <v> </v>
      </c>
      <c r="C245" s="96" t="str">
        <f>IF(D245&gt;0,يونيو!F31,"")</f>
        <v/>
      </c>
      <c r="D245" s="126">
        <f t="shared" si="10"/>
        <v>0</v>
      </c>
      <c r="E245" s="96">
        <f>IF(E$225=يونيو!$B31,يونيو!$BR31-يونيو!$BQ31,0)</f>
        <v>0</v>
      </c>
      <c r="F245" s="96">
        <f>IF(F$225=يونيو!$B31,يونيو!$BR31-يونيو!$BQ31,0)</f>
        <v>0</v>
      </c>
      <c r="G245" s="96">
        <f>IF(G$225=يونيو!$B31,يونيو!$BR31-يونيو!$BQ31,0)</f>
        <v>0</v>
      </c>
      <c r="H245" s="96">
        <f>IF(H$225=يونيو!$B31,يونيو!$BR31-يونيو!$BQ31,0)</f>
        <v>0</v>
      </c>
      <c r="I245" s="96">
        <f>IF(I$225=يونيو!$B31,يونيو!$BR31-يونيو!$BQ31,0)</f>
        <v>0</v>
      </c>
      <c r="J245" s="96">
        <f>IF(J$225=يونيو!$B31,يونيو!$BR31-يونيو!$BQ31,0)</f>
        <v>0</v>
      </c>
      <c r="K245" s="96">
        <f>IF(K$225=يونيو!$B31,يونيو!$BR31-يونيو!$BQ31,0)</f>
        <v>0</v>
      </c>
      <c r="L245" s="96">
        <f>IF(L$225=يونيو!$B31,يونيو!$BR31-يونيو!$BQ31,0)</f>
        <v>0</v>
      </c>
      <c r="M245" s="96">
        <f>IF(M$225=يونيو!$B31,يونيو!$BR31-يونيو!$BQ31,0)</f>
        <v>0</v>
      </c>
      <c r="N245" s="96">
        <f>IF(N$225=يونيو!$B31,يونيو!$BR31-يونيو!$BQ31,0)</f>
        <v>0</v>
      </c>
      <c r="O245" s="96">
        <f>IF(O$225=يونيو!$B31,يونيو!$BR31-يونيو!$BQ31,0)</f>
        <v>0</v>
      </c>
      <c r="P245" s="96">
        <f>IF(P$225=يونيو!$B31,يونيو!$BR31-يونيو!$BQ31,0)</f>
        <v>0</v>
      </c>
      <c r="Q245" s="96">
        <f>IF(Q$225=يونيو!$B31,يونيو!$BR31-يونيو!$BQ31,0)</f>
        <v>0</v>
      </c>
      <c r="R245" s="96">
        <f>IF(R$225=يونيو!$B31,يونيو!$BR31-يونيو!$BQ31,0)</f>
        <v>0</v>
      </c>
      <c r="S245" s="96">
        <f>IF(S$225=يونيو!$B31,يونيو!$BR31-يونيو!$BQ31,0)</f>
        <v>0</v>
      </c>
      <c r="T245" s="96">
        <f>IF(T$225=يونيو!$B31,يونيو!$BR31-يونيو!$BQ31,0)</f>
        <v>0</v>
      </c>
      <c r="U245" s="96">
        <f>IF(U$225=يونيو!$B31,يونيو!$BR31-يونيو!$BQ31,0)</f>
        <v>0</v>
      </c>
      <c r="V245" s="96">
        <f>IF(V$225=يونيو!$B31,يونيو!$BR31-يونيو!$BQ31,0)</f>
        <v>0</v>
      </c>
      <c r="W245" s="96">
        <f>IF(W$225=يونيو!$B31,يونيو!$BR31-يونيو!$BQ31,0)</f>
        <v>0</v>
      </c>
      <c r="X245" s="96">
        <f>IF(X$225=يونيو!$B31,يونيو!$BR31-يونيو!$BQ31,0)</f>
        <v>0</v>
      </c>
      <c r="Y245" s="96">
        <f>IF(Y$225=يونيو!$B31,يونيو!$BR31-يونيو!$BQ31,0)</f>
        <v>0</v>
      </c>
      <c r="Z245" s="96">
        <f>IF(Z$225=يونيو!$B31,يونيو!$BR31-يونيو!$BQ31,0)</f>
        <v>0</v>
      </c>
      <c r="AA245" s="96">
        <f>IF(AA$225=يونيو!$B31,يونيو!$BR31-يونيو!$BQ31,0)</f>
        <v>0</v>
      </c>
      <c r="AB245" s="96">
        <f>IF(AB$225=يونيو!$B31,يونيو!$BR31-يونيو!$BQ31,0)</f>
        <v>0</v>
      </c>
      <c r="AC245" s="96">
        <f>IF(AC$225=يونيو!$B31,يونيو!$BR31-يونيو!$BQ31,0)</f>
        <v>0</v>
      </c>
      <c r="AD245" s="96">
        <f>IF(AD$225=يونيو!$B31,يونيو!$BR31-يونيو!$BQ31,0)</f>
        <v>0</v>
      </c>
      <c r="AE245" s="96">
        <f>IF(AE$225=يونيو!$B31,يونيو!$BR31-يونيو!$BQ31,0)</f>
        <v>0</v>
      </c>
      <c r="AF245" s="96">
        <f>IF(AF$225=يونيو!$B31,يونيو!$BR31-يونيو!$BQ31,0)</f>
        <v>0</v>
      </c>
      <c r="AG245" s="96">
        <f>IF(AG$225=يونيو!$B31,يونيو!$BR31-يونيو!$BQ31,0)</f>
        <v>0</v>
      </c>
    </row>
    <row r="246" spans="1:33">
      <c r="A246" s="96" t="str">
        <f>IF(D246&gt;0,يونيو!D32," ")</f>
        <v> </v>
      </c>
      <c r="B246" s="96" t="str">
        <f>IF(D246&gt;0,يونيو!E32," ")</f>
        <v> </v>
      </c>
      <c r="C246" s="96" t="str">
        <f>IF(D246&gt;0,يونيو!F32,"")</f>
        <v/>
      </c>
      <c r="D246" s="126">
        <f t="shared" si="10"/>
        <v>0</v>
      </c>
      <c r="E246" s="96">
        <f>IF(E$225=يونيو!$B32,يونيو!$BR32-يونيو!$BQ32,0)</f>
        <v>0</v>
      </c>
      <c r="F246" s="96">
        <f>IF(F$225=يونيو!$B32,يونيو!$BR32-يونيو!$BQ32,0)</f>
        <v>0</v>
      </c>
      <c r="G246" s="96">
        <f>IF(G$225=يونيو!$B32,يونيو!$BR32-يونيو!$BQ32,0)</f>
        <v>0</v>
      </c>
      <c r="H246" s="96">
        <f>IF(H$225=يونيو!$B32,يونيو!$BR32-يونيو!$BQ32,0)</f>
        <v>0</v>
      </c>
      <c r="I246" s="96">
        <f>IF(I$225=يونيو!$B32,يونيو!$BR32-يونيو!$BQ32,0)</f>
        <v>0</v>
      </c>
      <c r="J246" s="96">
        <f>IF(J$225=يونيو!$B32,يونيو!$BR32-يونيو!$BQ32,0)</f>
        <v>0</v>
      </c>
      <c r="K246" s="96">
        <f>IF(K$225=يونيو!$B32,يونيو!$BR32-يونيو!$BQ32,0)</f>
        <v>0</v>
      </c>
      <c r="L246" s="96">
        <f>IF(L$225=يونيو!$B32,يونيو!$BR32-يونيو!$BQ32,0)</f>
        <v>0</v>
      </c>
      <c r="M246" s="96">
        <f>IF(M$225=يونيو!$B32,يونيو!$BR32-يونيو!$BQ32,0)</f>
        <v>0</v>
      </c>
      <c r="N246" s="96">
        <f>IF(N$225=يونيو!$B32,يونيو!$BR32-يونيو!$BQ32,0)</f>
        <v>0</v>
      </c>
      <c r="O246" s="96">
        <f>IF(O$225=يونيو!$B32,يونيو!$BR32-يونيو!$BQ32,0)</f>
        <v>0</v>
      </c>
      <c r="P246" s="96">
        <f>IF(P$225=يونيو!$B32,يونيو!$BR32-يونيو!$BQ32,0)</f>
        <v>0</v>
      </c>
      <c r="Q246" s="96">
        <f>IF(Q$225=يونيو!$B32,يونيو!$BR32-يونيو!$BQ32,0)</f>
        <v>0</v>
      </c>
      <c r="R246" s="96">
        <f>IF(R$225=يونيو!$B32,يونيو!$BR32-يونيو!$BQ32,0)</f>
        <v>0</v>
      </c>
      <c r="S246" s="96">
        <f>IF(S$225=يونيو!$B32,يونيو!$BR32-يونيو!$BQ32,0)</f>
        <v>0</v>
      </c>
      <c r="T246" s="96">
        <f>IF(T$225=يونيو!$B32,يونيو!$BR32-يونيو!$BQ32,0)</f>
        <v>0</v>
      </c>
      <c r="U246" s="96">
        <f>IF(U$225=يونيو!$B32,يونيو!$BR32-يونيو!$BQ32,0)</f>
        <v>0</v>
      </c>
      <c r="V246" s="96">
        <f>IF(V$225=يونيو!$B32,يونيو!$BR32-يونيو!$BQ32,0)</f>
        <v>0</v>
      </c>
      <c r="W246" s="96">
        <f>IF(W$225=يونيو!$B32,يونيو!$BR32-يونيو!$BQ32,0)</f>
        <v>0</v>
      </c>
      <c r="X246" s="96">
        <f>IF(X$225=يونيو!$B32,يونيو!$BR32-يونيو!$BQ32,0)</f>
        <v>0</v>
      </c>
      <c r="Y246" s="96">
        <f>IF(Y$225=يونيو!$B32,يونيو!$BR32-يونيو!$BQ32,0)</f>
        <v>0</v>
      </c>
      <c r="Z246" s="96">
        <f>IF(Z$225=يونيو!$B32,يونيو!$BR32-يونيو!$BQ32,0)</f>
        <v>0</v>
      </c>
      <c r="AA246" s="96">
        <f>IF(AA$225=يونيو!$B32,يونيو!$BR32-يونيو!$BQ32,0)</f>
        <v>0</v>
      </c>
      <c r="AB246" s="96">
        <f>IF(AB$225=يونيو!$B32,يونيو!$BR32-يونيو!$BQ32,0)</f>
        <v>0</v>
      </c>
      <c r="AC246" s="96">
        <f>IF(AC$225=يونيو!$B32,يونيو!$BR32-يونيو!$BQ32,0)</f>
        <v>0</v>
      </c>
      <c r="AD246" s="96">
        <f>IF(AD$225=يونيو!$B32,يونيو!$BR32-يونيو!$BQ32,0)</f>
        <v>0</v>
      </c>
      <c r="AE246" s="96">
        <f>IF(AE$225=يونيو!$B32,يونيو!$BR32-يونيو!$BQ32,0)</f>
        <v>0</v>
      </c>
      <c r="AF246" s="96">
        <f>IF(AF$225=يونيو!$B32,يونيو!$BR32-يونيو!$BQ32,0)</f>
        <v>0</v>
      </c>
      <c r="AG246" s="96">
        <f>IF(AG$225=يونيو!$B32,يونيو!$BR32-يونيو!$BQ32,0)</f>
        <v>0</v>
      </c>
    </row>
    <row r="247" spans="1:33">
      <c r="A247" s="96" t="str">
        <f>IF(D247&gt;0,يونيو!D33," ")</f>
        <v> </v>
      </c>
      <c r="B247" s="96" t="str">
        <f>IF(D247&gt;0,يونيو!E33," ")</f>
        <v> </v>
      </c>
      <c r="C247" s="96" t="str">
        <f>IF(D247&gt;0,يونيو!F33,"")</f>
        <v/>
      </c>
      <c r="D247" s="126">
        <f t="shared" si="10"/>
        <v>0</v>
      </c>
      <c r="E247" s="96">
        <f>IF(E$225=يونيو!$B33,يونيو!$BR33-يونيو!$BQ33,0)</f>
        <v>0</v>
      </c>
      <c r="F247" s="96">
        <f>IF(F$225=يونيو!$B33,يونيو!$BR33-يونيو!$BQ33,0)</f>
        <v>0</v>
      </c>
      <c r="G247" s="96">
        <f>IF(G$225=يونيو!$B33,يونيو!$BR33-يونيو!$BQ33,0)</f>
        <v>0</v>
      </c>
      <c r="H247" s="96">
        <f>IF(H$225=يونيو!$B33,يونيو!$BR33-يونيو!$BQ33,0)</f>
        <v>0</v>
      </c>
      <c r="I247" s="96">
        <f>IF(I$225=يونيو!$B33,يونيو!$BR33-يونيو!$BQ33,0)</f>
        <v>0</v>
      </c>
      <c r="J247" s="96">
        <f>IF(J$225=يونيو!$B33,يونيو!$BR33-يونيو!$BQ33,0)</f>
        <v>0</v>
      </c>
      <c r="K247" s="96">
        <f>IF(K$225=يونيو!$B33,يونيو!$BR33-يونيو!$BQ33,0)</f>
        <v>0</v>
      </c>
      <c r="L247" s="96">
        <f>IF(L$225=يونيو!$B33,يونيو!$BR33-يونيو!$BQ33,0)</f>
        <v>0</v>
      </c>
      <c r="M247" s="96">
        <f>IF(M$225=يونيو!$B33,يونيو!$BR33-يونيو!$BQ33,0)</f>
        <v>0</v>
      </c>
      <c r="N247" s="96">
        <f>IF(N$225=يونيو!$B33,يونيو!$BR33-يونيو!$BQ33,0)</f>
        <v>0</v>
      </c>
      <c r="O247" s="96">
        <f>IF(O$225=يونيو!$B33,يونيو!$BR33-يونيو!$BQ33,0)</f>
        <v>0</v>
      </c>
      <c r="P247" s="96">
        <f>IF(P$225=يونيو!$B33,يونيو!$BR33-يونيو!$BQ33,0)</f>
        <v>0</v>
      </c>
      <c r="Q247" s="96">
        <f>IF(Q$225=يونيو!$B33,يونيو!$BR33-يونيو!$BQ33,0)</f>
        <v>0</v>
      </c>
      <c r="R247" s="96">
        <f>IF(R$225=يونيو!$B33,يونيو!$BR33-يونيو!$BQ33,0)</f>
        <v>0</v>
      </c>
      <c r="S247" s="96">
        <f>IF(S$225=يونيو!$B33,يونيو!$BR33-يونيو!$BQ33,0)</f>
        <v>0</v>
      </c>
      <c r="T247" s="96">
        <f>IF(T$225=يونيو!$B33,يونيو!$BR33-يونيو!$BQ33,0)</f>
        <v>0</v>
      </c>
      <c r="U247" s="96">
        <f>IF(U$225=يونيو!$B33,يونيو!$BR33-يونيو!$BQ33,0)</f>
        <v>0</v>
      </c>
      <c r="V247" s="96">
        <f>IF(V$225=يونيو!$B33,يونيو!$BR33-يونيو!$BQ33,0)</f>
        <v>0</v>
      </c>
      <c r="W247" s="96">
        <f>IF(W$225=يونيو!$B33,يونيو!$BR33-يونيو!$BQ33,0)</f>
        <v>0</v>
      </c>
      <c r="X247" s="96">
        <f>IF(X$225=يونيو!$B33,يونيو!$BR33-يونيو!$BQ33,0)</f>
        <v>0</v>
      </c>
      <c r="Y247" s="96">
        <f>IF(Y$225=يونيو!$B33,يونيو!$BR33-يونيو!$BQ33,0)</f>
        <v>0</v>
      </c>
      <c r="Z247" s="96">
        <f>IF(Z$225=يونيو!$B33,يونيو!$BR33-يونيو!$BQ33,0)</f>
        <v>0</v>
      </c>
      <c r="AA247" s="96">
        <f>IF(AA$225=يونيو!$B33,يونيو!$BR33-يونيو!$BQ33,0)</f>
        <v>0</v>
      </c>
      <c r="AB247" s="96">
        <f>IF(AB$225=يونيو!$B33,يونيو!$BR33-يونيو!$BQ33,0)</f>
        <v>0</v>
      </c>
      <c r="AC247" s="96">
        <f>IF(AC$225=يونيو!$B33,يونيو!$BR33-يونيو!$BQ33,0)</f>
        <v>0</v>
      </c>
      <c r="AD247" s="96">
        <f>IF(AD$225=يونيو!$B33,يونيو!$BR33-يونيو!$BQ33,0)</f>
        <v>0</v>
      </c>
      <c r="AE247" s="96">
        <f>IF(AE$225=يونيو!$B33,يونيو!$BR33-يونيو!$BQ33,0)</f>
        <v>0</v>
      </c>
      <c r="AF247" s="96">
        <f>IF(AF$225=يونيو!$B33,يونيو!$BR33-يونيو!$BQ33,0)</f>
        <v>0</v>
      </c>
      <c r="AG247" s="96">
        <f>IF(AG$225=يونيو!$B33,يونيو!$BR33-يونيو!$BQ33,0)</f>
        <v>0</v>
      </c>
    </row>
    <row r="248" spans="1:33">
      <c r="A248" s="96" t="str">
        <f>IF(D248&gt;0,يونيو!D34," ")</f>
        <v> </v>
      </c>
      <c r="B248" s="96" t="str">
        <f>IF(D248&gt;0,يونيو!E34," ")</f>
        <v> </v>
      </c>
      <c r="C248" s="96" t="str">
        <f>IF(D248&gt;0,يونيو!F34,"")</f>
        <v/>
      </c>
      <c r="D248" s="126">
        <f t="shared" si="10"/>
        <v>0</v>
      </c>
      <c r="E248" s="96">
        <f>IF(E$225=يونيو!$B34,يونيو!$BR34-يونيو!$BQ34,0)</f>
        <v>0</v>
      </c>
      <c r="F248" s="96">
        <f>IF(F$225=يونيو!$B34,يونيو!$BR34-يونيو!$BQ34,0)</f>
        <v>0</v>
      </c>
      <c r="G248" s="96">
        <f>IF(G$225=يونيو!$B34,يونيو!$BR34-يونيو!$BQ34,0)</f>
        <v>0</v>
      </c>
      <c r="H248" s="96">
        <f>IF(H$225=يونيو!$B34,يونيو!$BR34-يونيو!$BQ34,0)</f>
        <v>0</v>
      </c>
      <c r="I248" s="96">
        <f>IF(I$225=يونيو!$B34,يونيو!$BR34-يونيو!$BQ34,0)</f>
        <v>0</v>
      </c>
      <c r="J248" s="96">
        <f>IF(J$225=يونيو!$B34,يونيو!$BR34-يونيو!$BQ34,0)</f>
        <v>0</v>
      </c>
      <c r="K248" s="96">
        <f>IF(K$225=يونيو!$B34,يونيو!$BR34-يونيو!$BQ34,0)</f>
        <v>0</v>
      </c>
      <c r="L248" s="96">
        <f>IF(L$225=يونيو!$B34,يونيو!$BR34-يونيو!$BQ34,0)</f>
        <v>0</v>
      </c>
      <c r="M248" s="96">
        <f>IF(M$225=يونيو!$B34,يونيو!$BR34-يونيو!$BQ34,0)</f>
        <v>0</v>
      </c>
      <c r="N248" s="96">
        <f>IF(N$225=يونيو!$B34,يونيو!$BR34-يونيو!$BQ34,0)</f>
        <v>0</v>
      </c>
      <c r="O248" s="96">
        <f>IF(O$225=يونيو!$B34,يونيو!$BR34-يونيو!$BQ34,0)</f>
        <v>0</v>
      </c>
      <c r="P248" s="96">
        <f>IF(P$225=يونيو!$B34,يونيو!$BR34-يونيو!$BQ34,0)</f>
        <v>0</v>
      </c>
      <c r="Q248" s="96">
        <f>IF(Q$225=يونيو!$B34,يونيو!$BR34-يونيو!$BQ34,0)</f>
        <v>0</v>
      </c>
      <c r="R248" s="96">
        <f>IF(R$225=يونيو!$B34,يونيو!$BR34-يونيو!$BQ34,0)</f>
        <v>0</v>
      </c>
      <c r="S248" s="96">
        <f>IF(S$225=يونيو!$B34,يونيو!$BR34-يونيو!$BQ34,0)</f>
        <v>0</v>
      </c>
      <c r="T248" s="96">
        <f>IF(T$225=يونيو!$B34,يونيو!$BR34-يونيو!$BQ34,0)</f>
        <v>0</v>
      </c>
      <c r="U248" s="96">
        <f>IF(U$225=يونيو!$B34,يونيو!$BR34-يونيو!$BQ34,0)</f>
        <v>0</v>
      </c>
      <c r="V248" s="96">
        <f>IF(V$225=يونيو!$B34,يونيو!$BR34-يونيو!$BQ34,0)</f>
        <v>0</v>
      </c>
      <c r="W248" s="96">
        <f>IF(W$225=يونيو!$B34,يونيو!$BR34-يونيو!$BQ34,0)</f>
        <v>0</v>
      </c>
      <c r="X248" s="96">
        <f>IF(X$225=يونيو!$B34,يونيو!$BR34-يونيو!$BQ34,0)</f>
        <v>0</v>
      </c>
      <c r="Y248" s="96">
        <f>IF(Y$225=يونيو!$B34,يونيو!$BR34-يونيو!$BQ34,0)</f>
        <v>0</v>
      </c>
      <c r="Z248" s="96">
        <f>IF(Z$225=يونيو!$B34,يونيو!$BR34-يونيو!$BQ34,0)</f>
        <v>0</v>
      </c>
      <c r="AA248" s="96">
        <f>IF(AA$225=يونيو!$B34,يونيو!$BR34-يونيو!$BQ34,0)</f>
        <v>0</v>
      </c>
      <c r="AB248" s="96">
        <f>IF(AB$225=يونيو!$B34,يونيو!$BR34-يونيو!$BQ34,0)</f>
        <v>0</v>
      </c>
      <c r="AC248" s="96">
        <f>IF(AC$225=يونيو!$B34,يونيو!$BR34-يونيو!$BQ34,0)</f>
        <v>0</v>
      </c>
      <c r="AD248" s="96">
        <f>IF(AD$225=يونيو!$B34,يونيو!$BR34-يونيو!$BQ34,0)</f>
        <v>0</v>
      </c>
      <c r="AE248" s="96">
        <f>IF(AE$225=يونيو!$B34,يونيو!$BR34-يونيو!$BQ34,0)</f>
        <v>0</v>
      </c>
      <c r="AF248" s="96">
        <f>IF(AF$225=يونيو!$B34,يونيو!$BR34-يونيو!$BQ34,0)</f>
        <v>0</v>
      </c>
      <c r="AG248" s="96">
        <f>IF(AG$225=يونيو!$B34,يونيو!$BR34-يونيو!$BQ34,0)</f>
        <v>0</v>
      </c>
    </row>
    <row r="249" spans="1:33">
      <c r="A249" s="96" t="str">
        <f>IF(D249&gt;0,يونيو!D35," ")</f>
        <v> </v>
      </c>
      <c r="B249" s="96" t="str">
        <f>IF(D249&gt;0,يونيو!E35," ")</f>
        <v> </v>
      </c>
      <c r="C249" s="96" t="str">
        <f>IF(D249&gt;0,يونيو!F35,"")</f>
        <v/>
      </c>
      <c r="D249" s="126">
        <f t="shared" si="10"/>
        <v>0</v>
      </c>
      <c r="E249" s="96">
        <f>IF(E$225=يونيو!$B35,يونيو!$BR35-يونيو!$BQ35,0)</f>
        <v>0</v>
      </c>
      <c r="F249" s="96">
        <f>IF(F$225=يونيو!$B35,يونيو!$BR35-يونيو!$BQ35,0)</f>
        <v>0</v>
      </c>
      <c r="G249" s="96">
        <f>IF(G$225=يونيو!$B35,يونيو!$BR35-يونيو!$BQ35,0)</f>
        <v>0</v>
      </c>
      <c r="H249" s="96">
        <f>IF(H$225=يونيو!$B35,يونيو!$BR35-يونيو!$BQ35,0)</f>
        <v>0</v>
      </c>
      <c r="I249" s="96">
        <f>IF(I$225=يونيو!$B35,يونيو!$BR35-يونيو!$BQ35,0)</f>
        <v>0</v>
      </c>
      <c r="J249" s="96">
        <f>IF(J$225=يونيو!$B35,يونيو!$BR35-يونيو!$BQ35,0)</f>
        <v>0</v>
      </c>
      <c r="K249" s="96">
        <f>IF(K$225=يونيو!$B35,يونيو!$BR35-يونيو!$BQ35,0)</f>
        <v>0</v>
      </c>
      <c r="L249" s="96">
        <f>IF(L$225=يونيو!$B35,يونيو!$BR35-يونيو!$BQ35,0)</f>
        <v>0</v>
      </c>
      <c r="M249" s="96">
        <f>IF(M$225=يونيو!$B35,يونيو!$BR35-يونيو!$BQ35,0)</f>
        <v>0</v>
      </c>
      <c r="N249" s="96">
        <f>IF(N$225=يونيو!$B35,يونيو!$BR35-يونيو!$BQ35,0)</f>
        <v>0</v>
      </c>
      <c r="O249" s="96">
        <f>IF(O$225=يونيو!$B35,يونيو!$BR35-يونيو!$BQ35,0)</f>
        <v>0</v>
      </c>
      <c r="P249" s="96">
        <f>IF(P$225=يونيو!$B35,يونيو!$BR35-يونيو!$BQ35,0)</f>
        <v>0</v>
      </c>
      <c r="Q249" s="96">
        <f>IF(Q$225=يونيو!$B35,يونيو!$BR35-يونيو!$BQ35,0)</f>
        <v>0</v>
      </c>
      <c r="R249" s="96">
        <f>IF(R$225=يونيو!$B35,يونيو!$BR35-يونيو!$BQ35,0)</f>
        <v>0</v>
      </c>
      <c r="S249" s="96">
        <f>IF(S$225=يونيو!$B35,يونيو!$BR35-يونيو!$BQ35,0)</f>
        <v>0</v>
      </c>
      <c r="T249" s="96">
        <f>IF(T$225=يونيو!$B35,يونيو!$BR35-يونيو!$BQ35,0)</f>
        <v>0</v>
      </c>
      <c r="U249" s="96">
        <f>IF(U$225=يونيو!$B35,يونيو!$BR35-يونيو!$BQ35,0)</f>
        <v>0</v>
      </c>
      <c r="V249" s="96">
        <f>IF(V$225=يونيو!$B35,يونيو!$BR35-يونيو!$BQ35,0)</f>
        <v>0</v>
      </c>
      <c r="W249" s="96">
        <f>IF(W$225=يونيو!$B35,يونيو!$BR35-يونيو!$BQ35,0)</f>
        <v>0</v>
      </c>
      <c r="X249" s="96">
        <f>IF(X$225=يونيو!$B35,يونيو!$BR35-يونيو!$BQ35,0)</f>
        <v>0</v>
      </c>
      <c r="Y249" s="96">
        <f>IF(Y$225=يونيو!$B35,يونيو!$BR35-يونيو!$BQ35,0)</f>
        <v>0</v>
      </c>
      <c r="Z249" s="96">
        <f>IF(Z$225=يونيو!$B35,يونيو!$BR35-يونيو!$BQ35,0)</f>
        <v>0</v>
      </c>
      <c r="AA249" s="96">
        <f>IF(AA$225=يونيو!$B35,يونيو!$BR35-يونيو!$BQ35,0)</f>
        <v>0</v>
      </c>
      <c r="AB249" s="96">
        <f>IF(AB$225=يونيو!$B35,يونيو!$BR35-يونيو!$BQ35,0)</f>
        <v>0</v>
      </c>
      <c r="AC249" s="96">
        <f>IF(AC$225=يونيو!$B35,يونيو!$BR35-يونيو!$BQ35,0)</f>
        <v>0</v>
      </c>
      <c r="AD249" s="96">
        <f>IF(AD$225=يونيو!$B35,يونيو!$BR35-يونيو!$BQ35,0)</f>
        <v>0</v>
      </c>
      <c r="AE249" s="96">
        <f>IF(AE$225=يونيو!$B35,يونيو!$BR35-يونيو!$BQ35,0)</f>
        <v>0</v>
      </c>
      <c r="AF249" s="96">
        <f>IF(AF$225=يونيو!$B35,يونيو!$BR35-يونيو!$BQ35,0)</f>
        <v>0</v>
      </c>
      <c r="AG249" s="96">
        <f>IF(AG$225=يونيو!$B35,يونيو!$BR35-يونيو!$BQ35,0)</f>
        <v>0</v>
      </c>
    </row>
    <row r="250" spans="1:33">
      <c r="A250" s="96" t="str">
        <f>IF(D250&gt;0,يونيو!D36," ")</f>
        <v> </v>
      </c>
      <c r="B250" s="96" t="str">
        <f>IF(D250&gt;0,يونيو!E36," ")</f>
        <v> </v>
      </c>
      <c r="C250" s="96" t="str">
        <f>IF(D250&gt;0,يونيو!F36,"")</f>
        <v/>
      </c>
      <c r="D250" s="126">
        <f t="shared" si="10"/>
        <v>0</v>
      </c>
      <c r="E250" s="96">
        <f>IF(E$225=يونيو!$B36,يونيو!$BR36-يونيو!$BQ36,0)</f>
        <v>0</v>
      </c>
      <c r="F250" s="96">
        <f>IF(F$225=يونيو!$B36,يونيو!$BR36-يونيو!$BQ36,0)</f>
        <v>0</v>
      </c>
      <c r="G250" s="96">
        <f>IF(G$225=يونيو!$B36,يونيو!$BR36-يونيو!$BQ36,0)</f>
        <v>0</v>
      </c>
      <c r="H250" s="96">
        <f>IF(H$225=يونيو!$B36,يونيو!$BR36-يونيو!$BQ36,0)</f>
        <v>0</v>
      </c>
      <c r="I250" s="96">
        <f>IF(I$225=يونيو!$B36,يونيو!$BR36-يونيو!$BQ36,0)</f>
        <v>0</v>
      </c>
      <c r="J250" s="96">
        <f>IF(J$225=يونيو!$B36,يونيو!$BR36-يونيو!$BQ36,0)</f>
        <v>0</v>
      </c>
      <c r="K250" s="96">
        <f>IF(K$225=يونيو!$B36,يونيو!$BR36-يونيو!$BQ36,0)</f>
        <v>0</v>
      </c>
      <c r="L250" s="96">
        <f>IF(L$225=يونيو!$B36,يونيو!$BR36-يونيو!$BQ36,0)</f>
        <v>0</v>
      </c>
      <c r="M250" s="96">
        <f>IF(M$225=يونيو!$B36,يونيو!$BR36-يونيو!$BQ36,0)</f>
        <v>0</v>
      </c>
      <c r="N250" s="96">
        <f>IF(N$225=يونيو!$B36,يونيو!$BR36-يونيو!$BQ36,0)</f>
        <v>0</v>
      </c>
      <c r="O250" s="96">
        <f>IF(O$225=يونيو!$B36,يونيو!$BR36-يونيو!$BQ36,0)</f>
        <v>0</v>
      </c>
      <c r="P250" s="96">
        <f>IF(P$225=يونيو!$B36,يونيو!$BR36-يونيو!$BQ36,0)</f>
        <v>0</v>
      </c>
      <c r="Q250" s="96">
        <f>IF(Q$225=يونيو!$B36,يونيو!$BR36-يونيو!$BQ36,0)</f>
        <v>0</v>
      </c>
      <c r="R250" s="96">
        <f>IF(R$225=يونيو!$B36,يونيو!$BR36-يونيو!$BQ36,0)</f>
        <v>0</v>
      </c>
      <c r="S250" s="96">
        <f>IF(S$225=يونيو!$B36,يونيو!$BR36-يونيو!$BQ36,0)</f>
        <v>0</v>
      </c>
      <c r="T250" s="96">
        <f>IF(T$225=يونيو!$B36,يونيو!$BR36-يونيو!$BQ36,0)</f>
        <v>0</v>
      </c>
      <c r="U250" s="96">
        <f>IF(U$225=يونيو!$B36,يونيو!$BR36-يونيو!$BQ36,0)</f>
        <v>0</v>
      </c>
      <c r="V250" s="96">
        <f>IF(V$225=يونيو!$B36,يونيو!$BR36-يونيو!$BQ36,0)</f>
        <v>0</v>
      </c>
      <c r="W250" s="96">
        <f>IF(W$225=يونيو!$B36,يونيو!$BR36-يونيو!$BQ36,0)</f>
        <v>0</v>
      </c>
      <c r="X250" s="96">
        <f>IF(X$225=يونيو!$B36,يونيو!$BR36-يونيو!$BQ36,0)</f>
        <v>0</v>
      </c>
      <c r="Y250" s="96">
        <f>IF(Y$225=يونيو!$B36,يونيو!$BR36-يونيو!$BQ36,0)</f>
        <v>0</v>
      </c>
      <c r="Z250" s="96">
        <f>IF(Z$225=يونيو!$B36,يونيو!$BR36-يونيو!$BQ36,0)</f>
        <v>0</v>
      </c>
      <c r="AA250" s="96">
        <f>IF(AA$225=يونيو!$B36,يونيو!$BR36-يونيو!$BQ36,0)</f>
        <v>0</v>
      </c>
      <c r="AB250" s="96">
        <f>IF(AB$225=يونيو!$B36,يونيو!$BR36-يونيو!$BQ36,0)</f>
        <v>0</v>
      </c>
      <c r="AC250" s="96">
        <f>IF(AC$225=يونيو!$B36,يونيو!$BR36-يونيو!$BQ36,0)</f>
        <v>0</v>
      </c>
      <c r="AD250" s="96">
        <f>IF(AD$225=يونيو!$B36,يونيو!$BR36-يونيو!$BQ36,0)</f>
        <v>0</v>
      </c>
      <c r="AE250" s="96">
        <f>IF(AE$225=يونيو!$B36,يونيو!$BR36-يونيو!$BQ36,0)</f>
        <v>0</v>
      </c>
      <c r="AF250" s="96">
        <f>IF(AF$225=يونيو!$B36,يونيو!$BR36-يونيو!$BQ36,0)</f>
        <v>0</v>
      </c>
      <c r="AG250" s="96">
        <f>IF(AG$225=يونيو!$B36,يونيو!$BR36-يونيو!$BQ36,0)</f>
        <v>0</v>
      </c>
    </row>
    <row r="251" spans="1:33">
      <c r="A251" s="96" t="str">
        <f>IF(D251&gt;0,يونيو!D37," ")</f>
        <v> </v>
      </c>
      <c r="B251" s="96" t="str">
        <f>IF(D251&gt;0,يونيو!E37," ")</f>
        <v> </v>
      </c>
      <c r="C251" s="96" t="str">
        <f>IF(D251&gt;0,يونيو!F37,"")</f>
        <v/>
      </c>
      <c r="D251" s="126">
        <f t="shared" si="10"/>
        <v>0</v>
      </c>
      <c r="E251" s="96">
        <f>IF(E$225=يونيو!$B37,يونيو!$BR37-يونيو!$BQ37,0)</f>
        <v>0</v>
      </c>
      <c r="F251" s="96">
        <f>IF(F$225=يونيو!$B37,يونيو!$BR37-يونيو!$BQ37,0)</f>
        <v>0</v>
      </c>
      <c r="G251" s="96">
        <f>IF(G$225=يونيو!$B37,يونيو!$BR37-يونيو!$BQ37,0)</f>
        <v>0</v>
      </c>
      <c r="H251" s="96">
        <f>IF(H$225=يونيو!$B37,يونيو!$BR37-يونيو!$BQ37,0)</f>
        <v>0</v>
      </c>
      <c r="I251" s="96">
        <f>IF(I$225=يونيو!$B37,يونيو!$BR37-يونيو!$BQ37,0)</f>
        <v>0</v>
      </c>
      <c r="J251" s="96">
        <f>IF(J$225=يونيو!$B37,يونيو!$BR37-يونيو!$BQ37,0)</f>
        <v>0</v>
      </c>
      <c r="K251" s="96">
        <f>IF(K$225=يونيو!$B37,يونيو!$BR37-يونيو!$BQ37,0)</f>
        <v>0</v>
      </c>
      <c r="L251" s="96">
        <f>IF(L$225=يونيو!$B37,يونيو!$BR37-يونيو!$BQ37,0)</f>
        <v>0</v>
      </c>
      <c r="M251" s="96">
        <f>IF(M$225=يونيو!$B37,يونيو!$BR37-يونيو!$BQ37,0)</f>
        <v>0</v>
      </c>
      <c r="N251" s="96">
        <f>IF(N$225=يونيو!$B37,يونيو!$BR37-يونيو!$BQ37,0)</f>
        <v>0</v>
      </c>
      <c r="O251" s="96">
        <f>IF(O$225=يونيو!$B37,يونيو!$BR37-يونيو!$BQ37,0)</f>
        <v>0</v>
      </c>
      <c r="P251" s="96">
        <f>IF(P$225=يونيو!$B37,يونيو!$BR37-يونيو!$BQ37,0)</f>
        <v>0</v>
      </c>
      <c r="Q251" s="96">
        <f>IF(Q$225=يونيو!$B37,يونيو!$BR37-يونيو!$BQ37,0)</f>
        <v>0</v>
      </c>
      <c r="R251" s="96">
        <f>IF(R$225=يونيو!$B37,يونيو!$BR37-يونيو!$BQ37,0)</f>
        <v>0</v>
      </c>
      <c r="S251" s="96">
        <f>IF(S$225=يونيو!$B37,يونيو!$BR37-يونيو!$BQ37,0)</f>
        <v>0</v>
      </c>
      <c r="T251" s="96">
        <f>IF(T$225=يونيو!$B37,يونيو!$BR37-يونيو!$BQ37,0)</f>
        <v>0</v>
      </c>
      <c r="U251" s="96">
        <f>IF(U$225=يونيو!$B37,يونيو!$BR37-يونيو!$BQ37,0)</f>
        <v>0</v>
      </c>
      <c r="V251" s="96">
        <f>IF(V$225=يونيو!$B37,يونيو!$BR37-يونيو!$BQ37,0)</f>
        <v>0</v>
      </c>
      <c r="W251" s="96">
        <f>IF(W$225=يونيو!$B37,يونيو!$BR37-يونيو!$BQ37,0)</f>
        <v>0</v>
      </c>
      <c r="X251" s="96">
        <f>IF(X$225=يونيو!$B37,يونيو!$BR37-يونيو!$BQ37,0)</f>
        <v>0</v>
      </c>
      <c r="Y251" s="96">
        <f>IF(Y$225=يونيو!$B37,يونيو!$BR37-يونيو!$BQ37,0)</f>
        <v>0</v>
      </c>
      <c r="Z251" s="96">
        <f>IF(Z$225=يونيو!$B37,يونيو!$BR37-يونيو!$BQ37,0)</f>
        <v>0</v>
      </c>
      <c r="AA251" s="96">
        <f>IF(AA$225=يونيو!$B37,يونيو!$BR37-يونيو!$BQ37,0)</f>
        <v>0</v>
      </c>
      <c r="AB251" s="96">
        <f>IF(AB$225=يونيو!$B37,يونيو!$BR37-يونيو!$BQ37,0)</f>
        <v>0</v>
      </c>
      <c r="AC251" s="96">
        <f>IF(AC$225=يونيو!$B37,يونيو!$BR37-يونيو!$BQ37,0)</f>
        <v>0</v>
      </c>
      <c r="AD251" s="96">
        <f>IF(AD$225=يونيو!$B37,يونيو!$BR37-يونيو!$BQ37,0)</f>
        <v>0</v>
      </c>
      <c r="AE251" s="96">
        <f>IF(AE$225=يونيو!$B37,يونيو!$BR37-يونيو!$BQ37,0)</f>
        <v>0</v>
      </c>
      <c r="AF251" s="96">
        <f>IF(AF$225=يونيو!$B37,يونيو!$BR37-يونيو!$BQ37,0)</f>
        <v>0</v>
      </c>
      <c r="AG251" s="96">
        <f>IF(AG$225=يونيو!$B37,يونيو!$BR37-يونيو!$BQ37,0)</f>
        <v>0</v>
      </c>
    </row>
    <row r="252" spans="1:33">
      <c r="A252" s="96" t="str">
        <f>IF(D252&gt;0,يونيو!D38," ")</f>
        <v> </v>
      </c>
      <c r="B252" s="96" t="str">
        <f>IF(D252&gt;0,يونيو!E38," ")</f>
        <v> </v>
      </c>
      <c r="C252" s="96" t="str">
        <f>IF(D252&gt;0,يونيو!F38,"")</f>
        <v/>
      </c>
      <c r="D252" s="126">
        <f t="shared" si="10"/>
        <v>0</v>
      </c>
      <c r="E252" s="96">
        <f>IF(E$225=يونيو!$B38,يونيو!$BR38-يونيو!$BQ38,0)</f>
        <v>0</v>
      </c>
      <c r="F252" s="96">
        <f>IF(F$225=يونيو!$B38,يونيو!$BR38-يونيو!$BQ38,0)</f>
        <v>0</v>
      </c>
      <c r="G252" s="96">
        <f>IF(G$225=يونيو!$B38,يونيو!$BR38-يونيو!$BQ38,0)</f>
        <v>0</v>
      </c>
      <c r="H252" s="96">
        <f>IF(H$225=يونيو!$B38,يونيو!$BR38-يونيو!$BQ38,0)</f>
        <v>0</v>
      </c>
      <c r="I252" s="96">
        <f>IF(I$225=يونيو!$B38,يونيو!$BR38-يونيو!$BQ38,0)</f>
        <v>0</v>
      </c>
      <c r="J252" s="96">
        <f>IF(J$225=يونيو!$B38,يونيو!$BR38-يونيو!$BQ38,0)</f>
        <v>0</v>
      </c>
      <c r="K252" s="96">
        <f>IF(K$225=يونيو!$B38,يونيو!$BR38-يونيو!$BQ38,0)</f>
        <v>0</v>
      </c>
      <c r="L252" s="96">
        <f>IF(L$225=يونيو!$B38,يونيو!$BR38-يونيو!$BQ38,0)</f>
        <v>0</v>
      </c>
      <c r="M252" s="96">
        <f>IF(M$225=يونيو!$B38,يونيو!$BR38-يونيو!$BQ38,0)</f>
        <v>0</v>
      </c>
      <c r="N252" s="96">
        <f>IF(N$225=يونيو!$B38,يونيو!$BR38-يونيو!$BQ38,0)</f>
        <v>0</v>
      </c>
      <c r="O252" s="96">
        <f>IF(O$225=يونيو!$B38,يونيو!$BR38-يونيو!$BQ38,0)</f>
        <v>0</v>
      </c>
      <c r="P252" s="96">
        <f>IF(P$225=يونيو!$B38,يونيو!$BR38-يونيو!$BQ38,0)</f>
        <v>0</v>
      </c>
      <c r="Q252" s="96">
        <f>IF(Q$225=يونيو!$B38,يونيو!$BR38-يونيو!$BQ38,0)</f>
        <v>0</v>
      </c>
      <c r="R252" s="96">
        <f>IF(R$225=يونيو!$B38,يونيو!$BR38-يونيو!$BQ38,0)</f>
        <v>0</v>
      </c>
      <c r="S252" s="96">
        <f>IF(S$225=يونيو!$B38,يونيو!$BR38-يونيو!$BQ38,0)</f>
        <v>0</v>
      </c>
      <c r="T252" s="96">
        <f>IF(T$225=يونيو!$B38,يونيو!$BR38-يونيو!$BQ38,0)</f>
        <v>0</v>
      </c>
      <c r="U252" s="96">
        <f>IF(U$225=يونيو!$B38,يونيو!$BR38-يونيو!$BQ38,0)</f>
        <v>0</v>
      </c>
      <c r="V252" s="96">
        <f>IF(V$225=يونيو!$B38,يونيو!$BR38-يونيو!$BQ38,0)</f>
        <v>0</v>
      </c>
      <c r="W252" s="96">
        <f>IF(W$225=يونيو!$B38,يونيو!$BR38-يونيو!$BQ38,0)</f>
        <v>0</v>
      </c>
      <c r="X252" s="96">
        <f>IF(X$225=يونيو!$B38,يونيو!$BR38-يونيو!$BQ38,0)</f>
        <v>0</v>
      </c>
      <c r="Y252" s="96">
        <f>IF(Y$225=يونيو!$B38,يونيو!$BR38-يونيو!$BQ38,0)</f>
        <v>0</v>
      </c>
      <c r="Z252" s="96">
        <f>IF(Z$225=يونيو!$B38,يونيو!$BR38-يونيو!$BQ38,0)</f>
        <v>0</v>
      </c>
      <c r="AA252" s="96">
        <f>IF(AA$225=يونيو!$B38,يونيو!$BR38-يونيو!$BQ38,0)</f>
        <v>0</v>
      </c>
      <c r="AB252" s="96">
        <f>IF(AB$225=يونيو!$B38,يونيو!$BR38-يونيو!$BQ38,0)</f>
        <v>0</v>
      </c>
      <c r="AC252" s="96">
        <f>IF(AC$225=يونيو!$B38,يونيو!$BR38-يونيو!$BQ38,0)</f>
        <v>0</v>
      </c>
      <c r="AD252" s="96">
        <f>IF(AD$225=يونيو!$B38,يونيو!$BR38-يونيو!$BQ38,0)</f>
        <v>0</v>
      </c>
      <c r="AE252" s="96">
        <f>IF(AE$225=يونيو!$B38,يونيو!$BR38-يونيو!$BQ38,0)</f>
        <v>0</v>
      </c>
      <c r="AF252" s="96">
        <f>IF(AF$225=يونيو!$B38,يونيو!$BR38-يونيو!$BQ38,0)</f>
        <v>0</v>
      </c>
      <c r="AG252" s="96">
        <f>IF(AG$225=يونيو!$B38,يونيو!$BR38-يونيو!$BQ38,0)</f>
        <v>0</v>
      </c>
    </row>
    <row r="253" spans="1:33">
      <c r="A253" s="96" t="str">
        <f>IF(D253&gt;0,يونيو!D39," ")</f>
        <v> </v>
      </c>
      <c r="B253" s="96" t="str">
        <f>IF(D253&gt;0,يونيو!E39," ")</f>
        <v> </v>
      </c>
      <c r="C253" s="96" t="str">
        <f>IF(D253&gt;0,يونيو!F39,"")</f>
        <v/>
      </c>
      <c r="D253" s="126">
        <f t="shared" si="10"/>
        <v>0</v>
      </c>
      <c r="E253" s="96">
        <f>IF(E$225=يونيو!$B39,يونيو!$BR39-يونيو!$BQ39,0)</f>
        <v>0</v>
      </c>
      <c r="F253" s="96">
        <f>IF(F$225=يونيو!$B39,يونيو!$BR39-يونيو!$BQ39,0)</f>
        <v>0</v>
      </c>
      <c r="G253" s="96">
        <f>IF(G$225=يونيو!$B39,يونيو!$BR39-يونيو!$BQ39,0)</f>
        <v>0</v>
      </c>
      <c r="H253" s="96">
        <f>IF(H$225=يونيو!$B39,يونيو!$BR39-يونيو!$BQ39,0)</f>
        <v>0</v>
      </c>
      <c r="I253" s="96">
        <f>IF(I$225=يونيو!$B39,يونيو!$BR39-يونيو!$BQ39,0)</f>
        <v>0</v>
      </c>
      <c r="J253" s="96">
        <f>IF(J$225=يونيو!$B39,يونيو!$BR39-يونيو!$BQ39,0)</f>
        <v>0</v>
      </c>
      <c r="K253" s="96">
        <f>IF(K$225=يونيو!$B39,يونيو!$BR39-يونيو!$BQ39,0)</f>
        <v>0</v>
      </c>
      <c r="L253" s="96">
        <f>IF(L$225=يونيو!$B39,يونيو!$BR39-يونيو!$BQ39,0)</f>
        <v>0</v>
      </c>
      <c r="M253" s="96">
        <f>IF(M$225=يونيو!$B39,يونيو!$BR39-يونيو!$BQ39,0)</f>
        <v>0</v>
      </c>
      <c r="N253" s="96">
        <f>IF(N$225=يونيو!$B39,يونيو!$BR39-يونيو!$BQ39,0)</f>
        <v>0</v>
      </c>
      <c r="O253" s="96">
        <f>IF(O$225=يونيو!$B39,يونيو!$BR39-يونيو!$BQ39,0)</f>
        <v>0</v>
      </c>
      <c r="P253" s="96">
        <f>IF(P$225=يونيو!$B39,يونيو!$BR39-يونيو!$BQ39,0)</f>
        <v>0</v>
      </c>
      <c r="Q253" s="96">
        <f>IF(Q$225=يونيو!$B39,يونيو!$BR39-يونيو!$BQ39,0)</f>
        <v>0</v>
      </c>
      <c r="R253" s="96">
        <f>IF(R$225=يونيو!$B39,يونيو!$BR39-يونيو!$BQ39,0)</f>
        <v>0</v>
      </c>
      <c r="S253" s="96">
        <f>IF(S$225=يونيو!$B39,يونيو!$BR39-يونيو!$BQ39,0)</f>
        <v>0</v>
      </c>
      <c r="T253" s="96">
        <f>IF(T$225=يونيو!$B39,يونيو!$BR39-يونيو!$BQ39,0)</f>
        <v>0</v>
      </c>
      <c r="U253" s="96">
        <f>IF(U$225=يونيو!$B39,يونيو!$BR39-يونيو!$BQ39,0)</f>
        <v>0</v>
      </c>
      <c r="V253" s="96">
        <f>IF(V$225=يونيو!$B39,يونيو!$BR39-يونيو!$BQ39,0)</f>
        <v>0</v>
      </c>
      <c r="W253" s="96">
        <f>IF(W$225=يونيو!$B39,يونيو!$BR39-يونيو!$BQ39,0)</f>
        <v>0</v>
      </c>
      <c r="X253" s="96">
        <f>IF(X$225=يونيو!$B39,يونيو!$BR39-يونيو!$BQ39,0)</f>
        <v>0</v>
      </c>
      <c r="Y253" s="96">
        <f>IF(Y$225=يونيو!$B39,يونيو!$BR39-يونيو!$BQ39,0)</f>
        <v>0</v>
      </c>
      <c r="Z253" s="96">
        <f>IF(Z$225=يونيو!$B39,يونيو!$BR39-يونيو!$BQ39,0)</f>
        <v>0</v>
      </c>
      <c r="AA253" s="96">
        <f>IF(AA$225=يونيو!$B39,يونيو!$BR39-يونيو!$BQ39,0)</f>
        <v>0</v>
      </c>
      <c r="AB253" s="96">
        <f>IF(AB$225=يونيو!$B39,يونيو!$BR39-يونيو!$BQ39,0)</f>
        <v>0</v>
      </c>
      <c r="AC253" s="96">
        <f>IF(AC$225=يونيو!$B39,يونيو!$BR39-يونيو!$BQ39,0)</f>
        <v>0</v>
      </c>
      <c r="AD253" s="96">
        <f>IF(AD$225=يونيو!$B39,يونيو!$BR39-يونيو!$BQ39,0)</f>
        <v>0</v>
      </c>
      <c r="AE253" s="96">
        <f>IF(AE$225=يونيو!$B39,يونيو!$BR39-يونيو!$BQ39,0)</f>
        <v>0</v>
      </c>
      <c r="AF253" s="96">
        <f>IF(AF$225=يونيو!$B39,يونيو!$BR39-يونيو!$BQ39,0)</f>
        <v>0</v>
      </c>
      <c r="AG253" s="96">
        <f>IF(AG$225=يونيو!$B39,يونيو!$BR39-يونيو!$BQ39,0)</f>
        <v>0</v>
      </c>
    </row>
    <row r="254" spans="1:33">
      <c r="A254" s="96" t="str">
        <f>IF(D254&gt;0,يونيو!D40," ")</f>
        <v> </v>
      </c>
      <c r="B254" s="96" t="str">
        <f>IF(D254&gt;0,يونيو!E40," ")</f>
        <v> </v>
      </c>
      <c r="C254" s="96" t="str">
        <f>IF(D254&gt;0,يونيو!F40,"")</f>
        <v/>
      </c>
      <c r="D254" s="126">
        <f t="shared" si="10"/>
        <v>0</v>
      </c>
      <c r="E254" s="96">
        <f>IF(E$225=يونيو!$B40,يونيو!$BR40-يونيو!$BQ40,0)</f>
        <v>0</v>
      </c>
      <c r="F254" s="96">
        <f>IF(F$225=يونيو!$B40,يونيو!$BR40-يونيو!$BQ40,0)</f>
        <v>0</v>
      </c>
      <c r="G254" s="96">
        <f>IF(G$225=يونيو!$B40,يونيو!$BR40-يونيو!$BQ40,0)</f>
        <v>0</v>
      </c>
      <c r="H254" s="96">
        <f>IF(H$225=يونيو!$B40,يونيو!$BR40-يونيو!$BQ40,0)</f>
        <v>0</v>
      </c>
      <c r="I254" s="96">
        <f>IF(I$225=يونيو!$B40,يونيو!$BR40-يونيو!$BQ40,0)</f>
        <v>0</v>
      </c>
      <c r="J254" s="96">
        <f>IF(J$225=يونيو!$B40,يونيو!$BR40-يونيو!$BQ40,0)</f>
        <v>0</v>
      </c>
      <c r="K254" s="96">
        <f>IF(K$225=يونيو!$B40,يونيو!$BR40-يونيو!$BQ40,0)</f>
        <v>0</v>
      </c>
      <c r="L254" s="96">
        <f>IF(L$225=يونيو!$B40,يونيو!$BR40-يونيو!$BQ40,0)</f>
        <v>0</v>
      </c>
      <c r="M254" s="96">
        <f>IF(M$225=يونيو!$B40,يونيو!$BR40-يونيو!$BQ40,0)</f>
        <v>0</v>
      </c>
      <c r="N254" s="96">
        <f>IF(N$225=يونيو!$B40,يونيو!$BR40-يونيو!$BQ40,0)</f>
        <v>0</v>
      </c>
      <c r="O254" s="96">
        <f>IF(O$225=يونيو!$B40,يونيو!$BR40-يونيو!$BQ40,0)</f>
        <v>0</v>
      </c>
      <c r="P254" s="96">
        <f>IF(P$225=يونيو!$B40,يونيو!$BR40-يونيو!$BQ40,0)</f>
        <v>0</v>
      </c>
      <c r="Q254" s="96">
        <f>IF(Q$225=يونيو!$B40,يونيو!$BR40-يونيو!$BQ40,0)</f>
        <v>0</v>
      </c>
      <c r="R254" s="96">
        <f>IF(R$225=يونيو!$B40,يونيو!$BR40-يونيو!$BQ40,0)</f>
        <v>0</v>
      </c>
      <c r="S254" s="96">
        <f>IF(S$225=يونيو!$B40,يونيو!$BR40-يونيو!$BQ40,0)</f>
        <v>0</v>
      </c>
      <c r="T254" s="96">
        <f>IF(T$225=يونيو!$B40,يونيو!$BR40-يونيو!$BQ40,0)</f>
        <v>0</v>
      </c>
      <c r="U254" s="96">
        <f>IF(U$225=يونيو!$B40,يونيو!$BR40-يونيو!$BQ40,0)</f>
        <v>0</v>
      </c>
      <c r="V254" s="96">
        <f>IF(V$225=يونيو!$B40,يونيو!$BR40-يونيو!$BQ40,0)</f>
        <v>0</v>
      </c>
      <c r="W254" s="96">
        <f>IF(W$225=يونيو!$B40,يونيو!$BR40-يونيو!$BQ40,0)</f>
        <v>0</v>
      </c>
      <c r="X254" s="96">
        <f>IF(X$225=يونيو!$B40,يونيو!$BR40-يونيو!$BQ40,0)</f>
        <v>0</v>
      </c>
      <c r="Y254" s="96">
        <f>IF(Y$225=يونيو!$B40,يونيو!$BR40-يونيو!$BQ40,0)</f>
        <v>0</v>
      </c>
      <c r="Z254" s="96">
        <f>IF(Z$225=يونيو!$B40,يونيو!$BR40-يونيو!$BQ40,0)</f>
        <v>0</v>
      </c>
      <c r="AA254" s="96">
        <f>IF(AA$225=يونيو!$B40,يونيو!$BR40-يونيو!$BQ40,0)</f>
        <v>0</v>
      </c>
      <c r="AB254" s="96">
        <f>IF(AB$225=يونيو!$B40,يونيو!$BR40-يونيو!$BQ40,0)</f>
        <v>0</v>
      </c>
      <c r="AC254" s="96">
        <f>IF(AC$225=يونيو!$B40,يونيو!$BR40-يونيو!$BQ40,0)</f>
        <v>0</v>
      </c>
      <c r="AD254" s="96">
        <f>IF(AD$225=يونيو!$B40,يونيو!$BR40-يونيو!$BQ40,0)</f>
        <v>0</v>
      </c>
      <c r="AE254" s="96">
        <f>IF(AE$225=يونيو!$B40,يونيو!$BR40-يونيو!$BQ40,0)</f>
        <v>0</v>
      </c>
      <c r="AF254" s="96">
        <f>IF(AF$225=يونيو!$B40,يونيو!$BR40-يونيو!$BQ40,0)</f>
        <v>0</v>
      </c>
      <c r="AG254" s="96">
        <f>IF(AG$225=يونيو!$B40,يونيو!$BR40-يونيو!$BQ40,0)</f>
        <v>0</v>
      </c>
    </row>
    <row r="255" spans="1:33">
      <c r="A255" s="96" t="str">
        <f>IF(D255&gt;0,يونيو!D41," ")</f>
        <v> </v>
      </c>
      <c r="B255" s="96" t="str">
        <f>IF(D255&gt;0,يونيو!E41," ")</f>
        <v> </v>
      </c>
      <c r="C255" s="96" t="str">
        <f>IF(D255&gt;0,يونيو!F41,"")</f>
        <v/>
      </c>
      <c r="D255" s="126">
        <f t="shared" si="10"/>
        <v>0</v>
      </c>
      <c r="E255" s="96">
        <f>IF(E$225=يونيو!$B41,يونيو!$BR41-يونيو!$BQ41,0)</f>
        <v>0</v>
      </c>
      <c r="F255" s="96">
        <f>IF(F$225=يونيو!$B41,يونيو!$BR41-يونيو!$BQ41,0)</f>
        <v>0</v>
      </c>
      <c r="G255" s="96">
        <f>IF(G$225=يونيو!$B41,يونيو!$BR41-يونيو!$BQ41,0)</f>
        <v>0</v>
      </c>
      <c r="H255" s="96">
        <f>IF(H$225=يونيو!$B41,يونيو!$BR41-يونيو!$BQ41,0)</f>
        <v>0</v>
      </c>
      <c r="I255" s="96">
        <f>IF(I$225=يونيو!$B41,يونيو!$BR41-يونيو!$BQ41,0)</f>
        <v>0</v>
      </c>
      <c r="J255" s="96">
        <f>IF(J$225=يونيو!$B41,يونيو!$BR41-يونيو!$BQ41,0)</f>
        <v>0</v>
      </c>
      <c r="K255" s="96">
        <f>IF(K$225=يونيو!$B41,يونيو!$BR41-يونيو!$BQ41,0)</f>
        <v>0</v>
      </c>
      <c r="L255" s="96">
        <f>IF(L$225=يونيو!$B41,يونيو!$BR41-يونيو!$BQ41,0)</f>
        <v>0</v>
      </c>
      <c r="M255" s="96">
        <f>IF(M$225=يونيو!$B41,يونيو!$BR41-يونيو!$BQ41,0)</f>
        <v>0</v>
      </c>
      <c r="N255" s="96">
        <f>IF(N$225=يونيو!$B41,يونيو!$BR41-يونيو!$BQ41,0)</f>
        <v>0</v>
      </c>
      <c r="O255" s="96">
        <f>IF(O$225=يونيو!$B41,يونيو!$BR41-يونيو!$BQ41,0)</f>
        <v>0</v>
      </c>
      <c r="P255" s="96">
        <f>IF(P$225=يونيو!$B41,يونيو!$BR41-يونيو!$BQ41,0)</f>
        <v>0</v>
      </c>
      <c r="Q255" s="96">
        <f>IF(Q$225=يونيو!$B41,يونيو!$BR41-يونيو!$BQ41,0)</f>
        <v>0</v>
      </c>
      <c r="R255" s="96">
        <f>IF(R$225=يونيو!$B41,يونيو!$BR41-يونيو!$BQ41,0)</f>
        <v>0</v>
      </c>
      <c r="S255" s="96">
        <f>IF(S$225=يونيو!$B41,يونيو!$BR41-يونيو!$BQ41,0)</f>
        <v>0</v>
      </c>
      <c r="T255" s="96">
        <f>IF(T$225=يونيو!$B41,يونيو!$BR41-يونيو!$BQ41,0)</f>
        <v>0</v>
      </c>
      <c r="U255" s="96">
        <f>IF(U$225=يونيو!$B41,يونيو!$BR41-يونيو!$BQ41,0)</f>
        <v>0</v>
      </c>
      <c r="V255" s="96">
        <f>IF(V$225=يونيو!$B41,يونيو!$BR41-يونيو!$BQ41,0)</f>
        <v>0</v>
      </c>
      <c r="W255" s="96">
        <f>IF(W$225=يونيو!$B41,يونيو!$BR41-يونيو!$BQ41,0)</f>
        <v>0</v>
      </c>
      <c r="X255" s="96">
        <f>IF(X$225=يونيو!$B41,يونيو!$BR41-يونيو!$BQ41,0)</f>
        <v>0</v>
      </c>
      <c r="Y255" s="96">
        <f>IF(Y$225=يونيو!$B41,يونيو!$BR41-يونيو!$BQ41,0)</f>
        <v>0</v>
      </c>
      <c r="Z255" s="96">
        <f>IF(Z$225=يونيو!$B41,يونيو!$BR41-يونيو!$BQ41,0)</f>
        <v>0</v>
      </c>
      <c r="AA255" s="96">
        <f>IF(AA$225=يونيو!$B41,يونيو!$BR41-يونيو!$BQ41,0)</f>
        <v>0</v>
      </c>
      <c r="AB255" s="96">
        <f>IF(AB$225=يونيو!$B41,يونيو!$BR41-يونيو!$BQ41,0)</f>
        <v>0</v>
      </c>
      <c r="AC255" s="96">
        <f>IF(AC$225=يونيو!$B41,يونيو!$BR41-يونيو!$BQ41,0)</f>
        <v>0</v>
      </c>
      <c r="AD255" s="96">
        <f>IF(AD$225=يونيو!$B41,يونيو!$BR41-يونيو!$BQ41,0)</f>
        <v>0</v>
      </c>
      <c r="AE255" s="96">
        <f>IF(AE$225=يونيو!$B41,يونيو!$BR41-يونيو!$BQ41,0)</f>
        <v>0</v>
      </c>
      <c r="AF255" s="96">
        <f>IF(AF$225=يونيو!$B41,يونيو!$BR41-يونيو!$BQ41,0)</f>
        <v>0</v>
      </c>
      <c r="AG255" s="96">
        <f>IF(AG$225=يونيو!$B41,يونيو!$BR41-يونيو!$BQ41,0)</f>
        <v>0</v>
      </c>
    </row>
    <row r="256" spans="1:33">
      <c r="A256" s="96" t="str">
        <f>IF(D256&gt;0,يونيو!D42," ")</f>
        <v> </v>
      </c>
      <c r="B256" s="96" t="str">
        <f>IF(D256&gt;0,يونيو!E42," ")</f>
        <v> </v>
      </c>
      <c r="C256" s="96" t="str">
        <f>IF(D256&gt;0,يونيو!F42,"")</f>
        <v/>
      </c>
      <c r="D256" s="126">
        <f t="shared" si="10"/>
        <v>0</v>
      </c>
      <c r="E256" s="96">
        <f>IF(E$225=يونيو!$B42,يونيو!$BR42-يونيو!$BQ42,0)</f>
        <v>0</v>
      </c>
      <c r="F256" s="96">
        <f>IF(F$225=يونيو!$B42,يونيو!$BR42-يونيو!$BQ42,0)</f>
        <v>0</v>
      </c>
      <c r="G256" s="96">
        <f>IF(G$225=يونيو!$B42,يونيو!$BR42-يونيو!$BQ42,0)</f>
        <v>0</v>
      </c>
      <c r="H256" s="96">
        <f>IF(H$225=يونيو!$B42,يونيو!$BR42-يونيو!$BQ42,0)</f>
        <v>0</v>
      </c>
      <c r="I256" s="96">
        <f>IF(I$225=يونيو!$B42,يونيو!$BR42-يونيو!$BQ42,0)</f>
        <v>0</v>
      </c>
      <c r="J256" s="96">
        <f>IF(J$225=يونيو!$B42,يونيو!$BR42-يونيو!$BQ42,0)</f>
        <v>0</v>
      </c>
      <c r="K256" s="96">
        <f>IF(K$225=يونيو!$B42,يونيو!$BR42-يونيو!$BQ42,0)</f>
        <v>0</v>
      </c>
      <c r="L256" s="96">
        <f>IF(L$225=يونيو!$B42,يونيو!$BR42-يونيو!$BQ42,0)</f>
        <v>0</v>
      </c>
      <c r="M256" s="96">
        <f>IF(M$225=يونيو!$B42,يونيو!$BR42-يونيو!$BQ42,0)</f>
        <v>0</v>
      </c>
      <c r="N256" s="96">
        <f>IF(N$225=يونيو!$B42,يونيو!$BR42-يونيو!$BQ42,0)</f>
        <v>0</v>
      </c>
      <c r="O256" s="96">
        <f>IF(O$225=يونيو!$B42,يونيو!$BR42-يونيو!$BQ42,0)</f>
        <v>0</v>
      </c>
      <c r="P256" s="96">
        <f>IF(P$225=يونيو!$B42,يونيو!$BR42-يونيو!$BQ42,0)</f>
        <v>0</v>
      </c>
      <c r="Q256" s="96">
        <f>IF(Q$225=يونيو!$B42,يونيو!$BR42-يونيو!$BQ42,0)</f>
        <v>0</v>
      </c>
      <c r="R256" s="96">
        <f>IF(R$225=يونيو!$B42,يونيو!$BR42-يونيو!$BQ42,0)</f>
        <v>0</v>
      </c>
      <c r="S256" s="96">
        <f>IF(S$225=يونيو!$B42,يونيو!$BR42-يونيو!$BQ42,0)</f>
        <v>0</v>
      </c>
      <c r="T256" s="96">
        <f>IF(T$225=يونيو!$B42,يونيو!$BR42-يونيو!$BQ42,0)</f>
        <v>0</v>
      </c>
      <c r="U256" s="96">
        <f>IF(U$225=يونيو!$B42,يونيو!$BR42-يونيو!$BQ42,0)</f>
        <v>0</v>
      </c>
      <c r="V256" s="96">
        <f>IF(V$225=يونيو!$B42,يونيو!$BR42-يونيو!$BQ42,0)</f>
        <v>0</v>
      </c>
      <c r="W256" s="96">
        <f>IF(W$225=يونيو!$B42,يونيو!$BR42-يونيو!$BQ42,0)</f>
        <v>0</v>
      </c>
      <c r="X256" s="96">
        <f>IF(X$225=يونيو!$B42,يونيو!$BR42-يونيو!$BQ42,0)</f>
        <v>0</v>
      </c>
      <c r="Y256" s="96">
        <f>IF(Y$225=يونيو!$B42,يونيو!$BR42-يونيو!$BQ42,0)</f>
        <v>0</v>
      </c>
      <c r="Z256" s="96">
        <f>IF(Z$225=يونيو!$B42,يونيو!$BR42-يونيو!$BQ42,0)</f>
        <v>0</v>
      </c>
      <c r="AA256" s="96">
        <f>IF(AA$225=يونيو!$B42,يونيو!$BR42-يونيو!$BQ42,0)</f>
        <v>0</v>
      </c>
      <c r="AB256" s="96">
        <f>IF(AB$225=يونيو!$B42,يونيو!$BR42-يونيو!$BQ42,0)</f>
        <v>0</v>
      </c>
      <c r="AC256" s="96">
        <f>IF(AC$225=يونيو!$B42,يونيو!$BR42-يونيو!$BQ42,0)</f>
        <v>0</v>
      </c>
      <c r="AD256" s="96">
        <f>IF(AD$225=يونيو!$B42,يونيو!$BR42-يونيو!$BQ42,0)</f>
        <v>0</v>
      </c>
      <c r="AE256" s="96">
        <f>IF(AE$225=يونيو!$B42,يونيو!$BR42-يونيو!$BQ42,0)</f>
        <v>0</v>
      </c>
      <c r="AF256" s="96">
        <f>IF(AF$225=يونيو!$B42,يونيو!$BR42-يونيو!$BQ42,0)</f>
        <v>0</v>
      </c>
      <c r="AG256" s="96">
        <f>IF(AG$225=يونيو!$B42,يونيو!$BR42-يونيو!$BQ42,0)</f>
        <v>0</v>
      </c>
    </row>
    <row r="257" ht="15" spans="1:33">
      <c r="A257" s="96" t="str">
        <f>IF(D257&gt;0,يونيو!D43," ")</f>
        <v> </v>
      </c>
      <c r="B257" s="96" t="str">
        <f>IF(D257&gt;0,يونيو!E43," ")</f>
        <v> </v>
      </c>
      <c r="C257" s="96" t="str">
        <f>IF(D257&gt;0,يونيو!F43,"")</f>
        <v/>
      </c>
      <c r="D257" s="126">
        <f t="shared" si="10"/>
        <v>0</v>
      </c>
      <c r="E257" s="96">
        <f>IF(E$225=يونيو!$B43,يونيو!$BR43-يونيو!$BQ43,0)</f>
        <v>0</v>
      </c>
      <c r="F257" s="96">
        <f>IF(F$225=يونيو!$B43,يونيو!$BR43-يونيو!$BQ43,0)</f>
        <v>0</v>
      </c>
      <c r="G257" s="96">
        <f>IF(G$225=يونيو!$B43,يونيو!$BR43-يونيو!$BQ43,0)</f>
        <v>0</v>
      </c>
      <c r="H257" s="96">
        <f>IF(H$225=يونيو!$B43,يونيو!$BR43-يونيو!$BQ43,0)</f>
        <v>0</v>
      </c>
      <c r="I257" s="96">
        <f>IF(I$225=يونيو!$B43,يونيو!$BR43-يونيو!$BQ43,0)</f>
        <v>0</v>
      </c>
      <c r="J257" s="96">
        <f>IF(J$225=يونيو!$B43,يونيو!$BR43-يونيو!$BQ43,0)</f>
        <v>0</v>
      </c>
      <c r="K257" s="96">
        <f>IF(K$225=يونيو!$B43,يونيو!$BR43-يونيو!$BQ43,0)</f>
        <v>0</v>
      </c>
      <c r="L257" s="96">
        <f>IF(L$225=يونيو!$B43,يونيو!$BR43-يونيو!$BQ43,0)</f>
        <v>0</v>
      </c>
      <c r="M257" s="96">
        <f>IF(M$225=يونيو!$B43,يونيو!$BR43-يونيو!$BQ43,0)</f>
        <v>0</v>
      </c>
      <c r="N257" s="96">
        <f>IF(N$225=يونيو!$B43,يونيو!$BR43-يونيو!$BQ43,0)</f>
        <v>0</v>
      </c>
      <c r="O257" s="96">
        <f>IF(O$225=يونيو!$B43,يونيو!$BR43-يونيو!$BQ43,0)</f>
        <v>0</v>
      </c>
      <c r="P257" s="96">
        <f>IF(P$225=يونيو!$B43,يونيو!$BR43-يونيو!$BQ43,0)</f>
        <v>0</v>
      </c>
      <c r="Q257" s="96">
        <f>IF(Q$225=يونيو!$B43,يونيو!$BR43-يونيو!$BQ43,0)</f>
        <v>0</v>
      </c>
      <c r="R257" s="96">
        <f>IF(R$225=يونيو!$B43,يونيو!$BR43-يونيو!$BQ43,0)</f>
        <v>0</v>
      </c>
      <c r="S257" s="96">
        <f>IF(S$225=يونيو!$B43,يونيو!$BR43-يونيو!$BQ43,0)</f>
        <v>0</v>
      </c>
      <c r="T257" s="96">
        <f>IF(T$225=يونيو!$B43,يونيو!$BR43-يونيو!$BQ43,0)</f>
        <v>0</v>
      </c>
      <c r="U257" s="96">
        <f>IF(U$225=يونيو!$B43,يونيو!$BR43-يونيو!$BQ43,0)</f>
        <v>0</v>
      </c>
      <c r="V257" s="96">
        <f>IF(V$225=يونيو!$B43,يونيو!$BR43-يونيو!$BQ43,0)</f>
        <v>0</v>
      </c>
      <c r="W257" s="96">
        <f>IF(W$225=يونيو!$B43,يونيو!$BR43-يونيو!$BQ43,0)</f>
        <v>0</v>
      </c>
      <c r="X257" s="96">
        <f>IF(X$225=يونيو!$B43,يونيو!$BR43-يونيو!$BQ43,0)</f>
        <v>0</v>
      </c>
      <c r="Y257" s="96">
        <f>IF(Y$225=يونيو!$B43,يونيو!$BR43-يونيو!$BQ43,0)</f>
        <v>0</v>
      </c>
      <c r="Z257" s="96">
        <f>IF(Z$225=يونيو!$B43,يونيو!$BR43-يونيو!$BQ43,0)</f>
        <v>0</v>
      </c>
      <c r="AA257" s="96">
        <f>IF(AA$225=يونيو!$B43,يونيو!$BR43-يونيو!$BQ43,0)</f>
        <v>0</v>
      </c>
      <c r="AB257" s="96">
        <f>IF(AB$225=يونيو!$B43,يونيو!$BR43-يونيو!$BQ43,0)</f>
        <v>0</v>
      </c>
      <c r="AC257" s="96">
        <f>IF(AC$225=يونيو!$B43,يونيو!$BR43-يونيو!$BQ43,0)</f>
        <v>0</v>
      </c>
      <c r="AD257" s="96">
        <f>IF(AD$225=يونيو!$B43,يونيو!$BR43-يونيو!$BQ43,0)</f>
        <v>0</v>
      </c>
      <c r="AE257" s="96">
        <f>IF(AE$225=يونيو!$B43,يونيو!$BR43-يونيو!$BQ43,0)</f>
        <v>0</v>
      </c>
      <c r="AF257" s="96">
        <f>IF(AF$225=يونيو!$B43,يونيو!$BR43-يونيو!$BQ43,0)</f>
        <v>0</v>
      </c>
      <c r="AG257" s="96">
        <f>IF(AG$225=يونيو!$B43,يونيو!$BR43-يونيو!$BQ43,0)</f>
        <v>0</v>
      </c>
    </row>
    <row r="258" ht="23.25" spans="3:33">
      <c r="C258" s="127" t="s">
        <v>534</v>
      </c>
      <c r="D258" s="144">
        <f t="shared" ref="D258:AG258" si="11">SUM(D226:D257)</f>
        <v>0</v>
      </c>
      <c r="E258" s="144">
        <f t="shared" si="11"/>
        <v>0</v>
      </c>
      <c r="F258" s="128">
        <f t="shared" si="11"/>
        <v>0</v>
      </c>
      <c r="G258" s="128">
        <f t="shared" si="11"/>
        <v>0</v>
      </c>
      <c r="H258" s="128">
        <f t="shared" si="11"/>
        <v>0</v>
      </c>
      <c r="I258" s="128">
        <f t="shared" si="11"/>
        <v>0</v>
      </c>
      <c r="J258" s="128">
        <f t="shared" si="11"/>
        <v>0</v>
      </c>
      <c r="K258" s="133">
        <f t="shared" si="11"/>
        <v>0</v>
      </c>
      <c r="L258" s="133">
        <f t="shared" si="11"/>
        <v>0</v>
      </c>
      <c r="M258" s="133">
        <f t="shared" si="11"/>
        <v>0</v>
      </c>
      <c r="N258" s="133">
        <f t="shared" si="11"/>
        <v>0</v>
      </c>
      <c r="O258" s="133">
        <f t="shared" si="11"/>
        <v>0</v>
      </c>
      <c r="P258" s="133">
        <f t="shared" si="11"/>
        <v>0</v>
      </c>
      <c r="Q258" s="133">
        <f t="shared" si="11"/>
        <v>0</v>
      </c>
      <c r="R258" s="136">
        <f t="shared" si="11"/>
        <v>0</v>
      </c>
      <c r="S258" s="136">
        <f t="shared" si="11"/>
        <v>0</v>
      </c>
      <c r="T258" s="136">
        <f t="shared" si="11"/>
        <v>0</v>
      </c>
      <c r="U258" s="136">
        <f t="shared" si="11"/>
        <v>0</v>
      </c>
      <c r="V258" s="136">
        <f t="shared" si="11"/>
        <v>0</v>
      </c>
      <c r="W258" s="136">
        <f t="shared" si="11"/>
        <v>0</v>
      </c>
      <c r="X258" s="138">
        <f t="shared" si="11"/>
        <v>0</v>
      </c>
      <c r="Y258" s="138">
        <f t="shared" si="11"/>
        <v>0</v>
      </c>
      <c r="Z258" s="138">
        <f t="shared" si="11"/>
        <v>0</v>
      </c>
      <c r="AA258" s="138">
        <f t="shared" si="11"/>
        <v>0</v>
      </c>
      <c r="AB258" s="138">
        <f t="shared" si="11"/>
        <v>0</v>
      </c>
      <c r="AC258" s="142">
        <f t="shared" si="11"/>
        <v>0</v>
      </c>
      <c r="AD258" s="142">
        <f t="shared" si="11"/>
        <v>0</v>
      </c>
      <c r="AE258" s="142">
        <f t="shared" si="11"/>
        <v>0</v>
      </c>
      <c r="AF258" s="142">
        <f t="shared" si="11"/>
        <v>0</v>
      </c>
      <c r="AG258" s="143">
        <f t="shared" si="11"/>
        <v>0</v>
      </c>
    </row>
    <row r="259" ht="15"/>
    <row r="263" ht="30" spans="15:22">
      <c r="O263" s="134"/>
      <c r="P263" s="134" t="s">
        <v>541</v>
      </c>
      <c r="Q263" s="134"/>
      <c r="R263" s="134"/>
      <c r="S263" s="134"/>
      <c r="T263" s="134"/>
      <c r="U263" s="134"/>
      <c r="V263" s="134"/>
    </row>
    <row r="264" ht="30" spans="15:22">
      <c r="O264" s="134"/>
      <c r="P264" s="134"/>
      <c r="Q264" s="134"/>
      <c r="R264" s="134"/>
      <c r="S264" s="134"/>
      <c r="T264" s="134"/>
      <c r="U264" s="134"/>
      <c r="V264" s="134"/>
    </row>
    <row r="265" ht="30" spans="15:22">
      <c r="O265" s="134"/>
      <c r="P265" s="134"/>
      <c r="Q265" s="134"/>
      <c r="R265" s="134"/>
      <c r="S265" s="134"/>
      <c r="T265" s="134"/>
      <c r="U265" s="134"/>
      <c r="V265" s="134"/>
    </row>
    <row r="266" ht="30" spans="15:22">
      <c r="O266" s="134"/>
      <c r="P266" s="134"/>
      <c r="Q266" s="134"/>
      <c r="R266" s="134"/>
      <c r="S266" s="134"/>
      <c r="T266" s="134"/>
      <c r="U266" s="134"/>
      <c r="V266" s="134"/>
    </row>
    <row r="267" ht="20.25" spans="1:33">
      <c r="A267" s="96"/>
      <c r="B267" s="96"/>
      <c r="C267" s="96"/>
      <c r="D267" s="96"/>
      <c r="E267" s="125" t="s">
        <v>508</v>
      </c>
      <c r="F267" s="125"/>
      <c r="G267" s="125"/>
      <c r="H267" s="125"/>
      <c r="I267" s="125"/>
      <c r="J267" s="125"/>
      <c r="K267" s="132" t="s">
        <v>509</v>
      </c>
      <c r="L267" s="132"/>
      <c r="M267" s="132"/>
      <c r="N267" s="132"/>
      <c r="O267" s="132"/>
      <c r="P267" s="132"/>
      <c r="Q267" s="132"/>
      <c r="R267" s="135" t="s">
        <v>510</v>
      </c>
      <c r="S267" s="135"/>
      <c r="T267" s="135"/>
      <c r="U267" s="135"/>
      <c r="V267" s="135"/>
      <c r="W267" s="135"/>
      <c r="X267" s="137" t="s">
        <v>511</v>
      </c>
      <c r="Y267" s="137"/>
      <c r="Z267" s="137"/>
      <c r="AA267" s="137"/>
      <c r="AB267" s="137"/>
      <c r="AC267" s="139" t="s">
        <v>512</v>
      </c>
      <c r="AD267" s="139"/>
      <c r="AE267" s="139"/>
      <c r="AF267" s="139"/>
      <c r="AG267" s="139"/>
    </row>
    <row r="268" ht="20.25" spans="1:33">
      <c r="A268" s="97" t="s">
        <v>513</v>
      </c>
      <c r="B268" s="97" t="s">
        <v>486</v>
      </c>
      <c r="C268" s="97" t="s">
        <v>487</v>
      </c>
      <c r="D268" s="97" t="s">
        <v>15</v>
      </c>
      <c r="E268" s="125" t="s">
        <v>514</v>
      </c>
      <c r="F268" s="125" t="s">
        <v>515</v>
      </c>
      <c r="G268" s="125" t="s">
        <v>516</v>
      </c>
      <c r="H268" s="125" t="s">
        <v>180</v>
      </c>
      <c r="I268" s="125" t="s">
        <v>517</v>
      </c>
      <c r="J268" s="125" t="s">
        <v>518</v>
      </c>
      <c r="K268" s="132" t="s">
        <v>152</v>
      </c>
      <c r="L268" s="132" t="s">
        <v>470</v>
      </c>
      <c r="M268" s="132" t="s">
        <v>519</v>
      </c>
      <c r="N268" s="132" t="s">
        <v>433</v>
      </c>
      <c r="O268" s="132" t="s">
        <v>506</v>
      </c>
      <c r="P268" s="132" t="s">
        <v>520</v>
      </c>
      <c r="Q268" s="132" t="s">
        <v>394</v>
      </c>
      <c r="R268" s="135" t="s">
        <v>521</v>
      </c>
      <c r="S268" s="135" t="s">
        <v>522</v>
      </c>
      <c r="T268" s="135" t="s">
        <v>523</v>
      </c>
      <c r="U268" s="135" t="s">
        <v>524</v>
      </c>
      <c r="V268" s="135" t="s">
        <v>325</v>
      </c>
      <c r="W268" s="135" t="s">
        <v>525</v>
      </c>
      <c r="X268" s="137" t="s">
        <v>526</v>
      </c>
      <c r="Y268" s="137" t="s">
        <v>527</v>
      </c>
      <c r="Z268" s="137" t="s">
        <v>528</v>
      </c>
      <c r="AA268" s="137" t="s">
        <v>529</v>
      </c>
      <c r="AB268" s="137" t="s">
        <v>530</v>
      </c>
      <c r="AC268" s="140" t="s">
        <v>124</v>
      </c>
      <c r="AD268" s="140" t="s">
        <v>531</v>
      </c>
      <c r="AE268" s="141" t="s">
        <v>77</v>
      </c>
      <c r="AF268" s="141" t="s">
        <v>532</v>
      </c>
      <c r="AG268" s="141" t="s">
        <v>533</v>
      </c>
    </row>
    <row r="269" spans="1:33">
      <c r="A269" s="96" t="str">
        <f>IF(D269&gt;0,يوليو!D12," ")</f>
        <v> </v>
      </c>
      <c r="B269" s="96" t="str">
        <f>IF(D269&gt;0,يوليو!E12," ")</f>
        <v> </v>
      </c>
      <c r="C269" s="96" t="str">
        <f>IF(D269&gt;0,يوليو!F12,"")</f>
        <v/>
      </c>
      <c r="D269" s="126">
        <f t="shared" ref="D269:D300" si="12">SUM(E269:AF269)</f>
        <v>0</v>
      </c>
      <c r="E269" s="96">
        <f>IF(E$268=يوليو!$B12,يوليو!$BR12-يوليو!$BQ12,0)</f>
        <v>0</v>
      </c>
      <c r="F269" s="96">
        <f>IF(F$268=يوليو!$B12,يوليو!$BR12-يوليو!$BQ12,0)</f>
        <v>0</v>
      </c>
      <c r="G269" s="96">
        <f>IF(G$268=يوليو!$B12,يوليو!$BR12-يوليو!$BQ12,0)</f>
        <v>0</v>
      </c>
      <c r="H269" s="96">
        <f>IF(H$268=يوليو!$B12,يوليو!$BR12-يوليو!$BQ12,0)</f>
        <v>0</v>
      </c>
      <c r="I269" s="96">
        <f>IF(I$268=يوليو!$B12,يوليو!$BR12-يوليو!$BQ12,0)</f>
        <v>0</v>
      </c>
      <c r="J269" s="96">
        <f>IF(J$268=يوليو!$B12,يوليو!$BR12-يوليو!$BQ12,0)</f>
        <v>0</v>
      </c>
      <c r="K269" s="96">
        <f>IF(K$268=يوليو!$B12,يوليو!$BR12-يوليو!$BQ12,0)</f>
        <v>0</v>
      </c>
      <c r="L269" s="96">
        <f>IF(L$268=يوليو!$B12,يوليو!$BR12-يوليو!$BQ12,0)</f>
        <v>0</v>
      </c>
      <c r="M269" s="96">
        <f>IF(M$268=يوليو!$B12,يوليو!$BR12-يوليو!$BQ12,0)</f>
        <v>0</v>
      </c>
      <c r="N269" s="96">
        <f>IF(N$268=يوليو!$B12,يوليو!$BR12-يوليو!$BQ12,0)</f>
        <v>0</v>
      </c>
      <c r="O269" s="96">
        <f>IF(O$268=يوليو!$B12,يوليو!$BR12-يوليو!$BQ12,0)</f>
        <v>0</v>
      </c>
      <c r="P269" s="96">
        <f>IF(P$268=يوليو!$B12,يوليو!$BR12-يوليو!$BQ12,0)</f>
        <v>0</v>
      </c>
      <c r="Q269" s="96">
        <f>IF(Q$268=يوليو!$B12,يوليو!$BR12-يوليو!$BQ12,0)</f>
        <v>0</v>
      </c>
      <c r="R269" s="96">
        <f>IF(R$268=يوليو!$B12,يوليو!$BR12-يوليو!$BQ12,0)</f>
        <v>0</v>
      </c>
      <c r="S269" s="96">
        <f>IF(S$268=يوليو!$B12,يوليو!$BR12-يوليو!$BQ12,0)</f>
        <v>0</v>
      </c>
      <c r="T269" s="96">
        <f>IF(T$268=يوليو!$B12,يوليو!$BR12-يوليو!$BQ12,0)</f>
        <v>0</v>
      </c>
      <c r="U269" s="96">
        <f>IF(U$268=يوليو!$B12,يوليو!$BR12-يوليو!$BQ12,0)</f>
        <v>0</v>
      </c>
      <c r="V269" s="96">
        <f>IF(V$268=يوليو!$B12,يوليو!$BR12-يوليو!$BQ12,0)</f>
        <v>0</v>
      </c>
      <c r="W269" s="96">
        <f>IF(W$268=يوليو!$B12,يوليو!$BR12-يوليو!$BQ12,0)</f>
        <v>0</v>
      </c>
      <c r="X269" s="96">
        <f>IF(X$268=يوليو!$B12,يوليو!$BR12-يوليو!$BQ12,0)</f>
        <v>0</v>
      </c>
      <c r="Y269" s="96">
        <f>IF(Y$268=يوليو!$B12,يوليو!$BR12-يوليو!$BQ12,0)</f>
        <v>0</v>
      </c>
      <c r="Z269" s="96">
        <f>IF(Z$268=يوليو!$B12,يوليو!$BR12-يوليو!$BQ12,0)</f>
        <v>0</v>
      </c>
      <c r="AA269" s="96">
        <f>IF(AA$268=يوليو!$B12,يوليو!$BR12-يوليو!$BQ12,0)</f>
        <v>0</v>
      </c>
      <c r="AB269" s="96">
        <f>IF(AB$268=يوليو!$B12,يوليو!$BR12-يوليو!$BQ12,0)</f>
        <v>0</v>
      </c>
      <c r="AC269" s="96">
        <f>IF(AC$268=يوليو!$B12,يوليو!$BR12-يوليو!$BQ12,0)</f>
        <v>0</v>
      </c>
      <c r="AD269" s="96">
        <f>IF(AD$268=يوليو!$B12,يوليو!$BR12-يوليو!$BQ12,0)</f>
        <v>0</v>
      </c>
      <c r="AE269" s="96">
        <f>IF(AE$268=يوليو!$B12,يوليو!$BR12-يوليو!$BQ12,0)</f>
        <v>0</v>
      </c>
      <c r="AF269" s="96">
        <f>IF(AF$268=يوليو!$B12,يوليو!$BR12-يوليو!$BQ12,0)</f>
        <v>0</v>
      </c>
      <c r="AG269" s="96">
        <f>IF(AG$268=يوليو!$B12,يوليو!$BR12-يوليو!$BQ12,0)</f>
        <v>0</v>
      </c>
    </row>
    <row r="270" spans="1:33">
      <c r="A270" s="96" t="str">
        <f>IF(D270&gt;0,يوليو!D13," ")</f>
        <v> </v>
      </c>
      <c r="B270" s="96" t="str">
        <f>IF(D270&gt;0,يوليو!E13," ")</f>
        <v> </v>
      </c>
      <c r="C270" s="96" t="str">
        <f>IF(D270&gt;0,يوليو!F13,"")</f>
        <v/>
      </c>
      <c r="D270" s="126">
        <f t="shared" si="12"/>
        <v>0</v>
      </c>
      <c r="E270" s="96">
        <f>IF(E$268=يوليو!$B13,يوليو!$BR13-يوليو!$BQ13,0)</f>
        <v>0</v>
      </c>
      <c r="F270" s="96">
        <f>IF(F$268=يوليو!$B13,يوليو!$BR13-يوليو!$BQ13,0)</f>
        <v>0</v>
      </c>
      <c r="G270" s="96">
        <f>IF(G$268=يوليو!$B13,يوليو!$BR13-يوليو!$BQ13,0)</f>
        <v>0</v>
      </c>
      <c r="H270" s="96">
        <f>IF(H$268=يوليو!$B13,يوليو!$BR13-يوليو!$BQ13,0)</f>
        <v>0</v>
      </c>
      <c r="I270" s="96">
        <f>IF(I$268=يوليو!$B13,يوليو!$BR13-يوليو!$BQ13,0)</f>
        <v>0</v>
      </c>
      <c r="J270" s="96">
        <f>IF(J$268=يوليو!$B13,يوليو!$BR13-يوليو!$BQ13,0)</f>
        <v>0</v>
      </c>
      <c r="K270" s="96">
        <f>IF(K$268=يوليو!$B13,يوليو!$BR13-يوليو!$BQ13,0)</f>
        <v>0</v>
      </c>
      <c r="L270" s="96">
        <f>IF(L$268=يوليو!$B13,يوليو!$BR13-يوليو!$BQ13,0)</f>
        <v>0</v>
      </c>
      <c r="M270" s="96">
        <f>IF(M$268=يوليو!$B13,يوليو!$BR13-يوليو!$BQ13,0)</f>
        <v>0</v>
      </c>
      <c r="N270" s="96">
        <f>IF(N$268=يوليو!$B13,يوليو!$BR13-يوليو!$BQ13,0)</f>
        <v>0</v>
      </c>
      <c r="O270" s="96">
        <f>IF(O$268=يوليو!$B13,يوليو!$BR13-يوليو!$BQ13,0)</f>
        <v>0</v>
      </c>
      <c r="P270" s="96">
        <f>IF(P$268=يوليو!$B13,يوليو!$BR13-يوليو!$BQ13,0)</f>
        <v>0</v>
      </c>
      <c r="Q270" s="96">
        <f>IF(Q$268=يوليو!$B13,يوليو!$BR13-يوليو!$BQ13,0)</f>
        <v>0</v>
      </c>
      <c r="R270" s="96">
        <f>IF(R$268=يوليو!$B13,يوليو!$BR13-يوليو!$BQ13,0)</f>
        <v>0</v>
      </c>
      <c r="S270" s="96">
        <f>IF(S$268=يوليو!$B13,يوليو!$BR13-يوليو!$BQ13,0)</f>
        <v>0</v>
      </c>
      <c r="T270" s="96">
        <f>IF(T$268=يوليو!$B13,يوليو!$BR13-يوليو!$BQ13,0)</f>
        <v>0</v>
      </c>
      <c r="U270" s="96">
        <f>IF(U$268=يوليو!$B13,يوليو!$BR13-يوليو!$BQ13,0)</f>
        <v>0</v>
      </c>
      <c r="V270" s="96">
        <f>IF(V$268=يوليو!$B13,يوليو!$BR13-يوليو!$BQ13,0)</f>
        <v>0</v>
      </c>
      <c r="W270" s="96">
        <f>IF(W$268=يوليو!$B13,يوليو!$BR13-يوليو!$BQ13,0)</f>
        <v>0</v>
      </c>
      <c r="X270" s="96">
        <f>IF(X$268=يوليو!$B13,يوليو!$BR13-يوليو!$BQ13,0)</f>
        <v>0</v>
      </c>
      <c r="Y270" s="96">
        <f>IF(Y$268=يوليو!$B13,يوليو!$BR13-يوليو!$BQ13,0)</f>
        <v>0</v>
      </c>
      <c r="Z270" s="96">
        <f>IF(Z$268=يوليو!$B13,يوليو!$BR13-يوليو!$BQ13,0)</f>
        <v>0</v>
      </c>
      <c r="AA270" s="96">
        <f>IF(AA$268=يوليو!$B13,يوليو!$BR13-يوليو!$BQ13,0)</f>
        <v>0</v>
      </c>
      <c r="AB270" s="96">
        <f>IF(AB$268=يوليو!$B13,يوليو!$BR13-يوليو!$BQ13,0)</f>
        <v>0</v>
      </c>
      <c r="AC270" s="96">
        <f>IF(AC$268=يوليو!$B13,يوليو!$BR13-يوليو!$BQ13,0)</f>
        <v>0</v>
      </c>
      <c r="AD270" s="96">
        <f>IF(AD$268=يوليو!$B13,يوليو!$BR13-يوليو!$BQ13,0)</f>
        <v>0</v>
      </c>
      <c r="AE270" s="96">
        <f>IF(AE$268=يوليو!$B13,يوليو!$BR13-يوليو!$BQ13,0)</f>
        <v>0</v>
      </c>
      <c r="AF270" s="96">
        <f>IF(AF$268=يوليو!$B13,يوليو!$BR13-يوليو!$BQ13,0)</f>
        <v>0</v>
      </c>
      <c r="AG270" s="96">
        <f>IF(AG$268=يوليو!$B13,يوليو!$BR13-يوليو!$BQ13,0)</f>
        <v>0</v>
      </c>
    </row>
    <row r="271" spans="1:33">
      <c r="A271" s="96" t="str">
        <f>IF(D271&gt;0,يوليو!D14," ")</f>
        <v> </v>
      </c>
      <c r="B271" s="96" t="str">
        <f>IF(D271&gt;0,يوليو!E14," ")</f>
        <v> </v>
      </c>
      <c r="C271" s="96" t="str">
        <f>IF(D271&gt;0,يوليو!F14,"")</f>
        <v/>
      </c>
      <c r="D271" s="126">
        <f t="shared" si="12"/>
        <v>0</v>
      </c>
      <c r="E271" s="96">
        <f>IF(E$268=يوليو!$B14,يوليو!$BR14-يوليو!$BQ14,0)</f>
        <v>0</v>
      </c>
      <c r="F271" s="96">
        <f>IF(F$268=يوليو!$B14,يوليو!$BR14-يوليو!$BQ14,0)</f>
        <v>0</v>
      </c>
      <c r="G271" s="96">
        <f>IF(G$268=يوليو!$B14,يوليو!$BR14-يوليو!$BQ14,0)</f>
        <v>0</v>
      </c>
      <c r="H271" s="96">
        <f>IF(H$268=يوليو!$B14,يوليو!$BR14-يوليو!$BQ14,0)</f>
        <v>0</v>
      </c>
      <c r="I271" s="96">
        <f>IF(I$268=يوليو!$B14,يوليو!$BR14-يوليو!$BQ14,0)</f>
        <v>0</v>
      </c>
      <c r="J271" s="96">
        <f>IF(J$268=يوليو!$B14,يوليو!$BR14-يوليو!$BQ14,0)</f>
        <v>0</v>
      </c>
      <c r="K271" s="96">
        <f>IF(K$268=يوليو!$B14,يوليو!$BR14-يوليو!$BQ14,0)</f>
        <v>0</v>
      </c>
      <c r="L271" s="96">
        <f>IF(L$268=يوليو!$B14,يوليو!$BR14-يوليو!$BQ14,0)</f>
        <v>0</v>
      </c>
      <c r="M271" s="96">
        <f>IF(M$268=يوليو!$B14,يوليو!$BR14-يوليو!$BQ14,0)</f>
        <v>0</v>
      </c>
      <c r="N271" s="96">
        <f>IF(N$268=يوليو!$B14,يوليو!$BR14-يوليو!$BQ14,0)</f>
        <v>0</v>
      </c>
      <c r="O271" s="96">
        <f>IF(O$268=يوليو!$B14,يوليو!$BR14-يوليو!$BQ14,0)</f>
        <v>0</v>
      </c>
      <c r="P271" s="96">
        <f>IF(P$268=يوليو!$B14,يوليو!$BR14-يوليو!$BQ14,0)</f>
        <v>0</v>
      </c>
      <c r="Q271" s="96">
        <f>IF(Q$268=يوليو!$B14,يوليو!$BR14-يوليو!$BQ14,0)</f>
        <v>0</v>
      </c>
      <c r="R271" s="96">
        <f>IF(R$268=يوليو!$B14,يوليو!$BR14-يوليو!$BQ14,0)</f>
        <v>0</v>
      </c>
      <c r="S271" s="96">
        <f>IF(S$268=يوليو!$B14,يوليو!$BR14-يوليو!$BQ14,0)</f>
        <v>0</v>
      </c>
      <c r="T271" s="96">
        <f>IF(T$268=يوليو!$B14,يوليو!$BR14-يوليو!$BQ14,0)</f>
        <v>0</v>
      </c>
      <c r="U271" s="96">
        <f>IF(U$268=يوليو!$B14,يوليو!$BR14-يوليو!$BQ14,0)</f>
        <v>0</v>
      </c>
      <c r="V271" s="96">
        <f>IF(V$268=يوليو!$B14,يوليو!$BR14-يوليو!$BQ14,0)</f>
        <v>0</v>
      </c>
      <c r="W271" s="96">
        <f>IF(W$268=يوليو!$B14,يوليو!$BR14-يوليو!$BQ14,0)</f>
        <v>0</v>
      </c>
      <c r="X271" s="96">
        <f>IF(X$268=يوليو!$B14,يوليو!$BR14-يوليو!$BQ14,0)</f>
        <v>0</v>
      </c>
      <c r="Y271" s="96">
        <f>IF(Y$268=يوليو!$B14,يوليو!$BR14-يوليو!$BQ14,0)</f>
        <v>0</v>
      </c>
      <c r="Z271" s="96">
        <f>IF(Z$268=يوليو!$B14,يوليو!$BR14-يوليو!$BQ14,0)</f>
        <v>0</v>
      </c>
      <c r="AA271" s="96">
        <f>IF(AA$268=يوليو!$B14,يوليو!$BR14-يوليو!$BQ14,0)</f>
        <v>0</v>
      </c>
      <c r="AB271" s="96">
        <f>IF(AB$268=يوليو!$B14,يوليو!$BR14-يوليو!$BQ14,0)</f>
        <v>0</v>
      </c>
      <c r="AC271" s="96">
        <f>IF(AC$268=يوليو!$B14,يوليو!$BR14-يوليو!$BQ14,0)</f>
        <v>0</v>
      </c>
      <c r="AD271" s="96">
        <f>IF(AD$268=يوليو!$B14,يوليو!$BR14-يوليو!$BQ14,0)</f>
        <v>0</v>
      </c>
      <c r="AE271" s="96">
        <f>IF(AE$268=يوليو!$B14,يوليو!$BR14-يوليو!$BQ14,0)</f>
        <v>0</v>
      </c>
      <c r="AF271" s="96">
        <f>IF(AF$268=يوليو!$B14,يوليو!$BR14-يوليو!$BQ14,0)</f>
        <v>0</v>
      </c>
      <c r="AG271" s="96">
        <f>IF(AG$268=يوليو!$B14,يوليو!$BR14-يوليو!$BQ14,0)</f>
        <v>0</v>
      </c>
    </row>
    <row r="272" spans="1:33">
      <c r="A272" s="96" t="str">
        <f>IF(D272&gt;0,يوليو!D15," ")</f>
        <v> </v>
      </c>
      <c r="B272" s="96" t="str">
        <f>IF(D272&gt;0,يوليو!E15," ")</f>
        <v> </v>
      </c>
      <c r="C272" s="96" t="str">
        <f>IF(D272&gt;0,يوليو!F15,"")</f>
        <v/>
      </c>
      <c r="D272" s="126">
        <f t="shared" si="12"/>
        <v>0</v>
      </c>
      <c r="E272" s="96">
        <f>IF(E$268=يوليو!$B15,يوليو!$BR15-يوليو!$BQ15,0)</f>
        <v>0</v>
      </c>
      <c r="F272" s="96">
        <f>IF(F$268=يوليو!$B15,يوليو!$BR15-يوليو!$BQ15,0)</f>
        <v>0</v>
      </c>
      <c r="G272" s="96">
        <f>IF(G$268=يوليو!$B15,يوليو!$BR15-يوليو!$BQ15,0)</f>
        <v>0</v>
      </c>
      <c r="H272" s="96">
        <f>IF(H$268=يوليو!$B15,يوليو!$BR15-يوليو!$BQ15,0)</f>
        <v>0</v>
      </c>
      <c r="I272" s="96">
        <f>IF(I$268=يوليو!$B15,يوليو!$BR15-يوليو!$BQ15,0)</f>
        <v>0</v>
      </c>
      <c r="J272" s="96">
        <f>IF(J$268=يوليو!$B15,يوليو!$BR15-يوليو!$BQ15,0)</f>
        <v>0</v>
      </c>
      <c r="K272" s="96">
        <f>IF(K$268=يوليو!$B15,يوليو!$BR15-يوليو!$BQ15,0)</f>
        <v>0</v>
      </c>
      <c r="L272" s="96">
        <f>IF(L$268=يوليو!$B15,يوليو!$BR15-يوليو!$BQ15,0)</f>
        <v>0</v>
      </c>
      <c r="M272" s="96">
        <f>IF(M$268=يوليو!$B15,يوليو!$BR15-يوليو!$BQ15,0)</f>
        <v>0</v>
      </c>
      <c r="N272" s="96">
        <f>IF(N$268=يوليو!$B15,يوليو!$BR15-يوليو!$BQ15,0)</f>
        <v>0</v>
      </c>
      <c r="O272" s="96">
        <f>IF(O$268=يوليو!$B15,يوليو!$BR15-يوليو!$BQ15,0)</f>
        <v>0</v>
      </c>
      <c r="P272" s="96">
        <f>IF(P$268=يوليو!$B15,يوليو!$BR15-يوليو!$BQ15,0)</f>
        <v>0</v>
      </c>
      <c r="Q272" s="96">
        <f>IF(Q$268=يوليو!$B15,يوليو!$BR15-يوليو!$BQ15,0)</f>
        <v>0</v>
      </c>
      <c r="R272" s="96">
        <f>IF(R$268=يوليو!$B15,يوليو!$BR15-يوليو!$BQ15,0)</f>
        <v>0</v>
      </c>
      <c r="S272" s="96">
        <f>IF(S$268=يوليو!$B15,يوليو!$BR15-يوليو!$BQ15,0)</f>
        <v>0</v>
      </c>
      <c r="T272" s="96">
        <f>IF(T$268=يوليو!$B15,يوليو!$BR15-يوليو!$BQ15,0)</f>
        <v>0</v>
      </c>
      <c r="U272" s="96">
        <f>IF(U$268=يوليو!$B15,يوليو!$BR15-يوليو!$BQ15,0)</f>
        <v>0</v>
      </c>
      <c r="V272" s="96">
        <f>IF(V$268=يوليو!$B15,يوليو!$BR15-يوليو!$BQ15,0)</f>
        <v>0</v>
      </c>
      <c r="W272" s="96">
        <f>IF(W$268=يوليو!$B15,يوليو!$BR15-يوليو!$BQ15,0)</f>
        <v>0</v>
      </c>
      <c r="X272" s="96">
        <f>IF(X$268=يوليو!$B15,يوليو!$BR15-يوليو!$BQ15,0)</f>
        <v>0</v>
      </c>
      <c r="Y272" s="96">
        <f>IF(Y$268=يوليو!$B15,يوليو!$BR15-يوليو!$BQ15,0)</f>
        <v>0</v>
      </c>
      <c r="Z272" s="96">
        <f>IF(Z$268=يوليو!$B15,يوليو!$BR15-يوليو!$BQ15,0)</f>
        <v>0</v>
      </c>
      <c r="AA272" s="96">
        <f>IF(AA$268=يوليو!$B15,يوليو!$BR15-يوليو!$BQ15,0)</f>
        <v>0</v>
      </c>
      <c r="AB272" s="96">
        <f>IF(AB$268=يوليو!$B15,يوليو!$BR15-يوليو!$BQ15,0)</f>
        <v>0</v>
      </c>
      <c r="AC272" s="96">
        <f>IF(AC$268=يوليو!$B15,يوليو!$BR15-يوليو!$BQ15,0)</f>
        <v>0</v>
      </c>
      <c r="AD272" s="96">
        <f>IF(AD$268=يوليو!$B15,يوليو!$BR15-يوليو!$BQ15,0)</f>
        <v>0</v>
      </c>
      <c r="AE272" s="96">
        <f>IF(AE$268=يوليو!$B15,يوليو!$BR15-يوليو!$BQ15,0)</f>
        <v>0</v>
      </c>
      <c r="AF272" s="96">
        <f>IF(AF$268=يوليو!$B15,يوليو!$BR15-يوليو!$BQ15,0)</f>
        <v>0</v>
      </c>
      <c r="AG272" s="96">
        <f>IF(AG$268=يوليو!$B15,يوليو!$BR15-يوليو!$BQ15,0)</f>
        <v>0</v>
      </c>
    </row>
    <row r="273" spans="1:33">
      <c r="A273" s="96" t="str">
        <f>IF(D273&gt;0,يوليو!D16," ")</f>
        <v> </v>
      </c>
      <c r="B273" s="96" t="str">
        <f>IF(D273&gt;0,يوليو!E16," ")</f>
        <v> </v>
      </c>
      <c r="C273" s="96" t="str">
        <f>IF(D273&gt;0,يوليو!F16,"")</f>
        <v/>
      </c>
      <c r="D273" s="126">
        <f t="shared" si="12"/>
        <v>0</v>
      </c>
      <c r="E273" s="96">
        <f>IF(E$268=يوليو!$B16,يوليو!$BR16-يوليو!$BQ16,0)</f>
        <v>0</v>
      </c>
      <c r="F273" s="96">
        <f>IF(F$268=يوليو!$B16,يوليو!$BR16-يوليو!$BQ16,0)</f>
        <v>0</v>
      </c>
      <c r="G273" s="96">
        <f>IF(G$268=يوليو!$B16,يوليو!$BR16-يوليو!$BQ16,0)</f>
        <v>0</v>
      </c>
      <c r="H273" s="96">
        <f>IF(H$268=يوليو!$B16,يوليو!$BR16-يوليو!$BQ16,0)</f>
        <v>0</v>
      </c>
      <c r="I273" s="96">
        <f>IF(I$268=يوليو!$B16,يوليو!$BR16-يوليو!$BQ16,0)</f>
        <v>0</v>
      </c>
      <c r="J273" s="96">
        <f>IF(J$268=يوليو!$B16,يوليو!$BR16-يوليو!$BQ16,0)</f>
        <v>0</v>
      </c>
      <c r="K273" s="96">
        <f>IF(K$268=يوليو!$B16,يوليو!$BR16-يوليو!$BQ16,0)</f>
        <v>0</v>
      </c>
      <c r="L273" s="96">
        <f>IF(L$268=يوليو!$B16,يوليو!$BR16-يوليو!$BQ16,0)</f>
        <v>0</v>
      </c>
      <c r="M273" s="96">
        <f>IF(M$268=يوليو!$B16,يوليو!$BR16-يوليو!$BQ16,0)</f>
        <v>0</v>
      </c>
      <c r="N273" s="96">
        <f>IF(N$268=يوليو!$B16,يوليو!$BR16-يوليو!$BQ16,0)</f>
        <v>0</v>
      </c>
      <c r="O273" s="96">
        <f>IF(O$268=يوليو!$B16,يوليو!$BR16-يوليو!$BQ16,0)</f>
        <v>0</v>
      </c>
      <c r="P273" s="96">
        <f>IF(P$268=يوليو!$B16,يوليو!$BR16-يوليو!$BQ16,0)</f>
        <v>0</v>
      </c>
      <c r="Q273" s="96">
        <f>IF(Q$268=يوليو!$B16,يوليو!$BR16-يوليو!$BQ16,0)</f>
        <v>0</v>
      </c>
      <c r="R273" s="96">
        <f>IF(R$268=يوليو!$B16,يوليو!$BR16-يوليو!$BQ16,0)</f>
        <v>0</v>
      </c>
      <c r="S273" s="96">
        <f>IF(S$268=يوليو!$B16,يوليو!$BR16-يوليو!$BQ16,0)</f>
        <v>0</v>
      </c>
      <c r="T273" s="96">
        <f>IF(T$268=يوليو!$B16,يوليو!$BR16-يوليو!$BQ16,0)</f>
        <v>0</v>
      </c>
      <c r="U273" s="96">
        <f>IF(U$268=يوليو!$B16,يوليو!$BR16-يوليو!$BQ16,0)</f>
        <v>0</v>
      </c>
      <c r="V273" s="96">
        <f>IF(V$268=يوليو!$B16,يوليو!$BR16-يوليو!$BQ16,0)</f>
        <v>0</v>
      </c>
      <c r="W273" s="96">
        <f>IF(W$268=يوليو!$B16,يوليو!$BR16-يوليو!$BQ16,0)</f>
        <v>0</v>
      </c>
      <c r="X273" s="96">
        <f>IF(X$268=يوليو!$B16,يوليو!$BR16-يوليو!$BQ16,0)</f>
        <v>0</v>
      </c>
      <c r="Y273" s="96">
        <f>IF(Y$268=يوليو!$B16,يوليو!$BR16-يوليو!$BQ16,0)</f>
        <v>0</v>
      </c>
      <c r="Z273" s="96">
        <f>IF(Z$268=يوليو!$B16,يوليو!$BR16-يوليو!$BQ16,0)</f>
        <v>0</v>
      </c>
      <c r="AA273" s="96">
        <f>IF(AA$268=يوليو!$B16,يوليو!$BR16-يوليو!$BQ16,0)</f>
        <v>0</v>
      </c>
      <c r="AB273" s="96">
        <f>IF(AB$268=يوليو!$B16,يوليو!$BR16-يوليو!$BQ16,0)</f>
        <v>0</v>
      </c>
      <c r="AC273" s="96">
        <f>IF(AC$268=يوليو!$B16,يوليو!$BR16-يوليو!$BQ16,0)</f>
        <v>0</v>
      </c>
      <c r="AD273" s="96">
        <f>IF(AD$268=يوليو!$B16,يوليو!$BR16-يوليو!$BQ16,0)</f>
        <v>0</v>
      </c>
      <c r="AE273" s="96">
        <f>IF(AE$268=يوليو!$B16,يوليو!$BR16-يوليو!$BQ16,0)</f>
        <v>0</v>
      </c>
      <c r="AF273" s="96">
        <f>IF(AF$268=يوليو!$B16,يوليو!$BR16-يوليو!$BQ16,0)</f>
        <v>0</v>
      </c>
      <c r="AG273" s="96">
        <f>IF(AG$268=يوليو!$B16,يوليو!$BR16-يوليو!$BQ16,0)</f>
        <v>0</v>
      </c>
    </row>
    <row r="274" spans="1:33">
      <c r="A274" s="96" t="str">
        <f>IF(D274&gt;0,يوليو!D17," ")</f>
        <v> </v>
      </c>
      <c r="B274" s="96" t="str">
        <f>IF(D274&gt;0,يوليو!E17," ")</f>
        <v> </v>
      </c>
      <c r="C274" s="96" t="str">
        <f>IF(D274&gt;0,يوليو!F17,"")</f>
        <v/>
      </c>
      <c r="D274" s="126">
        <f t="shared" si="12"/>
        <v>0</v>
      </c>
      <c r="E274" s="96">
        <f>IF(E$268=يوليو!$B17,يوليو!$BR17-يوليو!$BQ17,0)</f>
        <v>0</v>
      </c>
      <c r="F274" s="96">
        <f>IF(F$268=يوليو!$B17,يوليو!$BR17-يوليو!$BQ17,0)</f>
        <v>0</v>
      </c>
      <c r="G274" s="96">
        <f>IF(G$268=يوليو!$B17,يوليو!$BR17-يوليو!$BQ17,0)</f>
        <v>0</v>
      </c>
      <c r="H274" s="96">
        <f>IF(H$268=يوليو!$B17,يوليو!$BR17-يوليو!$BQ17,0)</f>
        <v>0</v>
      </c>
      <c r="I274" s="96">
        <f>IF(I$268=يوليو!$B17,يوليو!$BR17-يوليو!$BQ17,0)</f>
        <v>0</v>
      </c>
      <c r="J274" s="96">
        <f>IF(J$268=يوليو!$B17,يوليو!$BR17-يوليو!$BQ17,0)</f>
        <v>0</v>
      </c>
      <c r="K274" s="96">
        <f>IF(K$268=يوليو!$B17,يوليو!$BR17-يوليو!$BQ17,0)</f>
        <v>0</v>
      </c>
      <c r="L274" s="96">
        <f>IF(L$268=يوليو!$B17,يوليو!$BR17-يوليو!$BQ17,0)</f>
        <v>0</v>
      </c>
      <c r="M274" s="96">
        <f>IF(M$268=يوليو!$B17,يوليو!$BR17-يوليو!$BQ17,0)</f>
        <v>0</v>
      </c>
      <c r="N274" s="96">
        <f>IF(N$268=يوليو!$B17,يوليو!$BR17-يوليو!$BQ17,0)</f>
        <v>0</v>
      </c>
      <c r="O274" s="96">
        <f>IF(O$268=يوليو!$B17,يوليو!$BR17-يوليو!$BQ17,0)</f>
        <v>0</v>
      </c>
      <c r="P274" s="96">
        <f>IF(P$268=يوليو!$B17,يوليو!$BR17-يوليو!$BQ17,0)</f>
        <v>0</v>
      </c>
      <c r="Q274" s="96">
        <f>IF(Q$268=يوليو!$B17,يوليو!$BR17-يوليو!$BQ17,0)</f>
        <v>0</v>
      </c>
      <c r="R274" s="96">
        <f>IF(R$268=يوليو!$B17,يوليو!$BR17-يوليو!$BQ17,0)</f>
        <v>0</v>
      </c>
      <c r="S274" s="96">
        <f>IF(S$268=يوليو!$B17,يوليو!$BR17-يوليو!$BQ17,0)</f>
        <v>0</v>
      </c>
      <c r="T274" s="96">
        <f>IF(T$268=يوليو!$B17,يوليو!$BR17-يوليو!$BQ17,0)</f>
        <v>0</v>
      </c>
      <c r="U274" s="96">
        <f>IF(U$268=يوليو!$B17,يوليو!$BR17-يوليو!$BQ17,0)</f>
        <v>0</v>
      </c>
      <c r="V274" s="96">
        <f>IF(V$268=يوليو!$B17,يوليو!$BR17-يوليو!$BQ17,0)</f>
        <v>0</v>
      </c>
      <c r="W274" s="96">
        <f>IF(W$268=يوليو!$B17,يوليو!$BR17-يوليو!$BQ17,0)</f>
        <v>0</v>
      </c>
      <c r="X274" s="96">
        <f>IF(X$268=يوليو!$B17,يوليو!$BR17-يوليو!$BQ17,0)</f>
        <v>0</v>
      </c>
      <c r="Y274" s="96">
        <f>IF(Y$268=يوليو!$B17,يوليو!$BR17-يوليو!$BQ17,0)</f>
        <v>0</v>
      </c>
      <c r="Z274" s="96">
        <f>IF(Z$268=يوليو!$B17,يوليو!$BR17-يوليو!$BQ17,0)</f>
        <v>0</v>
      </c>
      <c r="AA274" s="96">
        <f>IF(AA$268=يوليو!$B17,يوليو!$BR17-يوليو!$BQ17,0)</f>
        <v>0</v>
      </c>
      <c r="AB274" s="96">
        <f>IF(AB$268=يوليو!$B17,يوليو!$BR17-يوليو!$BQ17,0)</f>
        <v>0</v>
      </c>
      <c r="AC274" s="96">
        <f>IF(AC$268=يوليو!$B17,يوليو!$BR17-يوليو!$BQ17,0)</f>
        <v>0</v>
      </c>
      <c r="AD274" s="96">
        <f>IF(AD$268=يوليو!$B17,يوليو!$BR17-يوليو!$BQ17,0)</f>
        <v>0</v>
      </c>
      <c r="AE274" s="96">
        <f>IF(AE$268=يوليو!$B17,يوليو!$BR17-يوليو!$BQ17,0)</f>
        <v>0</v>
      </c>
      <c r="AF274" s="96">
        <f>IF(AF$268=يوليو!$B17,يوليو!$BR17-يوليو!$BQ17,0)</f>
        <v>0</v>
      </c>
      <c r="AG274" s="96">
        <f>IF(AG$268=يوليو!$B17,يوليو!$BR17-يوليو!$BQ17,0)</f>
        <v>0</v>
      </c>
    </row>
    <row r="275" spans="1:33">
      <c r="A275" s="96" t="str">
        <f>IF(D275&gt;0,يوليو!D18," ")</f>
        <v> </v>
      </c>
      <c r="B275" s="96" t="str">
        <f>IF(D275&gt;0,يوليو!E18," ")</f>
        <v> </v>
      </c>
      <c r="C275" s="96" t="str">
        <f>IF(D275&gt;0,يوليو!F18,"")</f>
        <v/>
      </c>
      <c r="D275" s="126">
        <f t="shared" si="12"/>
        <v>0</v>
      </c>
      <c r="E275" s="96">
        <f>IF(E$268=يوليو!$B18,يوليو!$BR18-يوليو!$BQ18,0)</f>
        <v>0</v>
      </c>
      <c r="F275" s="96">
        <f>IF(F$268=يوليو!$B18,يوليو!$BR18-يوليو!$BQ18,0)</f>
        <v>0</v>
      </c>
      <c r="G275" s="96">
        <f>IF(G$268=يوليو!$B18,يوليو!$BR18-يوليو!$BQ18,0)</f>
        <v>0</v>
      </c>
      <c r="H275" s="96">
        <f>IF(H$268=يوليو!$B18,يوليو!$BR18-يوليو!$BQ18,0)</f>
        <v>0</v>
      </c>
      <c r="I275" s="96">
        <f>IF(I$268=يوليو!$B18,يوليو!$BR18-يوليو!$BQ18,0)</f>
        <v>0</v>
      </c>
      <c r="J275" s="96">
        <f>IF(J$268=يوليو!$B18,يوليو!$BR18-يوليو!$BQ18,0)</f>
        <v>0</v>
      </c>
      <c r="K275" s="96">
        <f>IF(K$268=يوليو!$B18,يوليو!$BR18-يوليو!$BQ18,0)</f>
        <v>0</v>
      </c>
      <c r="L275" s="96">
        <f>IF(L$268=يوليو!$B18,يوليو!$BR18-يوليو!$BQ18,0)</f>
        <v>0</v>
      </c>
      <c r="M275" s="96">
        <f>IF(M$268=يوليو!$B18,يوليو!$BR18-يوليو!$BQ18,0)</f>
        <v>0</v>
      </c>
      <c r="N275" s="96">
        <f>IF(N$268=يوليو!$B18,يوليو!$BR18-يوليو!$BQ18,0)</f>
        <v>0</v>
      </c>
      <c r="O275" s="96">
        <f>IF(O$268=يوليو!$B18,يوليو!$BR18-يوليو!$BQ18,0)</f>
        <v>0</v>
      </c>
      <c r="P275" s="96">
        <f>IF(P$268=يوليو!$B18,يوليو!$BR18-يوليو!$BQ18,0)</f>
        <v>0</v>
      </c>
      <c r="Q275" s="96">
        <f>IF(Q$268=يوليو!$B18,يوليو!$BR18-يوليو!$BQ18,0)</f>
        <v>0</v>
      </c>
      <c r="R275" s="96">
        <f>IF(R$268=يوليو!$B18,يوليو!$BR18-يوليو!$BQ18,0)</f>
        <v>0</v>
      </c>
      <c r="S275" s="96">
        <f>IF(S$268=يوليو!$B18,يوليو!$BR18-يوليو!$BQ18,0)</f>
        <v>0</v>
      </c>
      <c r="T275" s="96">
        <f>IF(T$268=يوليو!$B18,يوليو!$BR18-يوليو!$BQ18,0)</f>
        <v>0</v>
      </c>
      <c r="U275" s="96">
        <f>IF(U$268=يوليو!$B18,يوليو!$BR18-يوليو!$BQ18,0)</f>
        <v>0</v>
      </c>
      <c r="V275" s="96">
        <f>IF(V$268=يوليو!$B18,يوليو!$BR18-يوليو!$BQ18,0)</f>
        <v>0</v>
      </c>
      <c r="W275" s="96">
        <f>IF(W$268=يوليو!$B18,يوليو!$BR18-يوليو!$BQ18,0)</f>
        <v>0</v>
      </c>
      <c r="X275" s="96">
        <f>IF(X$268=يوليو!$B18,يوليو!$BR18-يوليو!$BQ18,0)</f>
        <v>0</v>
      </c>
      <c r="Y275" s="96">
        <f>IF(Y$268=يوليو!$B18,يوليو!$BR18-يوليو!$BQ18,0)</f>
        <v>0</v>
      </c>
      <c r="Z275" s="96">
        <f>IF(Z$268=يوليو!$B18,يوليو!$BR18-يوليو!$BQ18,0)</f>
        <v>0</v>
      </c>
      <c r="AA275" s="96">
        <f>IF(AA$268=يوليو!$B18,يوليو!$BR18-يوليو!$BQ18,0)</f>
        <v>0</v>
      </c>
      <c r="AB275" s="96">
        <f>IF(AB$268=يوليو!$B18,يوليو!$BR18-يوليو!$BQ18,0)</f>
        <v>0</v>
      </c>
      <c r="AC275" s="96">
        <f>IF(AC$268=يوليو!$B18,يوليو!$BR18-يوليو!$BQ18,0)</f>
        <v>0</v>
      </c>
      <c r="AD275" s="96">
        <f>IF(AD$268=يوليو!$B18,يوليو!$BR18-يوليو!$BQ18,0)</f>
        <v>0</v>
      </c>
      <c r="AE275" s="96">
        <f>IF(AE$268=يوليو!$B18,يوليو!$BR18-يوليو!$BQ18,0)</f>
        <v>0</v>
      </c>
      <c r="AF275" s="96">
        <f>IF(AF$268=يوليو!$B18,يوليو!$BR18-يوليو!$BQ18,0)</f>
        <v>0</v>
      </c>
      <c r="AG275" s="96">
        <f>IF(AG$268=يوليو!$B18,يوليو!$BR18-يوليو!$BQ18,0)</f>
        <v>0</v>
      </c>
    </row>
    <row r="276" spans="1:33">
      <c r="A276" s="96" t="str">
        <f>IF(D276&gt;0,يوليو!D19," ")</f>
        <v> </v>
      </c>
      <c r="B276" s="96" t="str">
        <f>IF(D276&gt;0,يوليو!E19," ")</f>
        <v> </v>
      </c>
      <c r="C276" s="96" t="str">
        <f>IF(D276&gt;0,يوليو!F19,"")</f>
        <v/>
      </c>
      <c r="D276" s="126">
        <f t="shared" si="12"/>
        <v>0</v>
      </c>
      <c r="E276" s="96">
        <f>IF(E$268=يوليو!$B19,يوليو!$BR19-يوليو!$BQ19,0)</f>
        <v>0</v>
      </c>
      <c r="F276" s="96">
        <f>IF(F$268=يوليو!$B19,يوليو!$BR19-يوليو!$BQ19,0)</f>
        <v>0</v>
      </c>
      <c r="G276" s="96">
        <f>IF(G$268=يوليو!$B19,يوليو!$BR19-يوليو!$BQ19,0)</f>
        <v>0</v>
      </c>
      <c r="H276" s="96">
        <f>IF(H$268=يوليو!$B19,يوليو!$BR19-يوليو!$BQ19,0)</f>
        <v>0</v>
      </c>
      <c r="I276" s="96">
        <f>IF(I$268=يوليو!$B19,يوليو!$BR19-يوليو!$BQ19,0)</f>
        <v>0</v>
      </c>
      <c r="J276" s="96">
        <f>IF(J$268=يوليو!$B19,يوليو!$BR19-يوليو!$BQ19,0)</f>
        <v>0</v>
      </c>
      <c r="K276" s="96">
        <f>IF(K$268=يوليو!$B19,يوليو!$BR19-يوليو!$BQ19,0)</f>
        <v>0</v>
      </c>
      <c r="L276" s="96">
        <f>IF(L$268=يوليو!$B19,يوليو!$BR19-يوليو!$BQ19,0)</f>
        <v>0</v>
      </c>
      <c r="M276" s="96">
        <f>IF(M$268=يوليو!$B19,يوليو!$BR19-يوليو!$BQ19,0)</f>
        <v>0</v>
      </c>
      <c r="N276" s="96">
        <f>IF(N$268=يوليو!$B19,يوليو!$BR19-يوليو!$BQ19,0)</f>
        <v>0</v>
      </c>
      <c r="O276" s="96">
        <f>IF(O$268=يوليو!$B19,يوليو!$BR19-يوليو!$BQ19,0)</f>
        <v>0</v>
      </c>
      <c r="P276" s="96">
        <f>IF(P$268=يوليو!$B19,يوليو!$BR19-يوليو!$BQ19,0)</f>
        <v>0</v>
      </c>
      <c r="Q276" s="96">
        <f>IF(Q$268=يوليو!$B19,يوليو!$BR19-يوليو!$BQ19,0)</f>
        <v>0</v>
      </c>
      <c r="R276" s="96">
        <f>IF(R$268=يوليو!$B19,يوليو!$BR19-يوليو!$BQ19,0)</f>
        <v>0</v>
      </c>
      <c r="S276" s="96">
        <f>IF(S$268=يوليو!$B19,يوليو!$BR19-يوليو!$BQ19,0)</f>
        <v>0</v>
      </c>
      <c r="T276" s="96">
        <f>IF(T$268=يوليو!$B19,يوليو!$BR19-يوليو!$BQ19,0)</f>
        <v>0</v>
      </c>
      <c r="U276" s="96">
        <f>IF(U$268=يوليو!$B19,يوليو!$BR19-يوليو!$BQ19,0)</f>
        <v>0</v>
      </c>
      <c r="V276" s="96">
        <f>IF(V$268=يوليو!$B19,يوليو!$BR19-يوليو!$BQ19,0)</f>
        <v>0</v>
      </c>
      <c r="W276" s="96">
        <f>IF(W$268=يوليو!$B19,يوليو!$BR19-يوليو!$BQ19,0)</f>
        <v>0</v>
      </c>
      <c r="X276" s="96">
        <f>IF(X$268=يوليو!$B19,يوليو!$BR19-يوليو!$BQ19,0)</f>
        <v>0</v>
      </c>
      <c r="Y276" s="96">
        <f>IF(Y$268=يوليو!$B19,يوليو!$BR19-يوليو!$BQ19,0)</f>
        <v>0</v>
      </c>
      <c r="Z276" s="96">
        <f>IF(Z$268=يوليو!$B19,يوليو!$BR19-يوليو!$BQ19,0)</f>
        <v>0</v>
      </c>
      <c r="AA276" s="96">
        <f>IF(AA$268=يوليو!$B19,يوليو!$BR19-يوليو!$BQ19,0)</f>
        <v>0</v>
      </c>
      <c r="AB276" s="96">
        <f>IF(AB$268=يوليو!$B19,يوليو!$BR19-يوليو!$BQ19,0)</f>
        <v>0</v>
      </c>
      <c r="AC276" s="96">
        <f>IF(AC$268=يوليو!$B19,يوليو!$BR19-يوليو!$BQ19,0)</f>
        <v>0</v>
      </c>
      <c r="AD276" s="96">
        <f>IF(AD$268=يوليو!$B19,يوليو!$BR19-يوليو!$BQ19,0)</f>
        <v>0</v>
      </c>
      <c r="AE276" s="96">
        <f>IF(AE$268=يوليو!$B19,يوليو!$BR19-يوليو!$BQ19,0)</f>
        <v>0</v>
      </c>
      <c r="AF276" s="96">
        <f>IF(AF$268=يوليو!$B19,يوليو!$BR19-يوليو!$BQ19,0)</f>
        <v>0</v>
      </c>
      <c r="AG276" s="96">
        <f>IF(AG$268=يوليو!$B19,يوليو!$BR19-يوليو!$BQ19,0)</f>
        <v>0</v>
      </c>
    </row>
    <row r="277" spans="1:33">
      <c r="A277" s="96" t="str">
        <f>IF(D277&gt;0,يوليو!D20," ")</f>
        <v> </v>
      </c>
      <c r="B277" s="96" t="str">
        <f>IF(D277&gt;0,يوليو!E20," ")</f>
        <v> </v>
      </c>
      <c r="C277" s="96" t="str">
        <f>IF(D277&gt;0,يوليو!F20,"")</f>
        <v/>
      </c>
      <c r="D277" s="126">
        <f t="shared" si="12"/>
        <v>0</v>
      </c>
      <c r="E277" s="96">
        <f>IF(E$268=يوليو!$B20,يوليو!$BR20-يوليو!$BQ20,0)</f>
        <v>0</v>
      </c>
      <c r="F277" s="96">
        <f>IF(F$268=يوليو!$B20,يوليو!$BR20-يوليو!$BQ20,0)</f>
        <v>0</v>
      </c>
      <c r="G277" s="96">
        <f>IF(G$268=يوليو!$B20,يوليو!$BR20-يوليو!$BQ20,0)</f>
        <v>0</v>
      </c>
      <c r="H277" s="96">
        <f>IF(H$268=يوليو!$B20,يوليو!$BR20-يوليو!$BQ20,0)</f>
        <v>0</v>
      </c>
      <c r="I277" s="96">
        <f>IF(I$268=يوليو!$B20,يوليو!$BR20-يوليو!$BQ20,0)</f>
        <v>0</v>
      </c>
      <c r="J277" s="96">
        <f>IF(J$268=يوليو!$B20,يوليو!$BR20-يوليو!$BQ20,0)</f>
        <v>0</v>
      </c>
      <c r="K277" s="96">
        <f>IF(K$268=يوليو!$B20,يوليو!$BR20-يوليو!$BQ20,0)</f>
        <v>0</v>
      </c>
      <c r="L277" s="96">
        <f>IF(L$268=يوليو!$B20,يوليو!$BR20-يوليو!$BQ20,0)</f>
        <v>0</v>
      </c>
      <c r="M277" s="96">
        <f>IF(M$268=يوليو!$B20,يوليو!$BR20-يوليو!$BQ20,0)</f>
        <v>0</v>
      </c>
      <c r="N277" s="96">
        <f>IF(N$268=يوليو!$B20,يوليو!$BR20-يوليو!$BQ20,0)</f>
        <v>0</v>
      </c>
      <c r="O277" s="96">
        <f>IF(O$268=يوليو!$B20,يوليو!$BR20-يوليو!$BQ20,0)</f>
        <v>0</v>
      </c>
      <c r="P277" s="96">
        <f>IF(P$268=يوليو!$B20,يوليو!$BR20-يوليو!$BQ20,0)</f>
        <v>0</v>
      </c>
      <c r="Q277" s="96">
        <f>IF(Q$268=يوليو!$B20,يوليو!$BR20-يوليو!$BQ20,0)</f>
        <v>0</v>
      </c>
      <c r="R277" s="96">
        <f>IF(R$268=يوليو!$B20,يوليو!$BR20-يوليو!$BQ20,0)</f>
        <v>0</v>
      </c>
      <c r="S277" s="96">
        <f>IF(S$268=يوليو!$B20,يوليو!$BR20-يوليو!$BQ20,0)</f>
        <v>0</v>
      </c>
      <c r="T277" s="96">
        <f>IF(T$268=يوليو!$B20,يوليو!$BR20-يوليو!$BQ20,0)</f>
        <v>0</v>
      </c>
      <c r="U277" s="96">
        <f>IF(U$268=يوليو!$B20,يوليو!$BR20-يوليو!$BQ20,0)</f>
        <v>0</v>
      </c>
      <c r="V277" s="96">
        <f>IF(V$268=يوليو!$B20,يوليو!$BR20-يوليو!$BQ20,0)</f>
        <v>0</v>
      </c>
      <c r="W277" s="96">
        <f>IF(W$268=يوليو!$B20,يوليو!$BR20-يوليو!$BQ20,0)</f>
        <v>0</v>
      </c>
      <c r="X277" s="96">
        <f>IF(X$268=يوليو!$B20,يوليو!$BR20-يوليو!$BQ20,0)</f>
        <v>0</v>
      </c>
      <c r="Y277" s="96">
        <f>IF(Y$268=يوليو!$B20,يوليو!$BR20-يوليو!$BQ20,0)</f>
        <v>0</v>
      </c>
      <c r="Z277" s="96">
        <f>IF(Z$268=يوليو!$B20,يوليو!$BR20-يوليو!$BQ20,0)</f>
        <v>0</v>
      </c>
      <c r="AA277" s="96">
        <f>IF(AA$268=يوليو!$B20,يوليو!$BR20-يوليو!$BQ20,0)</f>
        <v>0</v>
      </c>
      <c r="AB277" s="96">
        <f>IF(AB$268=يوليو!$B20,يوليو!$BR20-يوليو!$BQ20,0)</f>
        <v>0</v>
      </c>
      <c r="AC277" s="96">
        <f>IF(AC$268=يوليو!$B20,يوليو!$BR20-يوليو!$BQ20,0)</f>
        <v>0</v>
      </c>
      <c r="AD277" s="96">
        <f>IF(AD$268=يوليو!$B20,يوليو!$BR20-يوليو!$BQ20,0)</f>
        <v>0</v>
      </c>
      <c r="AE277" s="96">
        <f>IF(AE$268=يوليو!$B20,يوليو!$BR20-يوليو!$BQ20,0)</f>
        <v>0</v>
      </c>
      <c r="AF277" s="96">
        <f>IF(AF$268=يوليو!$B20,يوليو!$BR20-يوليو!$BQ20,0)</f>
        <v>0</v>
      </c>
      <c r="AG277" s="96">
        <f>IF(AG$268=يوليو!$B20,يوليو!$BR20-يوليو!$BQ20,0)</f>
        <v>0</v>
      </c>
    </row>
    <row r="278" spans="1:33">
      <c r="A278" s="96" t="str">
        <f>IF(D278&gt;0,يوليو!D21," ")</f>
        <v> </v>
      </c>
      <c r="B278" s="96" t="str">
        <f>IF(D278&gt;0,يوليو!E21," ")</f>
        <v> </v>
      </c>
      <c r="C278" s="96" t="str">
        <f>IF(D278&gt;0,يوليو!F21,"")</f>
        <v/>
      </c>
      <c r="D278" s="126">
        <f t="shared" si="12"/>
        <v>0</v>
      </c>
      <c r="E278" s="96">
        <f>IF(E$268=يوليو!$B21,يوليو!$BR21-يوليو!$BQ21,0)</f>
        <v>0</v>
      </c>
      <c r="F278" s="96">
        <f>IF(F$268=يوليو!$B21,يوليو!$BR21-يوليو!$BQ21,0)</f>
        <v>0</v>
      </c>
      <c r="G278" s="96">
        <f>IF(G$268=يوليو!$B21,يوليو!$BR21-يوليو!$BQ21,0)</f>
        <v>0</v>
      </c>
      <c r="H278" s="96">
        <f>IF(H$268=يوليو!$B21,يوليو!$BR21-يوليو!$BQ21,0)</f>
        <v>0</v>
      </c>
      <c r="I278" s="96">
        <f>IF(I$268=يوليو!$B21,يوليو!$BR21-يوليو!$BQ21,0)</f>
        <v>0</v>
      </c>
      <c r="J278" s="96">
        <f>IF(J$268=يوليو!$B21,يوليو!$BR21-يوليو!$BQ21,0)</f>
        <v>0</v>
      </c>
      <c r="K278" s="96">
        <f>IF(K$268=يوليو!$B21,يوليو!$BR21-يوليو!$BQ21,0)</f>
        <v>0</v>
      </c>
      <c r="L278" s="96">
        <f>IF(L$268=يوليو!$B21,يوليو!$BR21-يوليو!$BQ21,0)</f>
        <v>0</v>
      </c>
      <c r="M278" s="96">
        <f>IF(M$268=يوليو!$B21,يوليو!$BR21-يوليو!$BQ21,0)</f>
        <v>0</v>
      </c>
      <c r="N278" s="96">
        <f>IF(N$268=يوليو!$B21,يوليو!$BR21-يوليو!$BQ21,0)</f>
        <v>0</v>
      </c>
      <c r="O278" s="96">
        <f>IF(O$268=يوليو!$B21,يوليو!$BR21-يوليو!$BQ21,0)</f>
        <v>0</v>
      </c>
      <c r="P278" s="96">
        <f>IF(P$268=يوليو!$B21,يوليو!$BR21-يوليو!$BQ21,0)</f>
        <v>0</v>
      </c>
      <c r="Q278" s="96">
        <f>IF(Q$268=يوليو!$B21,يوليو!$BR21-يوليو!$BQ21,0)</f>
        <v>0</v>
      </c>
      <c r="R278" s="96">
        <f>IF(R$268=يوليو!$B21,يوليو!$BR21-يوليو!$BQ21,0)</f>
        <v>0</v>
      </c>
      <c r="S278" s="96">
        <f>IF(S$268=يوليو!$B21,يوليو!$BR21-يوليو!$BQ21,0)</f>
        <v>0</v>
      </c>
      <c r="T278" s="96">
        <f>IF(T$268=يوليو!$B21,يوليو!$BR21-يوليو!$BQ21,0)</f>
        <v>0</v>
      </c>
      <c r="U278" s="96">
        <f>IF(U$268=يوليو!$B21,يوليو!$BR21-يوليو!$BQ21,0)</f>
        <v>0</v>
      </c>
      <c r="V278" s="96">
        <f>IF(V$268=يوليو!$B21,يوليو!$BR21-يوليو!$BQ21,0)</f>
        <v>0</v>
      </c>
      <c r="W278" s="96">
        <f>IF(W$268=يوليو!$B21,يوليو!$BR21-يوليو!$BQ21,0)</f>
        <v>0</v>
      </c>
      <c r="X278" s="96">
        <f>IF(X$268=يوليو!$B21,يوليو!$BR21-يوليو!$BQ21,0)</f>
        <v>0</v>
      </c>
      <c r="Y278" s="96">
        <f>IF(Y$268=يوليو!$B21,يوليو!$BR21-يوليو!$BQ21,0)</f>
        <v>0</v>
      </c>
      <c r="Z278" s="96">
        <f>IF(Z$268=يوليو!$B21,يوليو!$BR21-يوليو!$BQ21,0)</f>
        <v>0</v>
      </c>
      <c r="AA278" s="96">
        <f>IF(AA$268=يوليو!$B21,يوليو!$BR21-يوليو!$BQ21,0)</f>
        <v>0</v>
      </c>
      <c r="AB278" s="96">
        <f>IF(AB$268=يوليو!$B21,يوليو!$BR21-يوليو!$BQ21,0)</f>
        <v>0</v>
      </c>
      <c r="AC278" s="96">
        <f>IF(AC$268=يوليو!$B21,يوليو!$BR21-يوليو!$BQ21,0)</f>
        <v>0</v>
      </c>
      <c r="AD278" s="96">
        <f>IF(AD$268=يوليو!$B21,يوليو!$BR21-يوليو!$BQ21,0)</f>
        <v>0</v>
      </c>
      <c r="AE278" s="96">
        <f>IF(AE$268=يوليو!$B21,يوليو!$BR21-يوليو!$BQ21,0)</f>
        <v>0</v>
      </c>
      <c r="AF278" s="96">
        <f>IF(AF$268=يوليو!$B21,يوليو!$BR21-يوليو!$BQ21,0)</f>
        <v>0</v>
      </c>
      <c r="AG278" s="96">
        <f>IF(AG$268=يوليو!$B21,يوليو!$BR21-يوليو!$BQ21,0)</f>
        <v>0</v>
      </c>
    </row>
    <row r="279" spans="1:33">
      <c r="A279" s="96" t="str">
        <f>IF(D279&gt;0,يوليو!D22," ")</f>
        <v> </v>
      </c>
      <c r="B279" s="96" t="str">
        <f>IF(D279&gt;0,يوليو!E22," ")</f>
        <v> </v>
      </c>
      <c r="C279" s="96" t="str">
        <f>IF(D279&gt;0,يوليو!F22,"")</f>
        <v/>
      </c>
      <c r="D279" s="126">
        <f t="shared" si="12"/>
        <v>0</v>
      </c>
      <c r="E279" s="96">
        <f>IF(E$268=يوليو!$B22,يوليو!$BR22-يوليو!$BQ22,0)</f>
        <v>0</v>
      </c>
      <c r="F279" s="96">
        <f>IF(F$268=يوليو!$B22,يوليو!$BR22-يوليو!$BQ22,0)</f>
        <v>0</v>
      </c>
      <c r="G279" s="96">
        <f>IF(G$268=يوليو!$B22,يوليو!$BR22-يوليو!$BQ22,0)</f>
        <v>0</v>
      </c>
      <c r="H279" s="96">
        <f>IF(H$268=يوليو!$B22,يوليو!$BR22-يوليو!$BQ22,0)</f>
        <v>0</v>
      </c>
      <c r="I279" s="96">
        <f>IF(I$268=يوليو!$B22,يوليو!$BR22-يوليو!$BQ22,0)</f>
        <v>0</v>
      </c>
      <c r="J279" s="96">
        <f>IF(J$268=يوليو!$B22,يوليو!$BR22-يوليو!$BQ22,0)</f>
        <v>0</v>
      </c>
      <c r="K279" s="96">
        <f>IF(K$268=يوليو!$B22,يوليو!$BR22-يوليو!$BQ22,0)</f>
        <v>0</v>
      </c>
      <c r="L279" s="96">
        <f>IF(L$268=يوليو!$B22,يوليو!$BR22-يوليو!$BQ22,0)</f>
        <v>0</v>
      </c>
      <c r="M279" s="96">
        <f>IF(M$268=يوليو!$B22,يوليو!$BR22-يوليو!$BQ22,0)</f>
        <v>0</v>
      </c>
      <c r="N279" s="96">
        <f>IF(N$268=يوليو!$B22,يوليو!$BR22-يوليو!$BQ22,0)</f>
        <v>0</v>
      </c>
      <c r="O279" s="96">
        <f>IF(O$268=يوليو!$B22,يوليو!$BR22-يوليو!$BQ22,0)</f>
        <v>0</v>
      </c>
      <c r="P279" s="96">
        <f>IF(P$268=يوليو!$B22,يوليو!$BR22-يوليو!$BQ22,0)</f>
        <v>0</v>
      </c>
      <c r="Q279" s="96">
        <f>IF(Q$268=يوليو!$B22,يوليو!$BR22-يوليو!$BQ22,0)</f>
        <v>0</v>
      </c>
      <c r="R279" s="96">
        <f>IF(R$268=يوليو!$B22,يوليو!$BR22-يوليو!$BQ22,0)</f>
        <v>0</v>
      </c>
      <c r="S279" s="96">
        <f>IF(S$268=يوليو!$B22,يوليو!$BR22-يوليو!$BQ22,0)</f>
        <v>0</v>
      </c>
      <c r="T279" s="96">
        <f>IF(T$268=يوليو!$B22,يوليو!$BR22-يوليو!$BQ22,0)</f>
        <v>0</v>
      </c>
      <c r="U279" s="96">
        <f>IF(U$268=يوليو!$B22,يوليو!$BR22-يوليو!$BQ22,0)</f>
        <v>0</v>
      </c>
      <c r="V279" s="96">
        <f>IF(V$268=يوليو!$B22,يوليو!$BR22-يوليو!$BQ22,0)</f>
        <v>0</v>
      </c>
      <c r="W279" s="96">
        <f>IF(W$268=يوليو!$B22,يوليو!$BR22-يوليو!$BQ22,0)</f>
        <v>0</v>
      </c>
      <c r="X279" s="96">
        <f>IF(X$268=يوليو!$B22,يوليو!$BR22-يوليو!$BQ22,0)</f>
        <v>0</v>
      </c>
      <c r="Y279" s="96">
        <f>IF(Y$268=يوليو!$B22,يوليو!$BR22-يوليو!$BQ22,0)</f>
        <v>0</v>
      </c>
      <c r="Z279" s="96">
        <f>IF(Z$268=يوليو!$B22,يوليو!$BR22-يوليو!$BQ22,0)</f>
        <v>0</v>
      </c>
      <c r="AA279" s="96">
        <f>IF(AA$268=يوليو!$B22,يوليو!$BR22-يوليو!$BQ22,0)</f>
        <v>0</v>
      </c>
      <c r="AB279" s="96">
        <f>IF(AB$268=يوليو!$B22,يوليو!$BR22-يوليو!$BQ22,0)</f>
        <v>0</v>
      </c>
      <c r="AC279" s="96">
        <f>IF(AC$268=يوليو!$B22,يوليو!$BR22-يوليو!$BQ22,0)</f>
        <v>0</v>
      </c>
      <c r="AD279" s="96">
        <f>IF(AD$268=يوليو!$B22,يوليو!$BR22-يوليو!$BQ22,0)</f>
        <v>0</v>
      </c>
      <c r="AE279" s="96">
        <f>IF(AE$268=يوليو!$B22,يوليو!$BR22-يوليو!$BQ22,0)</f>
        <v>0</v>
      </c>
      <c r="AF279" s="96">
        <f>IF(AF$268=يوليو!$B22,يوليو!$BR22-يوليو!$BQ22,0)</f>
        <v>0</v>
      </c>
      <c r="AG279" s="96">
        <f>IF(AG$268=يوليو!$B22,يوليو!$BR22-يوليو!$BQ22,0)</f>
        <v>0</v>
      </c>
    </row>
    <row r="280" spans="1:33">
      <c r="A280" s="96" t="str">
        <f>IF(D280&gt;0,يوليو!D23," ")</f>
        <v> </v>
      </c>
      <c r="B280" s="96" t="str">
        <f>IF(D280&gt;0,يوليو!E23," ")</f>
        <v> </v>
      </c>
      <c r="C280" s="96" t="str">
        <f>IF(D280&gt;0,يوليو!F23,"")</f>
        <v/>
      </c>
      <c r="D280" s="126">
        <f t="shared" si="12"/>
        <v>0</v>
      </c>
      <c r="E280" s="96">
        <f>IF(E$268=يوليو!$B23,يوليو!$BR23-يوليو!$BQ23,0)</f>
        <v>0</v>
      </c>
      <c r="F280" s="96">
        <f>IF(F$268=يوليو!$B23,يوليو!$BR23-يوليو!$BQ23,0)</f>
        <v>0</v>
      </c>
      <c r="G280" s="96">
        <f>IF(G$268=يوليو!$B23,يوليو!$BR23-يوليو!$BQ23,0)</f>
        <v>0</v>
      </c>
      <c r="H280" s="96">
        <f>IF(H$268=يوليو!$B23,يوليو!$BR23-يوليو!$BQ23,0)</f>
        <v>0</v>
      </c>
      <c r="I280" s="96">
        <f>IF(I$268=يوليو!$B23,يوليو!$BR23-يوليو!$BQ23,0)</f>
        <v>0</v>
      </c>
      <c r="J280" s="96">
        <f>IF(J$268=يوليو!$B23,يوليو!$BR23-يوليو!$BQ23,0)</f>
        <v>0</v>
      </c>
      <c r="K280" s="96">
        <f>IF(K$268=يوليو!$B23,يوليو!$BR23-يوليو!$BQ23,0)</f>
        <v>0</v>
      </c>
      <c r="L280" s="96">
        <f>IF(L$268=يوليو!$B23,يوليو!$BR23-يوليو!$BQ23,0)</f>
        <v>0</v>
      </c>
      <c r="M280" s="96">
        <f>IF(M$268=يوليو!$B23,يوليو!$BR23-يوليو!$BQ23,0)</f>
        <v>0</v>
      </c>
      <c r="N280" s="96">
        <f>IF(N$268=يوليو!$B23,يوليو!$BR23-يوليو!$BQ23,0)</f>
        <v>0</v>
      </c>
      <c r="O280" s="96">
        <f>IF(O$268=يوليو!$B23,يوليو!$BR23-يوليو!$BQ23,0)</f>
        <v>0</v>
      </c>
      <c r="P280" s="96">
        <f>IF(P$268=يوليو!$B23,يوليو!$BR23-يوليو!$BQ23,0)</f>
        <v>0</v>
      </c>
      <c r="Q280" s="96">
        <f>IF(Q$268=يوليو!$B23,يوليو!$BR23-يوليو!$BQ23,0)</f>
        <v>0</v>
      </c>
      <c r="R280" s="96">
        <f>IF(R$268=يوليو!$B23,يوليو!$BR23-يوليو!$BQ23,0)</f>
        <v>0</v>
      </c>
      <c r="S280" s="96">
        <f>IF(S$268=يوليو!$B23,يوليو!$BR23-يوليو!$BQ23,0)</f>
        <v>0</v>
      </c>
      <c r="T280" s="96">
        <f>IF(T$268=يوليو!$B23,يوليو!$BR23-يوليو!$BQ23,0)</f>
        <v>0</v>
      </c>
      <c r="U280" s="96">
        <f>IF(U$268=يوليو!$B23,يوليو!$BR23-يوليو!$BQ23,0)</f>
        <v>0</v>
      </c>
      <c r="V280" s="96">
        <f>IF(V$268=يوليو!$B23,يوليو!$BR23-يوليو!$BQ23,0)</f>
        <v>0</v>
      </c>
      <c r="W280" s="96">
        <f>IF(W$268=يوليو!$B23,يوليو!$BR23-يوليو!$BQ23,0)</f>
        <v>0</v>
      </c>
      <c r="X280" s="96">
        <f>IF(X$268=يوليو!$B23,يوليو!$BR23-يوليو!$BQ23,0)</f>
        <v>0</v>
      </c>
      <c r="Y280" s="96">
        <f>IF(Y$268=يوليو!$B23,يوليو!$BR23-يوليو!$BQ23,0)</f>
        <v>0</v>
      </c>
      <c r="Z280" s="96">
        <f>IF(Z$268=يوليو!$B23,يوليو!$BR23-يوليو!$BQ23,0)</f>
        <v>0</v>
      </c>
      <c r="AA280" s="96">
        <f>IF(AA$268=يوليو!$B23,يوليو!$BR23-يوليو!$BQ23,0)</f>
        <v>0</v>
      </c>
      <c r="AB280" s="96">
        <f>IF(AB$268=يوليو!$B23,يوليو!$BR23-يوليو!$BQ23,0)</f>
        <v>0</v>
      </c>
      <c r="AC280" s="96">
        <f>IF(AC$268=يوليو!$B23,يوليو!$BR23-يوليو!$BQ23,0)</f>
        <v>0</v>
      </c>
      <c r="AD280" s="96">
        <f>IF(AD$268=يوليو!$B23,يوليو!$BR23-يوليو!$BQ23,0)</f>
        <v>0</v>
      </c>
      <c r="AE280" s="96">
        <f>IF(AE$268=يوليو!$B23,يوليو!$BR23-يوليو!$BQ23,0)</f>
        <v>0</v>
      </c>
      <c r="AF280" s="96">
        <f>IF(AF$268=يوليو!$B23,يوليو!$BR23-يوليو!$BQ23,0)</f>
        <v>0</v>
      </c>
      <c r="AG280" s="96">
        <f>IF(AG$268=يوليو!$B23,يوليو!$BR23-يوليو!$BQ23,0)</f>
        <v>0</v>
      </c>
    </row>
    <row r="281" spans="1:33">
      <c r="A281" s="96" t="str">
        <f>IF(D281&gt;0,يوليو!D24," ")</f>
        <v> </v>
      </c>
      <c r="B281" s="96" t="str">
        <f>IF(D281&gt;0,يوليو!E24," ")</f>
        <v> </v>
      </c>
      <c r="C281" s="96" t="str">
        <f>IF(D281&gt;0,يوليو!F24,"")</f>
        <v/>
      </c>
      <c r="D281" s="126">
        <f t="shared" si="12"/>
        <v>0</v>
      </c>
      <c r="E281" s="96">
        <f>IF(E$268=يوليو!$B24,يوليو!$BR24-يوليو!$BQ24,0)</f>
        <v>0</v>
      </c>
      <c r="F281" s="96">
        <f>IF(F$268=يوليو!$B24,يوليو!$BR24-يوليو!$BQ24,0)</f>
        <v>0</v>
      </c>
      <c r="G281" s="96">
        <f>IF(G$268=يوليو!$B24,يوليو!$BR24-يوليو!$BQ24,0)</f>
        <v>0</v>
      </c>
      <c r="H281" s="96">
        <f>IF(H$268=يوليو!$B24,يوليو!$BR24-يوليو!$BQ24,0)</f>
        <v>0</v>
      </c>
      <c r="I281" s="96">
        <f>IF(I$268=يوليو!$B24,يوليو!$BR24-يوليو!$BQ24,0)</f>
        <v>0</v>
      </c>
      <c r="J281" s="96">
        <f>IF(J$268=يوليو!$B24,يوليو!$BR24-يوليو!$BQ24,0)</f>
        <v>0</v>
      </c>
      <c r="K281" s="96">
        <f>IF(K$268=يوليو!$B24,يوليو!$BR24-يوليو!$BQ24,0)</f>
        <v>0</v>
      </c>
      <c r="L281" s="96">
        <f>IF(L$268=يوليو!$B24,يوليو!$BR24-يوليو!$BQ24,0)</f>
        <v>0</v>
      </c>
      <c r="M281" s="96">
        <f>IF(M$268=يوليو!$B24,يوليو!$BR24-يوليو!$BQ24,0)</f>
        <v>0</v>
      </c>
      <c r="N281" s="96">
        <f>IF(N$268=يوليو!$B24,يوليو!$BR24-يوليو!$BQ24,0)</f>
        <v>0</v>
      </c>
      <c r="O281" s="96">
        <f>IF(O$268=يوليو!$B24,يوليو!$BR24-يوليو!$BQ24,0)</f>
        <v>0</v>
      </c>
      <c r="P281" s="96">
        <f>IF(P$268=يوليو!$B24,يوليو!$BR24-يوليو!$BQ24,0)</f>
        <v>0</v>
      </c>
      <c r="Q281" s="96">
        <f>IF(Q$268=يوليو!$B24,يوليو!$BR24-يوليو!$BQ24,0)</f>
        <v>0</v>
      </c>
      <c r="R281" s="96">
        <f>IF(R$268=يوليو!$B24,يوليو!$BR24-يوليو!$BQ24,0)</f>
        <v>0</v>
      </c>
      <c r="S281" s="96">
        <f>IF(S$268=يوليو!$B24,يوليو!$BR24-يوليو!$BQ24,0)</f>
        <v>0</v>
      </c>
      <c r="T281" s="96">
        <f>IF(T$268=يوليو!$B24,يوليو!$BR24-يوليو!$BQ24,0)</f>
        <v>0</v>
      </c>
      <c r="U281" s="96">
        <f>IF(U$268=يوليو!$B24,يوليو!$BR24-يوليو!$BQ24,0)</f>
        <v>0</v>
      </c>
      <c r="V281" s="96">
        <f>IF(V$268=يوليو!$B24,يوليو!$BR24-يوليو!$BQ24,0)</f>
        <v>0</v>
      </c>
      <c r="W281" s="96">
        <f>IF(W$268=يوليو!$B24,يوليو!$BR24-يوليو!$BQ24,0)</f>
        <v>0</v>
      </c>
      <c r="X281" s="96">
        <f>IF(X$268=يوليو!$B24,يوليو!$BR24-يوليو!$BQ24,0)</f>
        <v>0</v>
      </c>
      <c r="Y281" s="96">
        <f>IF(Y$268=يوليو!$B24,يوليو!$BR24-يوليو!$BQ24,0)</f>
        <v>0</v>
      </c>
      <c r="Z281" s="96">
        <f>IF(Z$268=يوليو!$B24,يوليو!$BR24-يوليو!$BQ24,0)</f>
        <v>0</v>
      </c>
      <c r="AA281" s="96">
        <f>IF(AA$268=يوليو!$B24,يوليو!$BR24-يوليو!$BQ24,0)</f>
        <v>0</v>
      </c>
      <c r="AB281" s="96">
        <f>IF(AB$268=يوليو!$B24,يوليو!$BR24-يوليو!$BQ24,0)</f>
        <v>0</v>
      </c>
      <c r="AC281" s="96">
        <f>IF(AC$268=يوليو!$B24,يوليو!$BR24-يوليو!$BQ24,0)</f>
        <v>0</v>
      </c>
      <c r="AD281" s="96">
        <f>IF(AD$268=يوليو!$B24,يوليو!$BR24-يوليو!$BQ24,0)</f>
        <v>0</v>
      </c>
      <c r="AE281" s="96">
        <f>IF(AE$268=يوليو!$B24,يوليو!$BR24-يوليو!$BQ24,0)</f>
        <v>0</v>
      </c>
      <c r="AF281" s="96">
        <f>IF(AF$268=يوليو!$B24,يوليو!$BR24-يوليو!$BQ24,0)</f>
        <v>0</v>
      </c>
      <c r="AG281" s="96">
        <f>IF(AG$268=يوليو!$B24,يوليو!$BR24-يوليو!$BQ24,0)</f>
        <v>0</v>
      </c>
    </row>
    <row r="282" spans="1:33">
      <c r="A282" s="96" t="str">
        <f>IF(D282&gt;0,يوليو!D25," ")</f>
        <v> </v>
      </c>
      <c r="B282" s="96" t="str">
        <f>IF(D282&gt;0,يوليو!E25," ")</f>
        <v> </v>
      </c>
      <c r="C282" s="96" t="str">
        <f>IF(D282&gt;0,يوليو!F25,"")</f>
        <v/>
      </c>
      <c r="D282" s="126">
        <f t="shared" si="12"/>
        <v>0</v>
      </c>
      <c r="E282" s="96">
        <f>IF(E$268=يوليو!$B25,يوليو!$BR25-يوليو!$BQ25,0)</f>
        <v>0</v>
      </c>
      <c r="F282" s="96">
        <f>IF(F$268=يوليو!$B25,يوليو!$BR25-يوليو!$BQ25,0)</f>
        <v>0</v>
      </c>
      <c r="G282" s="96">
        <f>IF(G$268=يوليو!$B25,يوليو!$BR25-يوليو!$BQ25,0)</f>
        <v>0</v>
      </c>
      <c r="H282" s="96">
        <f>IF(H$268=يوليو!$B25,يوليو!$BR25-يوليو!$BQ25,0)</f>
        <v>0</v>
      </c>
      <c r="I282" s="96">
        <f>IF(I$268=يوليو!$B25,يوليو!$BR25-يوليو!$BQ25,0)</f>
        <v>0</v>
      </c>
      <c r="J282" s="96">
        <f>IF(J$268=يوليو!$B25,يوليو!$BR25-يوليو!$BQ25,0)</f>
        <v>0</v>
      </c>
      <c r="K282" s="96">
        <f>IF(K$268=يوليو!$B25,يوليو!$BR25-يوليو!$BQ25,0)</f>
        <v>0</v>
      </c>
      <c r="L282" s="96">
        <f>IF(L$268=يوليو!$B25,يوليو!$BR25-يوليو!$BQ25,0)</f>
        <v>0</v>
      </c>
      <c r="M282" s="96">
        <f>IF(M$268=يوليو!$B25,يوليو!$BR25-يوليو!$BQ25,0)</f>
        <v>0</v>
      </c>
      <c r="N282" s="96">
        <f>IF(N$268=يوليو!$B25,يوليو!$BR25-يوليو!$BQ25,0)</f>
        <v>0</v>
      </c>
      <c r="O282" s="96">
        <f>IF(O$268=يوليو!$B25,يوليو!$BR25-يوليو!$BQ25,0)</f>
        <v>0</v>
      </c>
      <c r="P282" s="96">
        <f>IF(P$268=يوليو!$B25,يوليو!$BR25-يوليو!$BQ25,0)</f>
        <v>0</v>
      </c>
      <c r="Q282" s="96">
        <f>IF(Q$268=يوليو!$B25,يوليو!$BR25-يوليو!$BQ25,0)</f>
        <v>0</v>
      </c>
      <c r="R282" s="96">
        <f>IF(R$268=يوليو!$B25,يوليو!$BR25-يوليو!$BQ25,0)</f>
        <v>0</v>
      </c>
      <c r="S282" s="96">
        <f>IF(S$268=يوليو!$B25,يوليو!$BR25-يوليو!$BQ25,0)</f>
        <v>0</v>
      </c>
      <c r="T282" s="96">
        <f>IF(T$268=يوليو!$B25,يوليو!$BR25-يوليو!$BQ25,0)</f>
        <v>0</v>
      </c>
      <c r="U282" s="96">
        <f>IF(U$268=يوليو!$B25,يوليو!$BR25-يوليو!$BQ25,0)</f>
        <v>0</v>
      </c>
      <c r="V282" s="96">
        <f>IF(V$268=يوليو!$B25,يوليو!$BR25-يوليو!$BQ25,0)</f>
        <v>0</v>
      </c>
      <c r="W282" s="96">
        <f>IF(W$268=يوليو!$B25,يوليو!$BR25-يوليو!$BQ25,0)</f>
        <v>0</v>
      </c>
      <c r="X282" s="96">
        <f>IF(X$268=يوليو!$B25,يوليو!$BR25-يوليو!$BQ25,0)</f>
        <v>0</v>
      </c>
      <c r="Y282" s="96">
        <f>IF(Y$268=يوليو!$B25,يوليو!$BR25-يوليو!$BQ25,0)</f>
        <v>0</v>
      </c>
      <c r="Z282" s="96">
        <f>IF(Z$268=يوليو!$B25,يوليو!$BR25-يوليو!$BQ25,0)</f>
        <v>0</v>
      </c>
      <c r="AA282" s="96">
        <f>IF(AA$268=يوليو!$B25,يوليو!$BR25-يوليو!$BQ25,0)</f>
        <v>0</v>
      </c>
      <c r="AB282" s="96">
        <f>IF(AB$268=يوليو!$B25,يوليو!$BR25-يوليو!$BQ25,0)</f>
        <v>0</v>
      </c>
      <c r="AC282" s="96">
        <f>IF(AC$268=يوليو!$B25,يوليو!$BR25-يوليو!$BQ25,0)</f>
        <v>0</v>
      </c>
      <c r="AD282" s="96">
        <f>IF(AD$268=يوليو!$B25,يوليو!$BR25-يوليو!$BQ25,0)</f>
        <v>0</v>
      </c>
      <c r="AE282" s="96">
        <f>IF(AE$268=يوليو!$B25,يوليو!$BR25-يوليو!$BQ25,0)</f>
        <v>0</v>
      </c>
      <c r="AF282" s="96">
        <f>IF(AF$268=يوليو!$B25,يوليو!$BR25-يوليو!$BQ25,0)</f>
        <v>0</v>
      </c>
      <c r="AG282" s="96">
        <f>IF(AG$268=يوليو!$B25,يوليو!$BR25-يوليو!$BQ25,0)</f>
        <v>0</v>
      </c>
    </row>
    <row r="283" spans="1:33">
      <c r="A283" s="96" t="str">
        <f>IF(D283&gt;0,يوليو!D26," ")</f>
        <v> </v>
      </c>
      <c r="B283" s="96" t="str">
        <f>IF(D283&gt;0,يوليو!E26," ")</f>
        <v> </v>
      </c>
      <c r="C283" s="96" t="str">
        <f>IF(D283&gt;0,يوليو!F26,"")</f>
        <v/>
      </c>
      <c r="D283" s="126">
        <f t="shared" si="12"/>
        <v>0</v>
      </c>
      <c r="E283" s="96">
        <f>IF(E$268=يوليو!$B26,يوليو!$BR26-يوليو!$BQ26,0)</f>
        <v>0</v>
      </c>
      <c r="F283" s="96">
        <f>IF(F$268=يوليو!$B26,يوليو!$BR26-يوليو!$BQ26,0)</f>
        <v>0</v>
      </c>
      <c r="G283" s="96">
        <f>IF(G$268=يوليو!$B26,يوليو!$BR26-يوليو!$BQ26,0)</f>
        <v>0</v>
      </c>
      <c r="H283" s="96">
        <f>IF(H$268=يوليو!$B26,يوليو!$BR26-يوليو!$BQ26,0)</f>
        <v>0</v>
      </c>
      <c r="I283" s="96">
        <f>IF(I$268=يوليو!$B26,يوليو!$BR26-يوليو!$BQ26,0)</f>
        <v>0</v>
      </c>
      <c r="J283" s="96">
        <f>IF(J$268=يوليو!$B26,يوليو!$BR26-يوليو!$BQ26,0)</f>
        <v>0</v>
      </c>
      <c r="K283" s="96">
        <f>IF(K$268=يوليو!$B26,يوليو!$BR26-يوليو!$BQ26,0)</f>
        <v>0</v>
      </c>
      <c r="L283" s="96">
        <f>IF(L$268=يوليو!$B26,يوليو!$BR26-يوليو!$BQ26,0)</f>
        <v>0</v>
      </c>
      <c r="M283" s="96">
        <f>IF(M$268=يوليو!$B26,يوليو!$BR26-يوليو!$BQ26,0)</f>
        <v>0</v>
      </c>
      <c r="N283" s="96">
        <f>IF(N$268=يوليو!$B26,يوليو!$BR26-يوليو!$BQ26,0)</f>
        <v>0</v>
      </c>
      <c r="O283" s="96">
        <f>IF(O$268=يوليو!$B26,يوليو!$BR26-يوليو!$BQ26,0)</f>
        <v>0</v>
      </c>
      <c r="P283" s="96">
        <f>IF(P$268=يوليو!$B26,يوليو!$BR26-يوليو!$BQ26,0)</f>
        <v>0</v>
      </c>
      <c r="Q283" s="96">
        <f>IF(Q$268=يوليو!$B26,يوليو!$BR26-يوليو!$BQ26,0)</f>
        <v>0</v>
      </c>
      <c r="R283" s="96">
        <f>IF(R$268=يوليو!$B26,يوليو!$BR26-يوليو!$BQ26,0)</f>
        <v>0</v>
      </c>
      <c r="S283" s="96">
        <f>IF(S$268=يوليو!$B26,يوليو!$BR26-يوليو!$BQ26,0)</f>
        <v>0</v>
      </c>
      <c r="T283" s="96">
        <f>IF(T$268=يوليو!$B26,يوليو!$BR26-يوليو!$BQ26,0)</f>
        <v>0</v>
      </c>
      <c r="U283" s="96">
        <f>IF(U$268=يوليو!$B26,يوليو!$BR26-يوليو!$BQ26,0)</f>
        <v>0</v>
      </c>
      <c r="V283" s="96">
        <f>IF(V$268=يوليو!$B26,يوليو!$BR26-يوليو!$BQ26,0)</f>
        <v>0</v>
      </c>
      <c r="W283" s="96">
        <f>IF(W$268=يوليو!$B26,يوليو!$BR26-يوليو!$BQ26,0)</f>
        <v>0</v>
      </c>
      <c r="X283" s="96">
        <f>IF(X$268=يوليو!$B26,يوليو!$BR26-يوليو!$BQ26,0)</f>
        <v>0</v>
      </c>
      <c r="Y283" s="96">
        <f>IF(Y$268=يوليو!$B26,يوليو!$BR26-يوليو!$BQ26,0)</f>
        <v>0</v>
      </c>
      <c r="Z283" s="96">
        <f>IF(Z$268=يوليو!$B26,يوليو!$BR26-يوليو!$BQ26,0)</f>
        <v>0</v>
      </c>
      <c r="AA283" s="96">
        <f>IF(AA$268=يوليو!$B26,يوليو!$BR26-يوليو!$BQ26,0)</f>
        <v>0</v>
      </c>
      <c r="AB283" s="96">
        <f>IF(AB$268=يوليو!$B26,يوليو!$BR26-يوليو!$BQ26,0)</f>
        <v>0</v>
      </c>
      <c r="AC283" s="96">
        <f>IF(AC$268=يوليو!$B26,يوليو!$BR26-يوليو!$BQ26,0)</f>
        <v>0</v>
      </c>
      <c r="AD283" s="96">
        <f>IF(AD$268=يوليو!$B26,يوليو!$BR26-يوليو!$BQ26,0)</f>
        <v>0</v>
      </c>
      <c r="AE283" s="96">
        <f>IF(AE$268=يوليو!$B26,يوليو!$BR26-يوليو!$BQ26,0)</f>
        <v>0</v>
      </c>
      <c r="AF283" s="96">
        <f>IF(AF$268=يوليو!$B26,يوليو!$BR26-يوليو!$BQ26,0)</f>
        <v>0</v>
      </c>
      <c r="AG283" s="96">
        <f>IF(AG$268=يوليو!$B26,يوليو!$BR26-يوليو!$BQ26,0)</f>
        <v>0</v>
      </c>
    </row>
    <row r="284" spans="1:33">
      <c r="A284" s="96" t="str">
        <f>IF(D284&gt;0,يوليو!D27," ")</f>
        <v> </v>
      </c>
      <c r="B284" s="96" t="str">
        <f>IF(D284&gt;0,يوليو!E27," ")</f>
        <v> </v>
      </c>
      <c r="C284" s="96" t="str">
        <f>IF(D284&gt;0,يوليو!F27,"")</f>
        <v/>
      </c>
      <c r="D284" s="126">
        <f t="shared" si="12"/>
        <v>0</v>
      </c>
      <c r="E284" s="96">
        <f>IF(E$268=يوليو!$B27,يوليو!$BR27-يوليو!$BQ27,0)</f>
        <v>0</v>
      </c>
      <c r="F284" s="96">
        <f>IF(F$268=يوليو!$B27,يوليو!$BR27-يوليو!$BQ27,0)</f>
        <v>0</v>
      </c>
      <c r="G284" s="96">
        <f>IF(G$268=يوليو!$B27,يوليو!$BR27-يوليو!$BQ27,0)</f>
        <v>0</v>
      </c>
      <c r="H284" s="96">
        <f>IF(H$268=يوليو!$B27,يوليو!$BR27-يوليو!$BQ27,0)</f>
        <v>0</v>
      </c>
      <c r="I284" s="96">
        <f>IF(I$268=يوليو!$B27,يوليو!$BR27-يوليو!$BQ27,0)</f>
        <v>0</v>
      </c>
      <c r="J284" s="96">
        <f>IF(J$268=يوليو!$B27,يوليو!$BR27-يوليو!$BQ27,0)</f>
        <v>0</v>
      </c>
      <c r="K284" s="96">
        <f>IF(K$268=يوليو!$B27,يوليو!$BR27-يوليو!$BQ27,0)</f>
        <v>0</v>
      </c>
      <c r="L284" s="96">
        <f>IF(L$268=يوليو!$B27,يوليو!$BR27-يوليو!$BQ27,0)</f>
        <v>0</v>
      </c>
      <c r="M284" s="96">
        <f>IF(M$268=يوليو!$B27,يوليو!$BR27-يوليو!$BQ27,0)</f>
        <v>0</v>
      </c>
      <c r="N284" s="96">
        <f>IF(N$268=يوليو!$B27,يوليو!$BR27-يوليو!$BQ27,0)</f>
        <v>0</v>
      </c>
      <c r="O284" s="96">
        <f>IF(O$268=يوليو!$B27,يوليو!$BR27-يوليو!$BQ27,0)</f>
        <v>0</v>
      </c>
      <c r="P284" s="96">
        <f>IF(P$268=يوليو!$B27,يوليو!$BR27-يوليو!$BQ27,0)</f>
        <v>0</v>
      </c>
      <c r="Q284" s="96">
        <f>IF(Q$268=يوليو!$B27,يوليو!$BR27-يوليو!$BQ27,0)</f>
        <v>0</v>
      </c>
      <c r="R284" s="96">
        <f>IF(R$268=يوليو!$B27,يوليو!$BR27-يوليو!$BQ27,0)</f>
        <v>0</v>
      </c>
      <c r="S284" s="96">
        <f>IF(S$268=يوليو!$B27,يوليو!$BR27-يوليو!$BQ27,0)</f>
        <v>0</v>
      </c>
      <c r="T284" s="96">
        <f>IF(T$268=يوليو!$B27,يوليو!$BR27-يوليو!$BQ27,0)</f>
        <v>0</v>
      </c>
      <c r="U284" s="96">
        <f>IF(U$268=يوليو!$B27,يوليو!$BR27-يوليو!$BQ27,0)</f>
        <v>0</v>
      </c>
      <c r="V284" s="96">
        <f>IF(V$268=يوليو!$B27,يوليو!$BR27-يوليو!$BQ27,0)</f>
        <v>0</v>
      </c>
      <c r="W284" s="96">
        <f>IF(W$268=يوليو!$B27,يوليو!$BR27-يوليو!$BQ27,0)</f>
        <v>0</v>
      </c>
      <c r="X284" s="96">
        <f>IF(X$268=يوليو!$B27,يوليو!$BR27-يوليو!$BQ27,0)</f>
        <v>0</v>
      </c>
      <c r="Y284" s="96">
        <f>IF(Y$268=يوليو!$B27,يوليو!$BR27-يوليو!$BQ27,0)</f>
        <v>0</v>
      </c>
      <c r="Z284" s="96">
        <f>IF(Z$268=يوليو!$B27,يوليو!$BR27-يوليو!$BQ27,0)</f>
        <v>0</v>
      </c>
      <c r="AA284" s="96">
        <f>IF(AA$268=يوليو!$B27,يوليو!$BR27-يوليو!$BQ27,0)</f>
        <v>0</v>
      </c>
      <c r="AB284" s="96">
        <f>IF(AB$268=يوليو!$B27,يوليو!$BR27-يوليو!$BQ27,0)</f>
        <v>0</v>
      </c>
      <c r="AC284" s="96">
        <f>IF(AC$268=يوليو!$B27,يوليو!$BR27-يوليو!$BQ27,0)</f>
        <v>0</v>
      </c>
      <c r="AD284" s="96">
        <f>IF(AD$268=يوليو!$B27,يوليو!$BR27-يوليو!$BQ27,0)</f>
        <v>0</v>
      </c>
      <c r="AE284" s="96">
        <f>IF(AE$268=يوليو!$B27,يوليو!$BR27-يوليو!$BQ27,0)</f>
        <v>0</v>
      </c>
      <c r="AF284" s="96">
        <f>IF(AF$268=يوليو!$B27,يوليو!$BR27-يوليو!$BQ27,0)</f>
        <v>0</v>
      </c>
      <c r="AG284" s="96">
        <f>IF(AG$268=يوليو!$B27,يوليو!$BR27-يوليو!$BQ27,0)</f>
        <v>0</v>
      </c>
    </row>
    <row r="285" spans="1:33">
      <c r="A285" s="96" t="str">
        <f>IF(D285&gt;0,يوليو!D28," ")</f>
        <v>Jly-17</v>
      </c>
      <c r="B285" s="96">
        <f>IF(D285&gt;0,يوليو!E28," ")</f>
        <v>17</v>
      </c>
      <c r="C285" s="96" t="str">
        <f>IF(D285&gt;0,يوليو!F28,"")</f>
        <v>دفع فاتورة كهرباء المحل 800 + 120 ضريبة من البنك</v>
      </c>
      <c r="D285" s="126">
        <f t="shared" si="12"/>
        <v>800</v>
      </c>
      <c r="E285" s="96">
        <f>IF(E$268=يوليو!$B28,يوليو!$BR28-يوليو!$BQ28,0)</f>
        <v>0</v>
      </c>
      <c r="F285" s="96">
        <f>IF(F$268=يوليو!$B28,يوليو!$BR28-يوليو!$BQ28,0)</f>
        <v>0</v>
      </c>
      <c r="G285" s="96">
        <f>IF(G$268=يوليو!$B28,يوليو!$BR28-يوليو!$BQ28,0)</f>
        <v>0</v>
      </c>
      <c r="H285" s="96">
        <f>IF(H$268=يوليو!$B28,يوليو!$BR28-يوليو!$BQ28,0)</f>
        <v>0</v>
      </c>
      <c r="I285" s="96">
        <f>IF(I$268=يوليو!$B28,يوليو!$BR28-يوليو!$BQ28,0)</f>
        <v>0</v>
      </c>
      <c r="J285" s="96">
        <f>IF(J$268=يوليو!$B28,يوليو!$BR28-يوليو!$BQ28,0)</f>
        <v>0</v>
      </c>
      <c r="K285" s="96">
        <f>IF(K$268=يوليو!$B28,يوليو!$BR28-يوليو!$BQ28,0)</f>
        <v>0</v>
      </c>
      <c r="L285" s="96">
        <f>IF(L$268=يوليو!$B28,يوليو!$BR28-يوليو!$BQ28,0)</f>
        <v>0</v>
      </c>
      <c r="M285" s="96">
        <f>IF(M$268=يوليو!$B28,يوليو!$BR28-يوليو!$BQ28,0)</f>
        <v>0</v>
      </c>
      <c r="N285" s="96">
        <f>IF(N$268=يوليو!$B28,يوليو!$BR28-يوليو!$BQ28,0)</f>
        <v>0</v>
      </c>
      <c r="O285" s="96">
        <f>IF(O$268=يوليو!$B28,يوليو!$BR28-يوليو!$BQ28,0)</f>
        <v>0</v>
      </c>
      <c r="P285" s="96">
        <f>IF(P$268=يوليو!$B28,يوليو!$BR28-يوليو!$BQ28,0)</f>
        <v>0</v>
      </c>
      <c r="Q285" s="96">
        <f>IF(Q$268=يوليو!$B28,يوليو!$BR28-يوليو!$BQ28,0)</f>
        <v>0</v>
      </c>
      <c r="R285" s="96">
        <f>IF(R$268=يوليو!$B28,يوليو!$BR28-يوليو!$BQ28,0)</f>
        <v>0</v>
      </c>
      <c r="S285" s="96">
        <f>IF(S$268=يوليو!$B28,يوليو!$BR28-يوليو!$BQ28,0)</f>
        <v>0</v>
      </c>
      <c r="T285" s="96">
        <f>IF(T$268=يوليو!$B28,يوليو!$BR28-يوليو!$BQ28,0)</f>
        <v>0</v>
      </c>
      <c r="U285" s="96">
        <f>IF(U$268=يوليو!$B28,يوليو!$BR28-يوليو!$BQ28,0)</f>
        <v>0</v>
      </c>
      <c r="V285" s="96">
        <f>IF(V$268=يوليو!$B28,يوليو!$BR28-يوليو!$BQ28,0)</f>
        <v>0</v>
      </c>
      <c r="W285" s="96">
        <f>IF(W$268=يوليو!$B28,يوليو!$BR28-يوليو!$BQ28,0)</f>
        <v>0</v>
      </c>
      <c r="X285" s="96">
        <f>IF(X$268=يوليو!$B28,يوليو!$BR28-يوليو!$BQ28,0)</f>
        <v>0</v>
      </c>
      <c r="Y285" s="96">
        <f>IF(Y$268=يوليو!$B28,يوليو!$BR28-يوليو!$BQ28,0)</f>
        <v>0</v>
      </c>
      <c r="Z285" s="96">
        <f>IF(Z$268=يوليو!$B28,يوليو!$BR28-يوليو!$BQ28,0)</f>
        <v>0</v>
      </c>
      <c r="AA285" s="96">
        <f>IF(AA$268=يوليو!$B28,يوليو!$BR28-يوليو!$BQ28,0)</f>
        <v>0</v>
      </c>
      <c r="AB285" s="96">
        <f>IF(AB$268=يوليو!$B28,يوليو!$BR28-يوليو!$BQ28,0)</f>
        <v>0</v>
      </c>
      <c r="AC285" s="96">
        <f>IF(AC$268=يوليو!$B28,يوليو!$BR28-يوليو!$BQ28,0)</f>
        <v>800</v>
      </c>
      <c r="AD285" s="96">
        <f>IF(AD$268=يوليو!$B28,يوليو!$BR28-يوليو!$BQ28,0)</f>
        <v>0</v>
      </c>
      <c r="AE285" s="96">
        <f>IF(AE$268=يوليو!$B28,يوليو!$BR28-يوليو!$BQ28,0)</f>
        <v>0</v>
      </c>
      <c r="AF285" s="96">
        <f>IF(AF$268=يوليو!$B28,يوليو!$BR28-يوليو!$BQ28,0)</f>
        <v>0</v>
      </c>
      <c r="AG285" s="96">
        <f>IF(AG$268=يوليو!$B28,يوليو!$BR28-يوليو!$BQ28,0)</f>
        <v>0</v>
      </c>
    </row>
    <row r="286" spans="1:33">
      <c r="A286" s="96" t="str">
        <f>IF(D286&gt;0,يوليو!D29," ")</f>
        <v> </v>
      </c>
      <c r="B286" s="96" t="str">
        <f>IF(D286&gt;0,يوليو!E29," ")</f>
        <v> </v>
      </c>
      <c r="C286" s="96" t="str">
        <f>IF(D286&gt;0,يوليو!F29,"")</f>
        <v/>
      </c>
      <c r="D286" s="126">
        <f t="shared" si="12"/>
        <v>0</v>
      </c>
      <c r="E286" s="96">
        <f>IF(E$268=يوليو!$B29,يوليو!$BR29-يوليو!$BQ29,0)</f>
        <v>0</v>
      </c>
      <c r="F286" s="96">
        <f>IF(F$268=يوليو!$B29,يوليو!$BR29-يوليو!$BQ29,0)</f>
        <v>0</v>
      </c>
      <c r="G286" s="96">
        <f>IF(G$268=يوليو!$B29,يوليو!$BR29-يوليو!$BQ29,0)</f>
        <v>0</v>
      </c>
      <c r="H286" s="96">
        <f>IF(H$268=يوليو!$B29,يوليو!$BR29-يوليو!$BQ29,0)</f>
        <v>0</v>
      </c>
      <c r="I286" s="96">
        <f>IF(I$268=يوليو!$B29,يوليو!$BR29-يوليو!$BQ29,0)</f>
        <v>0</v>
      </c>
      <c r="J286" s="96">
        <f>IF(J$268=يوليو!$B29,يوليو!$BR29-يوليو!$BQ29,0)</f>
        <v>0</v>
      </c>
      <c r="K286" s="96">
        <f>IF(K$268=يوليو!$B29,يوليو!$BR29-يوليو!$BQ29,0)</f>
        <v>0</v>
      </c>
      <c r="L286" s="96">
        <f>IF(L$268=يوليو!$B29,يوليو!$BR29-يوليو!$BQ29,0)</f>
        <v>0</v>
      </c>
      <c r="M286" s="96">
        <f>IF(M$268=يوليو!$B29,يوليو!$BR29-يوليو!$BQ29,0)</f>
        <v>0</v>
      </c>
      <c r="N286" s="96">
        <f>IF(N$268=يوليو!$B29,يوليو!$BR29-يوليو!$BQ29,0)</f>
        <v>0</v>
      </c>
      <c r="O286" s="96">
        <f>IF(O$268=يوليو!$B29,يوليو!$BR29-يوليو!$BQ29,0)</f>
        <v>0</v>
      </c>
      <c r="P286" s="96">
        <f>IF(P$268=يوليو!$B29,يوليو!$BR29-يوليو!$BQ29,0)</f>
        <v>0</v>
      </c>
      <c r="Q286" s="96">
        <f>IF(Q$268=يوليو!$B29,يوليو!$BR29-يوليو!$BQ29,0)</f>
        <v>0</v>
      </c>
      <c r="R286" s="96">
        <f>IF(R$268=يوليو!$B29,يوليو!$BR29-يوليو!$BQ29,0)</f>
        <v>0</v>
      </c>
      <c r="S286" s="96">
        <f>IF(S$268=يوليو!$B29,يوليو!$BR29-يوليو!$BQ29,0)</f>
        <v>0</v>
      </c>
      <c r="T286" s="96">
        <f>IF(T$268=يوليو!$B29,يوليو!$BR29-يوليو!$BQ29,0)</f>
        <v>0</v>
      </c>
      <c r="U286" s="96">
        <f>IF(U$268=يوليو!$B29,يوليو!$BR29-يوليو!$BQ29,0)</f>
        <v>0</v>
      </c>
      <c r="V286" s="96">
        <f>IF(V$268=يوليو!$B29,يوليو!$BR29-يوليو!$BQ29,0)</f>
        <v>0</v>
      </c>
      <c r="W286" s="96">
        <f>IF(W$268=يوليو!$B29,يوليو!$BR29-يوليو!$BQ29,0)</f>
        <v>0</v>
      </c>
      <c r="X286" s="96">
        <f>IF(X$268=يوليو!$B29,يوليو!$BR29-يوليو!$BQ29,0)</f>
        <v>0</v>
      </c>
      <c r="Y286" s="96">
        <f>IF(Y$268=يوليو!$B29,يوليو!$BR29-يوليو!$BQ29,0)</f>
        <v>0</v>
      </c>
      <c r="Z286" s="96">
        <f>IF(Z$268=يوليو!$B29,يوليو!$BR29-يوليو!$BQ29,0)</f>
        <v>0</v>
      </c>
      <c r="AA286" s="96">
        <f>IF(AA$268=يوليو!$B29,يوليو!$BR29-يوليو!$BQ29,0)</f>
        <v>0</v>
      </c>
      <c r="AB286" s="96">
        <f>IF(AB$268=يوليو!$B29,يوليو!$BR29-يوليو!$BQ29,0)</f>
        <v>0</v>
      </c>
      <c r="AC286" s="96">
        <f>IF(AC$268=يوليو!$B29,يوليو!$BR29-يوليو!$BQ29,0)</f>
        <v>0</v>
      </c>
      <c r="AD286" s="96">
        <f>IF(AD$268=يوليو!$B29,يوليو!$BR29-يوليو!$BQ29,0)</f>
        <v>0</v>
      </c>
      <c r="AE286" s="96">
        <f>IF(AE$268=يوليو!$B29,يوليو!$BR29-يوليو!$BQ29,0)</f>
        <v>0</v>
      </c>
      <c r="AF286" s="96">
        <f>IF(AF$268=يوليو!$B29,يوليو!$BR29-يوليو!$BQ29,0)</f>
        <v>0</v>
      </c>
      <c r="AG286" s="96">
        <f>IF(AG$268=يوليو!$B29,يوليو!$BR29-يوليو!$BQ29,0)</f>
        <v>0</v>
      </c>
    </row>
    <row r="287" spans="1:33">
      <c r="A287" s="96" t="str">
        <f>IF(D287&gt;0,يوليو!D30," ")</f>
        <v> </v>
      </c>
      <c r="B287" s="96" t="str">
        <f>IF(D287&gt;0,يوليو!E30," ")</f>
        <v> </v>
      </c>
      <c r="C287" s="96" t="str">
        <f>IF(D287&gt;0,يوليو!F30,"")</f>
        <v/>
      </c>
      <c r="D287" s="126">
        <f t="shared" si="12"/>
        <v>0</v>
      </c>
      <c r="E287" s="96">
        <f>IF(E$268=يوليو!$B30,يوليو!$BR30-يوليو!$BQ30,0)</f>
        <v>0</v>
      </c>
      <c r="F287" s="96">
        <f>IF(F$268=يوليو!$B30,يوليو!$BR30-يوليو!$BQ30,0)</f>
        <v>0</v>
      </c>
      <c r="G287" s="96">
        <f>IF(G$268=يوليو!$B30,يوليو!$BR30-يوليو!$BQ30,0)</f>
        <v>0</v>
      </c>
      <c r="H287" s="96">
        <f>IF(H$268=يوليو!$B30,يوليو!$BR30-يوليو!$BQ30,0)</f>
        <v>0</v>
      </c>
      <c r="I287" s="96">
        <f>IF(I$268=يوليو!$B30,يوليو!$BR30-يوليو!$BQ30,0)</f>
        <v>0</v>
      </c>
      <c r="J287" s="96">
        <f>IF(J$268=يوليو!$B30,يوليو!$BR30-يوليو!$BQ30,0)</f>
        <v>0</v>
      </c>
      <c r="K287" s="96">
        <f>IF(K$268=يوليو!$B30,يوليو!$BR30-يوليو!$BQ30,0)</f>
        <v>0</v>
      </c>
      <c r="L287" s="96">
        <f>IF(L$268=يوليو!$B30,يوليو!$BR30-يوليو!$BQ30,0)</f>
        <v>0</v>
      </c>
      <c r="M287" s="96">
        <f>IF(M$268=يوليو!$B30,يوليو!$BR30-يوليو!$BQ30,0)</f>
        <v>0</v>
      </c>
      <c r="N287" s="96">
        <f>IF(N$268=يوليو!$B30,يوليو!$BR30-يوليو!$BQ30,0)</f>
        <v>0</v>
      </c>
      <c r="O287" s="96">
        <f>IF(O$268=يوليو!$B30,يوليو!$BR30-يوليو!$BQ30,0)</f>
        <v>0</v>
      </c>
      <c r="P287" s="96">
        <f>IF(P$268=يوليو!$B30,يوليو!$BR30-يوليو!$BQ30,0)</f>
        <v>0</v>
      </c>
      <c r="Q287" s="96">
        <f>IF(Q$268=يوليو!$B30,يوليو!$BR30-يوليو!$BQ30,0)</f>
        <v>0</v>
      </c>
      <c r="R287" s="96">
        <f>IF(R$268=يوليو!$B30,يوليو!$BR30-يوليو!$BQ30,0)</f>
        <v>0</v>
      </c>
      <c r="S287" s="96">
        <f>IF(S$268=يوليو!$B30,يوليو!$BR30-يوليو!$BQ30,0)</f>
        <v>0</v>
      </c>
      <c r="T287" s="96">
        <f>IF(T$268=يوليو!$B30,يوليو!$BR30-يوليو!$BQ30,0)</f>
        <v>0</v>
      </c>
      <c r="U287" s="96">
        <f>IF(U$268=يوليو!$B30,يوليو!$BR30-يوليو!$BQ30,0)</f>
        <v>0</v>
      </c>
      <c r="V287" s="96">
        <f>IF(V$268=يوليو!$B30,يوليو!$BR30-يوليو!$BQ30,0)</f>
        <v>0</v>
      </c>
      <c r="W287" s="96">
        <f>IF(W$268=يوليو!$B30,يوليو!$BR30-يوليو!$BQ30,0)</f>
        <v>0</v>
      </c>
      <c r="X287" s="96">
        <f>IF(X$268=يوليو!$B30,يوليو!$BR30-يوليو!$BQ30,0)</f>
        <v>0</v>
      </c>
      <c r="Y287" s="96">
        <f>IF(Y$268=يوليو!$B30,يوليو!$BR30-يوليو!$BQ30,0)</f>
        <v>0</v>
      </c>
      <c r="Z287" s="96">
        <f>IF(Z$268=يوليو!$B30,يوليو!$BR30-يوليو!$BQ30,0)</f>
        <v>0</v>
      </c>
      <c r="AA287" s="96">
        <f>IF(AA$268=يوليو!$B30,يوليو!$BR30-يوليو!$BQ30,0)</f>
        <v>0</v>
      </c>
      <c r="AB287" s="96">
        <f>IF(AB$268=يوليو!$B30,يوليو!$BR30-يوليو!$BQ30,0)</f>
        <v>0</v>
      </c>
      <c r="AC287" s="96">
        <f>IF(AC$268=يوليو!$B30,يوليو!$BR30-يوليو!$BQ30,0)</f>
        <v>0</v>
      </c>
      <c r="AD287" s="96">
        <f>IF(AD$268=يوليو!$B30,يوليو!$BR30-يوليو!$BQ30,0)</f>
        <v>0</v>
      </c>
      <c r="AE287" s="96">
        <f>IF(AE$268=يوليو!$B30,يوليو!$BR30-يوليو!$BQ30,0)</f>
        <v>0</v>
      </c>
      <c r="AF287" s="96">
        <f>IF(AF$268=يوليو!$B30,يوليو!$BR30-يوليو!$BQ30,0)</f>
        <v>0</v>
      </c>
      <c r="AG287" s="96">
        <f>IF(AG$268=يوليو!$B30,يوليو!$BR30-يوليو!$BQ30,0)</f>
        <v>0</v>
      </c>
    </row>
    <row r="288" spans="1:33">
      <c r="A288" s="96" t="str">
        <f>IF(D288&gt;0,يوليو!D31," ")</f>
        <v> </v>
      </c>
      <c r="B288" s="96" t="str">
        <f>IF(D288&gt;0,يوليو!E31," ")</f>
        <v> </v>
      </c>
      <c r="C288" s="96" t="str">
        <f>IF(D288&gt;0,يوليو!F31,"")</f>
        <v/>
      </c>
      <c r="D288" s="126">
        <f t="shared" si="12"/>
        <v>0</v>
      </c>
      <c r="E288" s="96">
        <f>IF(E$268=يوليو!$B31,يوليو!$BR31-يوليو!$BQ31,0)</f>
        <v>0</v>
      </c>
      <c r="F288" s="96">
        <f>IF(F$268=يوليو!$B31,يوليو!$BR31-يوليو!$BQ31,0)</f>
        <v>0</v>
      </c>
      <c r="G288" s="96">
        <f>IF(G$268=يوليو!$B31,يوليو!$BR31-يوليو!$BQ31,0)</f>
        <v>0</v>
      </c>
      <c r="H288" s="96">
        <f>IF(H$268=يوليو!$B31,يوليو!$BR31-يوليو!$BQ31,0)</f>
        <v>0</v>
      </c>
      <c r="I288" s="96">
        <f>IF(I$268=يوليو!$B31,يوليو!$BR31-يوليو!$BQ31,0)</f>
        <v>0</v>
      </c>
      <c r="J288" s="96">
        <f>IF(J$268=يوليو!$B31,يوليو!$BR31-يوليو!$BQ31,0)</f>
        <v>0</v>
      </c>
      <c r="K288" s="96">
        <f>IF(K$268=يوليو!$B31,يوليو!$BR31-يوليو!$BQ31,0)</f>
        <v>0</v>
      </c>
      <c r="L288" s="96">
        <f>IF(L$268=يوليو!$B31,يوليو!$BR31-يوليو!$BQ31,0)</f>
        <v>0</v>
      </c>
      <c r="M288" s="96">
        <f>IF(M$268=يوليو!$B31,يوليو!$BR31-يوليو!$BQ31,0)</f>
        <v>0</v>
      </c>
      <c r="N288" s="96">
        <f>IF(N$268=يوليو!$B31,يوليو!$BR31-يوليو!$BQ31,0)</f>
        <v>0</v>
      </c>
      <c r="O288" s="96">
        <f>IF(O$268=يوليو!$B31,يوليو!$BR31-يوليو!$BQ31,0)</f>
        <v>0</v>
      </c>
      <c r="P288" s="96">
        <f>IF(P$268=يوليو!$B31,يوليو!$BR31-يوليو!$BQ31,0)</f>
        <v>0</v>
      </c>
      <c r="Q288" s="96">
        <f>IF(Q$268=يوليو!$B31,يوليو!$BR31-يوليو!$BQ31,0)</f>
        <v>0</v>
      </c>
      <c r="R288" s="96">
        <f>IF(R$268=يوليو!$B31,يوليو!$BR31-يوليو!$BQ31,0)</f>
        <v>0</v>
      </c>
      <c r="S288" s="96">
        <f>IF(S$268=يوليو!$B31,يوليو!$BR31-يوليو!$BQ31,0)</f>
        <v>0</v>
      </c>
      <c r="T288" s="96">
        <f>IF(T$268=يوليو!$B31,يوليو!$BR31-يوليو!$BQ31,0)</f>
        <v>0</v>
      </c>
      <c r="U288" s="96">
        <f>IF(U$268=يوليو!$B31,يوليو!$BR31-يوليو!$BQ31,0)</f>
        <v>0</v>
      </c>
      <c r="V288" s="96">
        <f>IF(V$268=يوليو!$B31,يوليو!$BR31-يوليو!$BQ31,0)</f>
        <v>0</v>
      </c>
      <c r="W288" s="96">
        <f>IF(W$268=يوليو!$B31,يوليو!$BR31-يوليو!$BQ31,0)</f>
        <v>0</v>
      </c>
      <c r="X288" s="96">
        <f>IF(X$268=يوليو!$B31,يوليو!$BR31-يوليو!$BQ31,0)</f>
        <v>0</v>
      </c>
      <c r="Y288" s="96">
        <f>IF(Y$268=يوليو!$B31,يوليو!$BR31-يوليو!$BQ31,0)</f>
        <v>0</v>
      </c>
      <c r="Z288" s="96">
        <f>IF(Z$268=يوليو!$B31,يوليو!$BR31-يوليو!$BQ31,0)</f>
        <v>0</v>
      </c>
      <c r="AA288" s="96">
        <f>IF(AA$268=يوليو!$B31,يوليو!$BR31-يوليو!$BQ31,0)</f>
        <v>0</v>
      </c>
      <c r="AB288" s="96">
        <f>IF(AB$268=يوليو!$B31,يوليو!$BR31-يوليو!$BQ31,0)</f>
        <v>0</v>
      </c>
      <c r="AC288" s="96">
        <f>IF(AC$268=يوليو!$B31,يوليو!$BR31-يوليو!$BQ31,0)</f>
        <v>0</v>
      </c>
      <c r="AD288" s="96">
        <f>IF(AD$268=يوليو!$B31,يوليو!$BR31-يوليو!$BQ31,0)</f>
        <v>0</v>
      </c>
      <c r="AE288" s="96">
        <f>IF(AE$268=يوليو!$B31,يوليو!$BR31-يوليو!$BQ31,0)</f>
        <v>0</v>
      </c>
      <c r="AF288" s="96">
        <f>IF(AF$268=يوليو!$B31,يوليو!$BR31-يوليو!$BQ31,0)</f>
        <v>0</v>
      </c>
      <c r="AG288" s="96">
        <f>IF(AG$268=يوليو!$B31,يوليو!$BR31-يوليو!$BQ31,0)</f>
        <v>0</v>
      </c>
    </row>
    <row r="289" spans="1:33">
      <c r="A289" s="96" t="str">
        <f>IF(D289&gt;0,يوليو!D32," ")</f>
        <v> </v>
      </c>
      <c r="B289" s="96" t="str">
        <f>IF(D289&gt;0,يوليو!E32," ")</f>
        <v> </v>
      </c>
      <c r="C289" s="96" t="str">
        <f>IF(D289&gt;0,يوليو!F32,"")</f>
        <v/>
      </c>
      <c r="D289" s="126">
        <f t="shared" si="12"/>
        <v>0</v>
      </c>
      <c r="E289" s="96">
        <f>IF(E$268=يوليو!$B32,يوليو!$BR32-يوليو!$BQ32,0)</f>
        <v>0</v>
      </c>
      <c r="F289" s="96">
        <f>IF(F$268=يوليو!$B32,يوليو!$BR32-يوليو!$BQ32,0)</f>
        <v>0</v>
      </c>
      <c r="G289" s="96">
        <f>IF(G$268=يوليو!$B32,يوليو!$BR32-يوليو!$BQ32,0)</f>
        <v>0</v>
      </c>
      <c r="H289" s="96">
        <f>IF(H$268=يوليو!$B32,يوليو!$BR32-يوليو!$BQ32,0)</f>
        <v>0</v>
      </c>
      <c r="I289" s="96">
        <f>IF(I$268=يوليو!$B32,يوليو!$BR32-يوليو!$BQ32,0)</f>
        <v>0</v>
      </c>
      <c r="J289" s="96">
        <f>IF(J$268=يوليو!$B32,يوليو!$BR32-يوليو!$BQ32,0)</f>
        <v>0</v>
      </c>
      <c r="K289" s="96">
        <f>IF(K$268=يوليو!$B32,يوليو!$BR32-يوليو!$BQ32,0)</f>
        <v>0</v>
      </c>
      <c r="L289" s="96">
        <f>IF(L$268=يوليو!$B32,يوليو!$BR32-يوليو!$BQ32,0)</f>
        <v>0</v>
      </c>
      <c r="M289" s="96">
        <f>IF(M$268=يوليو!$B32,يوليو!$BR32-يوليو!$BQ32,0)</f>
        <v>0</v>
      </c>
      <c r="N289" s="96">
        <f>IF(N$268=يوليو!$B32,يوليو!$BR32-يوليو!$BQ32,0)</f>
        <v>0</v>
      </c>
      <c r="O289" s="96">
        <f>IF(O$268=يوليو!$B32,يوليو!$BR32-يوليو!$BQ32,0)</f>
        <v>0</v>
      </c>
      <c r="P289" s="96">
        <f>IF(P$268=يوليو!$B32,يوليو!$BR32-يوليو!$BQ32,0)</f>
        <v>0</v>
      </c>
      <c r="Q289" s="96">
        <f>IF(Q$268=يوليو!$B32,يوليو!$BR32-يوليو!$BQ32,0)</f>
        <v>0</v>
      </c>
      <c r="R289" s="96">
        <f>IF(R$268=يوليو!$B32,يوليو!$BR32-يوليو!$BQ32,0)</f>
        <v>0</v>
      </c>
      <c r="S289" s="96">
        <f>IF(S$268=يوليو!$B32,يوليو!$BR32-يوليو!$BQ32,0)</f>
        <v>0</v>
      </c>
      <c r="T289" s="96">
        <f>IF(T$268=يوليو!$B32,يوليو!$BR32-يوليو!$BQ32,0)</f>
        <v>0</v>
      </c>
      <c r="U289" s="96">
        <f>IF(U$268=يوليو!$B32,يوليو!$BR32-يوليو!$BQ32,0)</f>
        <v>0</v>
      </c>
      <c r="V289" s="96">
        <f>IF(V$268=يوليو!$B32,يوليو!$BR32-يوليو!$BQ32,0)</f>
        <v>0</v>
      </c>
      <c r="W289" s="96">
        <f>IF(W$268=يوليو!$B32,يوليو!$BR32-يوليو!$BQ32,0)</f>
        <v>0</v>
      </c>
      <c r="X289" s="96">
        <f>IF(X$268=يوليو!$B32,يوليو!$BR32-يوليو!$BQ32,0)</f>
        <v>0</v>
      </c>
      <c r="Y289" s="96">
        <f>IF(Y$268=يوليو!$B32,يوليو!$BR32-يوليو!$BQ32,0)</f>
        <v>0</v>
      </c>
      <c r="Z289" s="96">
        <f>IF(Z$268=يوليو!$B32,يوليو!$BR32-يوليو!$BQ32,0)</f>
        <v>0</v>
      </c>
      <c r="AA289" s="96">
        <f>IF(AA$268=يوليو!$B32,يوليو!$BR32-يوليو!$BQ32,0)</f>
        <v>0</v>
      </c>
      <c r="AB289" s="96">
        <f>IF(AB$268=يوليو!$B32,يوليو!$BR32-يوليو!$BQ32,0)</f>
        <v>0</v>
      </c>
      <c r="AC289" s="96">
        <f>IF(AC$268=يوليو!$B32,يوليو!$BR32-يوليو!$BQ32,0)</f>
        <v>0</v>
      </c>
      <c r="AD289" s="96">
        <f>IF(AD$268=يوليو!$B32,يوليو!$BR32-يوليو!$BQ32,0)</f>
        <v>0</v>
      </c>
      <c r="AE289" s="96">
        <f>IF(AE$268=يوليو!$B32,يوليو!$BR32-يوليو!$BQ32,0)</f>
        <v>0</v>
      </c>
      <c r="AF289" s="96">
        <f>IF(AF$268=يوليو!$B32,يوليو!$BR32-يوليو!$BQ32,0)</f>
        <v>0</v>
      </c>
      <c r="AG289" s="96">
        <f>IF(AG$268=يوليو!$B32,يوليو!$BR32-يوليو!$BQ32,0)</f>
        <v>0</v>
      </c>
    </row>
    <row r="290" spans="1:33">
      <c r="A290" s="96" t="str">
        <f>IF(D290&gt;0,يوليو!D33," ")</f>
        <v> </v>
      </c>
      <c r="B290" s="96" t="str">
        <f>IF(D290&gt;0,يوليو!E33," ")</f>
        <v> </v>
      </c>
      <c r="C290" s="96" t="str">
        <f>IF(D290&gt;0,يوليو!F33,"")</f>
        <v/>
      </c>
      <c r="D290" s="126">
        <f t="shared" si="12"/>
        <v>0</v>
      </c>
      <c r="E290" s="96">
        <f>IF(E$268=يوليو!$B33,يوليو!$BR33-يوليو!$BQ33,0)</f>
        <v>0</v>
      </c>
      <c r="F290" s="96">
        <f>IF(F$268=يوليو!$B33,يوليو!$BR33-يوليو!$BQ33,0)</f>
        <v>0</v>
      </c>
      <c r="G290" s="96">
        <f>IF(G$268=يوليو!$B33,يوليو!$BR33-يوليو!$BQ33,0)</f>
        <v>0</v>
      </c>
      <c r="H290" s="96">
        <f>IF(H$268=يوليو!$B33,يوليو!$BR33-يوليو!$BQ33,0)</f>
        <v>0</v>
      </c>
      <c r="I290" s="96">
        <f>IF(I$268=يوليو!$B33,يوليو!$BR33-يوليو!$BQ33,0)</f>
        <v>0</v>
      </c>
      <c r="J290" s="96">
        <f>IF(J$268=يوليو!$B33,يوليو!$BR33-يوليو!$BQ33,0)</f>
        <v>0</v>
      </c>
      <c r="K290" s="96">
        <f>IF(K$268=يوليو!$B33,يوليو!$BR33-يوليو!$BQ33,0)</f>
        <v>0</v>
      </c>
      <c r="L290" s="96">
        <f>IF(L$268=يوليو!$B33,يوليو!$BR33-يوليو!$BQ33,0)</f>
        <v>0</v>
      </c>
      <c r="M290" s="96">
        <f>IF(M$268=يوليو!$B33,يوليو!$BR33-يوليو!$BQ33,0)</f>
        <v>0</v>
      </c>
      <c r="N290" s="96">
        <f>IF(N$268=يوليو!$B33,يوليو!$BR33-يوليو!$BQ33,0)</f>
        <v>0</v>
      </c>
      <c r="O290" s="96">
        <f>IF(O$268=يوليو!$B33,يوليو!$BR33-يوليو!$BQ33,0)</f>
        <v>0</v>
      </c>
      <c r="P290" s="96">
        <f>IF(P$268=يوليو!$B33,يوليو!$BR33-يوليو!$BQ33,0)</f>
        <v>0</v>
      </c>
      <c r="Q290" s="96">
        <f>IF(Q$268=يوليو!$B33,يوليو!$BR33-يوليو!$BQ33,0)</f>
        <v>0</v>
      </c>
      <c r="R290" s="96">
        <f>IF(R$268=يوليو!$B33,يوليو!$BR33-يوليو!$BQ33,0)</f>
        <v>0</v>
      </c>
      <c r="S290" s="96">
        <f>IF(S$268=يوليو!$B33,يوليو!$BR33-يوليو!$BQ33,0)</f>
        <v>0</v>
      </c>
      <c r="T290" s="96">
        <f>IF(T$268=يوليو!$B33,يوليو!$BR33-يوليو!$BQ33,0)</f>
        <v>0</v>
      </c>
      <c r="U290" s="96">
        <f>IF(U$268=يوليو!$B33,يوليو!$BR33-يوليو!$BQ33,0)</f>
        <v>0</v>
      </c>
      <c r="V290" s="96">
        <f>IF(V$268=يوليو!$B33,يوليو!$BR33-يوليو!$BQ33,0)</f>
        <v>0</v>
      </c>
      <c r="W290" s="96">
        <f>IF(W$268=يوليو!$B33,يوليو!$BR33-يوليو!$BQ33,0)</f>
        <v>0</v>
      </c>
      <c r="X290" s="96">
        <f>IF(X$268=يوليو!$B33,يوليو!$BR33-يوليو!$BQ33,0)</f>
        <v>0</v>
      </c>
      <c r="Y290" s="96">
        <f>IF(Y$268=يوليو!$B33,يوليو!$BR33-يوليو!$BQ33,0)</f>
        <v>0</v>
      </c>
      <c r="Z290" s="96">
        <f>IF(Z$268=يوليو!$B33,يوليو!$BR33-يوليو!$BQ33,0)</f>
        <v>0</v>
      </c>
      <c r="AA290" s="96">
        <f>IF(AA$268=يوليو!$B33,يوليو!$BR33-يوليو!$BQ33,0)</f>
        <v>0</v>
      </c>
      <c r="AB290" s="96">
        <f>IF(AB$268=يوليو!$B33,يوليو!$BR33-يوليو!$BQ33,0)</f>
        <v>0</v>
      </c>
      <c r="AC290" s="96">
        <f>IF(AC$268=يوليو!$B33,يوليو!$BR33-يوليو!$BQ33,0)</f>
        <v>0</v>
      </c>
      <c r="AD290" s="96">
        <f>IF(AD$268=يوليو!$B33,يوليو!$BR33-يوليو!$BQ33,0)</f>
        <v>0</v>
      </c>
      <c r="AE290" s="96">
        <f>IF(AE$268=يوليو!$B33,يوليو!$BR33-يوليو!$BQ33,0)</f>
        <v>0</v>
      </c>
      <c r="AF290" s="96">
        <f>IF(AF$268=يوليو!$B33,يوليو!$BR33-يوليو!$BQ33,0)</f>
        <v>0</v>
      </c>
      <c r="AG290" s="96">
        <f>IF(AG$268=يوليو!$B33,يوليو!$BR33-يوليو!$BQ33,0)</f>
        <v>0</v>
      </c>
    </row>
    <row r="291" spans="1:33">
      <c r="A291" s="96" t="str">
        <f>IF(D291&gt;0,يوليو!D34," ")</f>
        <v> </v>
      </c>
      <c r="B291" s="96" t="str">
        <f>IF(D291&gt;0,يوليو!E34," ")</f>
        <v> </v>
      </c>
      <c r="C291" s="96" t="str">
        <f>IF(D291&gt;0,يوليو!F34,"")</f>
        <v/>
      </c>
      <c r="D291" s="126">
        <f t="shared" si="12"/>
        <v>0</v>
      </c>
      <c r="E291" s="96">
        <f>IF(E$268=يوليو!$B34,يوليو!$BR34-يوليو!$BQ34,0)</f>
        <v>0</v>
      </c>
      <c r="F291" s="96">
        <f>IF(F$268=يوليو!$B34,يوليو!$BR34-يوليو!$BQ34,0)</f>
        <v>0</v>
      </c>
      <c r="G291" s="96">
        <f>IF(G$268=يوليو!$B34,يوليو!$BR34-يوليو!$BQ34,0)</f>
        <v>0</v>
      </c>
      <c r="H291" s="96">
        <f>IF(H$268=يوليو!$B34,يوليو!$BR34-يوليو!$BQ34,0)</f>
        <v>0</v>
      </c>
      <c r="I291" s="96">
        <f>IF(I$268=يوليو!$B34,يوليو!$BR34-يوليو!$BQ34,0)</f>
        <v>0</v>
      </c>
      <c r="J291" s="96">
        <f>IF(J$268=يوليو!$B34,يوليو!$BR34-يوليو!$BQ34,0)</f>
        <v>0</v>
      </c>
      <c r="K291" s="96">
        <f>IF(K$268=يوليو!$B34,يوليو!$BR34-يوليو!$BQ34,0)</f>
        <v>0</v>
      </c>
      <c r="L291" s="96">
        <f>IF(L$268=يوليو!$B34,يوليو!$BR34-يوليو!$BQ34,0)</f>
        <v>0</v>
      </c>
      <c r="M291" s="96">
        <f>IF(M$268=يوليو!$B34,يوليو!$BR34-يوليو!$BQ34,0)</f>
        <v>0</v>
      </c>
      <c r="N291" s="96">
        <f>IF(N$268=يوليو!$B34,يوليو!$BR34-يوليو!$BQ34,0)</f>
        <v>0</v>
      </c>
      <c r="O291" s="96">
        <f>IF(O$268=يوليو!$B34,يوليو!$BR34-يوليو!$BQ34,0)</f>
        <v>0</v>
      </c>
      <c r="P291" s="96">
        <f>IF(P$268=يوليو!$B34,يوليو!$BR34-يوليو!$BQ34,0)</f>
        <v>0</v>
      </c>
      <c r="Q291" s="96">
        <f>IF(Q$268=يوليو!$B34,يوليو!$BR34-يوليو!$BQ34,0)</f>
        <v>0</v>
      </c>
      <c r="R291" s="96">
        <f>IF(R$268=يوليو!$B34,يوليو!$BR34-يوليو!$BQ34,0)</f>
        <v>0</v>
      </c>
      <c r="S291" s="96">
        <f>IF(S$268=يوليو!$B34,يوليو!$BR34-يوليو!$BQ34,0)</f>
        <v>0</v>
      </c>
      <c r="T291" s="96">
        <f>IF(T$268=يوليو!$B34,يوليو!$BR34-يوليو!$BQ34,0)</f>
        <v>0</v>
      </c>
      <c r="U291" s="96">
        <f>IF(U$268=يوليو!$B34,يوليو!$BR34-يوليو!$BQ34,0)</f>
        <v>0</v>
      </c>
      <c r="V291" s="96">
        <f>IF(V$268=يوليو!$B34,يوليو!$BR34-يوليو!$BQ34,0)</f>
        <v>0</v>
      </c>
      <c r="W291" s="96">
        <f>IF(W$268=يوليو!$B34,يوليو!$BR34-يوليو!$BQ34,0)</f>
        <v>0</v>
      </c>
      <c r="X291" s="96">
        <f>IF(X$268=يوليو!$B34,يوليو!$BR34-يوليو!$BQ34,0)</f>
        <v>0</v>
      </c>
      <c r="Y291" s="96">
        <f>IF(Y$268=يوليو!$B34,يوليو!$BR34-يوليو!$BQ34,0)</f>
        <v>0</v>
      </c>
      <c r="Z291" s="96">
        <f>IF(Z$268=يوليو!$B34,يوليو!$BR34-يوليو!$BQ34,0)</f>
        <v>0</v>
      </c>
      <c r="AA291" s="96">
        <f>IF(AA$268=يوليو!$B34,يوليو!$BR34-يوليو!$BQ34,0)</f>
        <v>0</v>
      </c>
      <c r="AB291" s="96">
        <f>IF(AB$268=يوليو!$B34,يوليو!$BR34-يوليو!$BQ34,0)</f>
        <v>0</v>
      </c>
      <c r="AC291" s="96">
        <f>IF(AC$268=يوليو!$B34,يوليو!$BR34-يوليو!$BQ34,0)</f>
        <v>0</v>
      </c>
      <c r="AD291" s="96">
        <f>IF(AD$268=يوليو!$B34,يوليو!$BR34-يوليو!$BQ34,0)</f>
        <v>0</v>
      </c>
      <c r="AE291" s="96">
        <f>IF(AE$268=يوليو!$B34,يوليو!$BR34-يوليو!$BQ34,0)</f>
        <v>0</v>
      </c>
      <c r="AF291" s="96">
        <f>IF(AF$268=يوليو!$B34,يوليو!$BR34-يوليو!$BQ34,0)</f>
        <v>0</v>
      </c>
      <c r="AG291" s="96">
        <f>IF(AG$268=يوليو!$B34,يوليو!$BR34-يوليو!$BQ34,0)</f>
        <v>0</v>
      </c>
    </row>
    <row r="292" spans="1:33">
      <c r="A292" s="96" t="str">
        <f>IF(D292&gt;0,يوليو!D35," ")</f>
        <v> </v>
      </c>
      <c r="B292" s="96" t="str">
        <f>IF(D292&gt;0,يوليو!E35," ")</f>
        <v> </v>
      </c>
      <c r="C292" s="96" t="str">
        <f>IF(D292&gt;0,يوليو!F35,"")</f>
        <v/>
      </c>
      <c r="D292" s="126">
        <f t="shared" si="12"/>
        <v>0</v>
      </c>
      <c r="E292" s="96">
        <f>IF(E$268=يوليو!$B35,يوليو!$BR35-يوليو!$BQ35,0)</f>
        <v>0</v>
      </c>
      <c r="F292" s="96">
        <f>IF(F$268=يوليو!$B35,يوليو!$BR35-يوليو!$BQ35,0)</f>
        <v>0</v>
      </c>
      <c r="G292" s="96">
        <f>IF(G$268=يوليو!$B35,يوليو!$BR35-يوليو!$BQ35,0)</f>
        <v>0</v>
      </c>
      <c r="H292" s="96">
        <f>IF(H$268=يوليو!$B35,يوليو!$BR35-يوليو!$BQ35,0)</f>
        <v>0</v>
      </c>
      <c r="I292" s="96">
        <f>IF(I$268=يوليو!$B35,يوليو!$BR35-يوليو!$BQ35,0)</f>
        <v>0</v>
      </c>
      <c r="J292" s="96">
        <f>IF(J$268=يوليو!$B35,يوليو!$BR35-يوليو!$BQ35,0)</f>
        <v>0</v>
      </c>
      <c r="K292" s="96">
        <f>IF(K$268=يوليو!$B35,يوليو!$BR35-يوليو!$BQ35,0)</f>
        <v>0</v>
      </c>
      <c r="L292" s="96">
        <f>IF(L$268=يوليو!$B35,يوليو!$BR35-يوليو!$BQ35,0)</f>
        <v>0</v>
      </c>
      <c r="M292" s="96">
        <f>IF(M$268=يوليو!$B35,يوليو!$BR35-يوليو!$BQ35,0)</f>
        <v>0</v>
      </c>
      <c r="N292" s="96">
        <f>IF(N$268=يوليو!$B35,يوليو!$BR35-يوليو!$BQ35,0)</f>
        <v>0</v>
      </c>
      <c r="O292" s="96">
        <f>IF(O$268=يوليو!$B35,يوليو!$BR35-يوليو!$BQ35,0)</f>
        <v>0</v>
      </c>
      <c r="P292" s="96">
        <f>IF(P$268=يوليو!$B35,يوليو!$BR35-يوليو!$BQ35,0)</f>
        <v>0</v>
      </c>
      <c r="Q292" s="96">
        <f>IF(Q$268=يوليو!$B35,يوليو!$BR35-يوليو!$BQ35,0)</f>
        <v>0</v>
      </c>
      <c r="R292" s="96">
        <f>IF(R$268=يوليو!$B35,يوليو!$BR35-يوليو!$BQ35,0)</f>
        <v>0</v>
      </c>
      <c r="S292" s="96">
        <f>IF(S$268=يوليو!$B35,يوليو!$BR35-يوليو!$BQ35,0)</f>
        <v>0</v>
      </c>
      <c r="T292" s="96">
        <f>IF(T$268=يوليو!$B35,يوليو!$BR35-يوليو!$BQ35,0)</f>
        <v>0</v>
      </c>
      <c r="U292" s="96">
        <f>IF(U$268=يوليو!$B35,يوليو!$BR35-يوليو!$BQ35,0)</f>
        <v>0</v>
      </c>
      <c r="V292" s="96">
        <f>IF(V$268=يوليو!$B35,يوليو!$BR35-يوليو!$BQ35,0)</f>
        <v>0</v>
      </c>
      <c r="W292" s="96">
        <f>IF(W$268=يوليو!$B35,يوليو!$BR35-يوليو!$BQ35,0)</f>
        <v>0</v>
      </c>
      <c r="X292" s="96">
        <f>IF(X$268=يوليو!$B35,يوليو!$BR35-يوليو!$BQ35,0)</f>
        <v>0</v>
      </c>
      <c r="Y292" s="96">
        <f>IF(Y$268=يوليو!$B35,يوليو!$BR35-يوليو!$BQ35,0)</f>
        <v>0</v>
      </c>
      <c r="Z292" s="96">
        <f>IF(Z$268=يوليو!$B35,يوليو!$BR35-يوليو!$BQ35,0)</f>
        <v>0</v>
      </c>
      <c r="AA292" s="96">
        <f>IF(AA$268=يوليو!$B35,يوليو!$BR35-يوليو!$BQ35,0)</f>
        <v>0</v>
      </c>
      <c r="AB292" s="96">
        <f>IF(AB$268=يوليو!$B35,يوليو!$BR35-يوليو!$BQ35,0)</f>
        <v>0</v>
      </c>
      <c r="AC292" s="96">
        <f>IF(AC$268=يوليو!$B35,يوليو!$BR35-يوليو!$BQ35,0)</f>
        <v>0</v>
      </c>
      <c r="AD292" s="96">
        <f>IF(AD$268=يوليو!$B35,يوليو!$BR35-يوليو!$BQ35,0)</f>
        <v>0</v>
      </c>
      <c r="AE292" s="96">
        <f>IF(AE$268=يوليو!$B35,يوليو!$BR35-يوليو!$BQ35,0)</f>
        <v>0</v>
      </c>
      <c r="AF292" s="96">
        <f>IF(AF$268=يوليو!$B35,يوليو!$BR35-يوليو!$BQ35,0)</f>
        <v>0</v>
      </c>
      <c r="AG292" s="96">
        <f>IF(AG$268=يوليو!$B35,يوليو!$BR35-يوليو!$BQ35,0)</f>
        <v>0</v>
      </c>
    </row>
    <row r="293" spans="1:33">
      <c r="A293" s="96" t="str">
        <f>IF(D293&gt;0,يوليو!D36," ")</f>
        <v> </v>
      </c>
      <c r="B293" s="96" t="str">
        <f>IF(D293&gt;0,يوليو!E36," ")</f>
        <v> </v>
      </c>
      <c r="C293" s="96" t="str">
        <f>IF(D293&gt;0,يوليو!F36,"")</f>
        <v/>
      </c>
      <c r="D293" s="126">
        <f t="shared" si="12"/>
        <v>0</v>
      </c>
      <c r="E293" s="96">
        <f>IF(E$268=يوليو!$B36,يوليو!$BR36-يوليو!$BQ36,0)</f>
        <v>0</v>
      </c>
      <c r="F293" s="96">
        <f>IF(F$268=يوليو!$B36,يوليو!$BR36-يوليو!$BQ36,0)</f>
        <v>0</v>
      </c>
      <c r="G293" s="96">
        <f>IF(G$268=يوليو!$B36,يوليو!$BR36-يوليو!$BQ36,0)</f>
        <v>0</v>
      </c>
      <c r="H293" s="96">
        <f>IF(H$268=يوليو!$B36,يوليو!$BR36-يوليو!$BQ36,0)</f>
        <v>0</v>
      </c>
      <c r="I293" s="96">
        <f>IF(I$268=يوليو!$B36,يوليو!$BR36-يوليو!$BQ36,0)</f>
        <v>0</v>
      </c>
      <c r="J293" s="96">
        <f>IF(J$268=يوليو!$B36,يوليو!$BR36-يوليو!$BQ36,0)</f>
        <v>0</v>
      </c>
      <c r="K293" s="96">
        <f>IF(K$268=يوليو!$B36,يوليو!$BR36-يوليو!$BQ36,0)</f>
        <v>0</v>
      </c>
      <c r="L293" s="96">
        <f>IF(L$268=يوليو!$B36,يوليو!$BR36-يوليو!$BQ36,0)</f>
        <v>0</v>
      </c>
      <c r="M293" s="96">
        <f>IF(M$268=يوليو!$B36,يوليو!$BR36-يوليو!$BQ36,0)</f>
        <v>0</v>
      </c>
      <c r="N293" s="96">
        <f>IF(N$268=يوليو!$B36,يوليو!$BR36-يوليو!$BQ36,0)</f>
        <v>0</v>
      </c>
      <c r="O293" s="96">
        <f>IF(O$268=يوليو!$B36,يوليو!$BR36-يوليو!$BQ36,0)</f>
        <v>0</v>
      </c>
      <c r="P293" s="96">
        <f>IF(P$268=يوليو!$B36,يوليو!$BR36-يوليو!$BQ36,0)</f>
        <v>0</v>
      </c>
      <c r="Q293" s="96">
        <f>IF(Q$268=يوليو!$B36,يوليو!$BR36-يوليو!$BQ36,0)</f>
        <v>0</v>
      </c>
      <c r="R293" s="96">
        <f>IF(R$268=يوليو!$B36,يوليو!$BR36-يوليو!$BQ36,0)</f>
        <v>0</v>
      </c>
      <c r="S293" s="96">
        <f>IF(S$268=يوليو!$B36,يوليو!$BR36-يوليو!$BQ36,0)</f>
        <v>0</v>
      </c>
      <c r="T293" s="96">
        <f>IF(T$268=يوليو!$B36,يوليو!$BR36-يوليو!$BQ36,0)</f>
        <v>0</v>
      </c>
      <c r="U293" s="96">
        <f>IF(U$268=يوليو!$B36,يوليو!$BR36-يوليو!$BQ36,0)</f>
        <v>0</v>
      </c>
      <c r="V293" s="96">
        <f>IF(V$268=يوليو!$B36,يوليو!$BR36-يوليو!$BQ36,0)</f>
        <v>0</v>
      </c>
      <c r="W293" s="96">
        <f>IF(W$268=يوليو!$B36,يوليو!$BR36-يوليو!$BQ36,0)</f>
        <v>0</v>
      </c>
      <c r="X293" s="96">
        <f>IF(X$268=يوليو!$B36,يوليو!$BR36-يوليو!$BQ36,0)</f>
        <v>0</v>
      </c>
      <c r="Y293" s="96">
        <f>IF(Y$268=يوليو!$B36,يوليو!$BR36-يوليو!$BQ36,0)</f>
        <v>0</v>
      </c>
      <c r="Z293" s="96">
        <f>IF(Z$268=يوليو!$B36,يوليو!$BR36-يوليو!$BQ36,0)</f>
        <v>0</v>
      </c>
      <c r="AA293" s="96">
        <f>IF(AA$268=يوليو!$B36,يوليو!$BR36-يوليو!$BQ36,0)</f>
        <v>0</v>
      </c>
      <c r="AB293" s="96">
        <f>IF(AB$268=يوليو!$B36,يوليو!$BR36-يوليو!$BQ36,0)</f>
        <v>0</v>
      </c>
      <c r="AC293" s="96">
        <f>IF(AC$268=يوليو!$B36,يوليو!$BR36-يوليو!$BQ36,0)</f>
        <v>0</v>
      </c>
      <c r="AD293" s="96">
        <f>IF(AD$268=يوليو!$B36,يوليو!$BR36-يوليو!$BQ36,0)</f>
        <v>0</v>
      </c>
      <c r="AE293" s="96">
        <f>IF(AE$268=يوليو!$B36,يوليو!$BR36-يوليو!$BQ36,0)</f>
        <v>0</v>
      </c>
      <c r="AF293" s="96">
        <f>IF(AF$268=يوليو!$B36,يوليو!$BR36-يوليو!$BQ36,0)</f>
        <v>0</v>
      </c>
      <c r="AG293" s="96">
        <f>IF(AG$268=يوليو!$B36,يوليو!$BR36-يوليو!$BQ36,0)</f>
        <v>0</v>
      </c>
    </row>
    <row r="294" spans="1:33">
      <c r="A294" s="96" t="str">
        <f>IF(D294&gt;0,يوليو!D37," ")</f>
        <v> </v>
      </c>
      <c r="B294" s="96" t="str">
        <f>IF(D294&gt;0,يوليو!E37," ")</f>
        <v> </v>
      </c>
      <c r="C294" s="96" t="str">
        <f>IF(D294&gt;0,يوليو!F37,"")</f>
        <v/>
      </c>
      <c r="D294" s="126">
        <f t="shared" si="12"/>
        <v>0</v>
      </c>
      <c r="E294" s="96">
        <f>IF(E$268=يوليو!$B37,يوليو!$BR37-يوليو!$BQ37,0)</f>
        <v>0</v>
      </c>
      <c r="F294" s="96">
        <f>IF(F$268=يوليو!$B37,يوليو!$BR37-يوليو!$BQ37,0)</f>
        <v>0</v>
      </c>
      <c r="G294" s="96">
        <f>IF(G$268=يوليو!$B37,يوليو!$BR37-يوليو!$BQ37,0)</f>
        <v>0</v>
      </c>
      <c r="H294" s="96">
        <f>IF(H$268=يوليو!$B37,يوليو!$BR37-يوليو!$BQ37,0)</f>
        <v>0</v>
      </c>
      <c r="I294" s="96">
        <f>IF(I$268=يوليو!$B37,يوليو!$BR37-يوليو!$BQ37,0)</f>
        <v>0</v>
      </c>
      <c r="J294" s="96">
        <f>IF(J$268=يوليو!$B37,يوليو!$BR37-يوليو!$BQ37,0)</f>
        <v>0</v>
      </c>
      <c r="K294" s="96">
        <f>IF(K$268=يوليو!$B37,يوليو!$BR37-يوليو!$BQ37,0)</f>
        <v>0</v>
      </c>
      <c r="L294" s="96">
        <f>IF(L$268=يوليو!$B37,يوليو!$BR37-يوليو!$BQ37,0)</f>
        <v>0</v>
      </c>
      <c r="M294" s="96">
        <f>IF(M$268=يوليو!$B37,يوليو!$BR37-يوليو!$BQ37,0)</f>
        <v>0</v>
      </c>
      <c r="N294" s="96">
        <f>IF(N$268=يوليو!$B37,يوليو!$BR37-يوليو!$BQ37,0)</f>
        <v>0</v>
      </c>
      <c r="O294" s="96">
        <f>IF(O$268=يوليو!$B37,يوليو!$BR37-يوليو!$BQ37,0)</f>
        <v>0</v>
      </c>
      <c r="P294" s="96">
        <f>IF(P$268=يوليو!$B37,يوليو!$BR37-يوليو!$BQ37,0)</f>
        <v>0</v>
      </c>
      <c r="Q294" s="96">
        <f>IF(Q$268=يوليو!$B37,يوليو!$BR37-يوليو!$BQ37,0)</f>
        <v>0</v>
      </c>
      <c r="R294" s="96">
        <f>IF(R$268=يوليو!$B37,يوليو!$BR37-يوليو!$BQ37,0)</f>
        <v>0</v>
      </c>
      <c r="S294" s="96">
        <f>IF(S$268=يوليو!$B37,يوليو!$BR37-يوليو!$BQ37,0)</f>
        <v>0</v>
      </c>
      <c r="T294" s="96">
        <f>IF(T$268=يوليو!$B37,يوليو!$BR37-يوليو!$BQ37,0)</f>
        <v>0</v>
      </c>
      <c r="U294" s="96">
        <f>IF(U$268=يوليو!$B37,يوليو!$BR37-يوليو!$BQ37,0)</f>
        <v>0</v>
      </c>
      <c r="V294" s="96">
        <f>IF(V$268=يوليو!$B37,يوليو!$BR37-يوليو!$BQ37,0)</f>
        <v>0</v>
      </c>
      <c r="W294" s="96">
        <f>IF(W$268=يوليو!$B37,يوليو!$BR37-يوليو!$BQ37,0)</f>
        <v>0</v>
      </c>
      <c r="X294" s="96">
        <f>IF(X$268=يوليو!$B37,يوليو!$BR37-يوليو!$BQ37,0)</f>
        <v>0</v>
      </c>
      <c r="Y294" s="96">
        <f>IF(Y$268=يوليو!$B37,يوليو!$BR37-يوليو!$BQ37,0)</f>
        <v>0</v>
      </c>
      <c r="Z294" s="96">
        <f>IF(Z$268=يوليو!$B37,يوليو!$BR37-يوليو!$BQ37,0)</f>
        <v>0</v>
      </c>
      <c r="AA294" s="96">
        <f>IF(AA$268=يوليو!$B37,يوليو!$BR37-يوليو!$BQ37,0)</f>
        <v>0</v>
      </c>
      <c r="AB294" s="96">
        <f>IF(AB$268=يوليو!$B37,يوليو!$BR37-يوليو!$BQ37,0)</f>
        <v>0</v>
      </c>
      <c r="AC294" s="96">
        <f>IF(AC$268=يوليو!$B37,يوليو!$BR37-يوليو!$BQ37,0)</f>
        <v>0</v>
      </c>
      <c r="AD294" s="96">
        <f>IF(AD$268=يوليو!$B37,يوليو!$BR37-يوليو!$BQ37,0)</f>
        <v>0</v>
      </c>
      <c r="AE294" s="96">
        <f>IF(AE$268=يوليو!$B37,يوليو!$BR37-يوليو!$BQ37,0)</f>
        <v>0</v>
      </c>
      <c r="AF294" s="96">
        <f>IF(AF$268=يوليو!$B37,يوليو!$BR37-يوليو!$BQ37,0)</f>
        <v>0</v>
      </c>
      <c r="AG294" s="96">
        <f>IF(AG$268=يوليو!$B37,يوليو!$BR37-يوليو!$BQ37,0)</f>
        <v>0</v>
      </c>
    </row>
    <row r="295" spans="1:33">
      <c r="A295" s="96" t="str">
        <f>IF(D295&gt;0,يوليو!D38," ")</f>
        <v> </v>
      </c>
      <c r="B295" s="96" t="str">
        <f>IF(D295&gt;0,يوليو!E38," ")</f>
        <v> </v>
      </c>
      <c r="C295" s="96" t="str">
        <f>IF(D295&gt;0,يوليو!F38,"")</f>
        <v/>
      </c>
      <c r="D295" s="126">
        <f t="shared" si="12"/>
        <v>0</v>
      </c>
      <c r="E295" s="96">
        <f>IF(E$268=يوليو!$B38,يوليو!$BR38-يوليو!$BQ38,0)</f>
        <v>0</v>
      </c>
      <c r="F295" s="96">
        <f>IF(F$268=يوليو!$B38,يوليو!$BR38-يوليو!$BQ38,0)</f>
        <v>0</v>
      </c>
      <c r="G295" s="96">
        <f>IF(G$268=يوليو!$B38,يوليو!$BR38-يوليو!$BQ38,0)</f>
        <v>0</v>
      </c>
      <c r="H295" s="96">
        <f>IF(H$268=يوليو!$B38,يوليو!$BR38-يوليو!$BQ38,0)</f>
        <v>0</v>
      </c>
      <c r="I295" s="96">
        <f>IF(I$268=يوليو!$B38,يوليو!$BR38-يوليو!$BQ38,0)</f>
        <v>0</v>
      </c>
      <c r="J295" s="96">
        <f>IF(J$268=يوليو!$B38,يوليو!$BR38-يوليو!$BQ38,0)</f>
        <v>0</v>
      </c>
      <c r="K295" s="96">
        <f>IF(K$268=يوليو!$B38,يوليو!$BR38-يوليو!$BQ38,0)</f>
        <v>0</v>
      </c>
      <c r="L295" s="96">
        <f>IF(L$268=يوليو!$B38,يوليو!$BR38-يوليو!$BQ38,0)</f>
        <v>0</v>
      </c>
      <c r="M295" s="96">
        <f>IF(M$268=يوليو!$B38,يوليو!$BR38-يوليو!$BQ38,0)</f>
        <v>0</v>
      </c>
      <c r="N295" s="96">
        <f>IF(N$268=يوليو!$B38,يوليو!$BR38-يوليو!$BQ38,0)</f>
        <v>0</v>
      </c>
      <c r="O295" s="96">
        <f>IF(O$268=يوليو!$B38,يوليو!$BR38-يوليو!$BQ38,0)</f>
        <v>0</v>
      </c>
      <c r="P295" s="96">
        <f>IF(P$268=يوليو!$B38,يوليو!$BR38-يوليو!$BQ38,0)</f>
        <v>0</v>
      </c>
      <c r="Q295" s="96">
        <f>IF(Q$268=يوليو!$B38,يوليو!$BR38-يوليو!$BQ38,0)</f>
        <v>0</v>
      </c>
      <c r="R295" s="96">
        <f>IF(R$268=يوليو!$B38,يوليو!$BR38-يوليو!$BQ38,0)</f>
        <v>0</v>
      </c>
      <c r="S295" s="96">
        <f>IF(S$268=يوليو!$B38,يوليو!$BR38-يوليو!$BQ38,0)</f>
        <v>0</v>
      </c>
      <c r="T295" s="96">
        <f>IF(T$268=يوليو!$B38,يوليو!$BR38-يوليو!$BQ38,0)</f>
        <v>0</v>
      </c>
      <c r="U295" s="96">
        <f>IF(U$268=يوليو!$B38,يوليو!$BR38-يوليو!$BQ38,0)</f>
        <v>0</v>
      </c>
      <c r="V295" s="96">
        <f>IF(V$268=يوليو!$B38,يوليو!$BR38-يوليو!$BQ38,0)</f>
        <v>0</v>
      </c>
      <c r="W295" s="96">
        <f>IF(W$268=يوليو!$B38,يوليو!$BR38-يوليو!$BQ38,0)</f>
        <v>0</v>
      </c>
      <c r="X295" s="96">
        <f>IF(X$268=يوليو!$B38,يوليو!$BR38-يوليو!$BQ38,0)</f>
        <v>0</v>
      </c>
      <c r="Y295" s="96">
        <f>IF(Y$268=يوليو!$B38,يوليو!$BR38-يوليو!$BQ38,0)</f>
        <v>0</v>
      </c>
      <c r="Z295" s="96">
        <f>IF(Z$268=يوليو!$B38,يوليو!$BR38-يوليو!$BQ38,0)</f>
        <v>0</v>
      </c>
      <c r="AA295" s="96">
        <f>IF(AA$268=يوليو!$B38,يوليو!$BR38-يوليو!$BQ38,0)</f>
        <v>0</v>
      </c>
      <c r="AB295" s="96">
        <f>IF(AB$268=يوليو!$B38,يوليو!$BR38-يوليو!$BQ38,0)</f>
        <v>0</v>
      </c>
      <c r="AC295" s="96">
        <f>IF(AC$268=يوليو!$B38,يوليو!$BR38-يوليو!$BQ38,0)</f>
        <v>0</v>
      </c>
      <c r="AD295" s="96">
        <f>IF(AD$268=يوليو!$B38,يوليو!$BR38-يوليو!$BQ38,0)</f>
        <v>0</v>
      </c>
      <c r="AE295" s="96">
        <f>IF(AE$268=يوليو!$B38,يوليو!$BR38-يوليو!$BQ38,0)</f>
        <v>0</v>
      </c>
      <c r="AF295" s="96">
        <f>IF(AF$268=يوليو!$B38,يوليو!$BR38-يوليو!$BQ38,0)</f>
        <v>0</v>
      </c>
      <c r="AG295" s="96">
        <f>IF(AG$268=يوليو!$B38,يوليو!$BR38-يوليو!$BQ38,0)</f>
        <v>0</v>
      </c>
    </row>
    <row r="296" spans="1:33">
      <c r="A296" s="96" t="str">
        <f>IF(D296&gt;0,يوليو!D39," ")</f>
        <v> </v>
      </c>
      <c r="B296" s="96" t="str">
        <f>IF(D296&gt;0,يوليو!E39," ")</f>
        <v> </v>
      </c>
      <c r="C296" s="96" t="str">
        <f>IF(D296&gt;0,يوليو!F39,"")</f>
        <v/>
      </c>
      <c r="D296" s="126">
        <f t="shared" si="12"/>
        <v>0</v>
      </c>
      <c r="E296" s="96">
        <f>IF(E$268=يوليو!$B39,يوليو!$BR39-يوليو!$BQ39,0)</f>
        <v>0</v>
      </c>
      <c r="F296" s="96">
        <f>IF(F$268=يوليو!$B39,يوليو!$BR39-يوليو!$BQ39,0)</f>
        <v>0</v>
      </c>
      <c r="G296" s="96">
        <f>IF(G$268=يوليو!$B39,يوليو!$BR39-يوليو!$BQ39,0)</f>
        <v>0</v>
      </c>
      <c r="H296" s="96">
        <f>IF(H$268=يوليو!$B39,يوليو!$BR39-يوليو!$BQ39,0)</f>
        <v>0</v>
      </c>
      <c r="I296" s="96">
        <f>IF(I$268=يوليو!$B39,يوليو!$BR39-يوليو!$BQ39,0)</f>
        <v>0</v>
      </c>
      <c r="J296" s="96">
        <f>IF(J$268=يوليو!$B39,يوليو!$BR39-يوليو!$BQ39,0)</f>
        <v>0</v>
      </c>
      <c r="K296" s="96">
        <f>IF(K$268=يوليو!$B39,يوليو!$BR39-يوليو!$BQ39,0)</f>
        <v>0</v>
      </c>
      <c r="L296" s="96">
        <f>IF(L$268=يوليو!$B39,يوليو!$BR39-يوليو!$BQ39,0)</f>
        <v>0</v>
      </c>
      <c r="M296" s="96">
        <f>IF(M$268=يوليو!$B39,يوليو!$BR39-يوليو!$BQ39,0)</f>
        <v>0</v>
      </c>
      <c r="N296" s="96">
        <f>IF(N$268=يوليو!$B39,يوليو!$BR39-يوليو!$BQ39,0)</f>
        <v>0</v>
      </c>
      <c r="O296" s="96">
        <f>IF(O$268=يوليو!$B39,يوليو!$BR39-يوليو!$BQ39,0)</f>
        <v>0</v>
      </c>
      <c r="P296" s="96">
        <f>IF(P$268=يوليو!$B39,يوليو!$BR39-يوليو!$BQ39,0)</f>
        <v>0</v>
      </c>
      <c r="Q296" s="96">
        <f>IF(Q$268=يوليو!$B39,يوليو!$BR39-يوليو!$BQ39,0)</f>
        <v>0</v>
      </c>
      <c r="R296" s="96">
        <f>IF(R$268=يوليو!$B39,يوليو!$BR39-يوليو!$BQ39,0)</f>
        <v>0</v>
      </c>
      <c r="S296" s="96">
        <f>IF(S$268=يوليو!$B39,يوليو!$BR39-يوليو!$BQ39,0)</f>
        <v>0</v>
      </c>
      <c r="T296" s="96">
        <f>IF(T$268=يوليو!$B39,يوليو!$BR39-يوليو!$BQ39,0)</f>
        <v>0</v>
      </c>
      <c r="U296" s="96">
        <f>IF(U$268=يوليو!$B39,يوليو!$BR39-يوليو!$BQ39,0)</f>
        <v>0</v>
      </c>
      <c r="V296" s="96">
        <f>IF(V$268=يوليو!$B39,يوليو!$BR39-يوليو!$BQ39,0)</f>
        <v>0</v>
      </c>
      <c r="W296" s="96">
        <f>IF(W$268=يوليو!$B39,يوليو!$BR39-يوليو!$BQ39,0)</f>
        <v>0</v>
      </c>
      <c r="X296" s="96">
        <f>IF(X$268=يوليو!$B39,يوليو!$BR39-يوليو!$BQ39,0)</f>
        <v>0</v>
      </c>
      <c r="Y296" s="96">
        <f>IF(Y$268=يوليو!$B39,يوليو!$BR39-يوليو!$BQ39,0)</f>
        <v>0</v>
      </c>
      <c r="Z296" s="96">
        <f>IF(Z$268=يوليو!$B39,يوليو!$BR39-يوليو!$BQ39,0)</f>
        <v>0</v>
      </c>
      <c r="AA296" s="96">
        <f>IF(AA$268=يوليو!$B39,يوليو!$BR39-يوليو!$BQ39,0)</f>
        <v>0</v>
      </c>
      <c r="AB296" s="96">
        <f>IF(AB$268=يوليو!$B39,يوليو!$BR39-يوليو!$BQ39,0)</f>
        <v>0</v>
      </c>
      <c r="AC296" s="96">
        <f>IF(AC$268=يوليو!$B39,يوليو!$BR39-يوليو!$BQ39,0)</f>
        <v>0</v>
      </c>
      <c r="AD296" s="96">
        <f>IF(AD$268=يوليو!$B39,يوليو!$BR39-يوليو!$BQ39,0)</f>
        <v>0</v>
      </c>
      <c r="AE296" s="96">
        <f>IF(AE$268=يوليو!$B39,يوليو!$BR39-يوليو!$BQ39,0)</f>
        <v>0</v>
      </c>
      <c r="AF296" s="96">
        <f>IF(AF$268=يوليو!$B39,يوليو!$BR39-يوليو!$BQ39,0)</f>
        <v>0</v>
      </c>
      <c r="AG296" s="96">
        <f>IF(AG$268=يوليو!$B39,يوليو!$BR39-يوليو!$BQ39,0)</f>
        <v>0</v>
      </c>
    </row>
    <row r="297" spans="1:33">
      <c r="A297" s="96" t="str">
        <f>IF(D297&gt;0,يوليو!D40," ")</f>
        <v> </v>
      </c>
      <c r="B297" s="96" t="str">
        <f>IF(D297&gt;0,يوليو!E40," ")</f>
        <v> </v>
      </c>
      <c r="C297" s="96" t="str">
        <f>IF(D297&gt;0,يوليو!F40,"")</f>
        <v/>
      </c>
      <c r="D297" s="126">
        <f t="shared" si="12"/>
        <v>0</v>
      </c>
      <c r="E297" s="96">
        <f>IF(E$268=يوليو!$B40,يوليو!$BR40-يوليو!$BQ40,0)</f>
        <v>0</v>
      </c>
      <c r="F297" s="96">
        <f>IF(F$268=يوليو!$B40,يوليو!$BR40-يوليو!$BQ40,0)</f>
        <v>0</v>
      </c>
      <c r="G297" s="96">
        <f>IF(G$268=يوليو!$B40,يوليو!$BR40-يوليو!$BQ40,0)</f>
        <v>0</v>
      </c>
      <c r="H297" s="96">
        <f>IF(H$268=يوليو!$B40,يوليو!$BR40-يوليو!$BQ40,0)</f>
        <v>0</v>
      </c>
      <c r="I297" s="96">
        <f>IF(I$268=يوليو!$B40,يوليو!$BR40-يوليو!$BQ40,0)</f>
        <v>0</v>
      </c>
      <c r="J297" s="96">
        <f>IF(J$268=يوليو!$B40,يوليو!$BR40-يوليو!$BQ40,0)</f>
        <v>0</v>
      </c>
      <c r="K297" s="96">
        <f>IF(K$268=يوليو!$B40,يوليو!$BR40-يوليو!$BQ40,0)</f>
        <v>0</v>
      </c>
      <c r="L297" s="96">
        <f>IF(L$268=يوليو!$B40,يوليو!$BR40-يوليو!$BQ40,0)</f>
        <v>0</v>
      </c>
      <c r="M297" s="96">
        <f>IF(M$268=يوليو!$B40,يوليو!$BR40-يوليو!$BQ40,0)</f>
        <v>0</v>
      </c>
      <c r="N297" s="96">
        <f>IF(N$268=يوليو!$B40,يوليو!$BR40-يوليو!$BQ40,0)</f>
        <v>0</v>
      </c>
      <c r="O297" s="96">
        <f>IF(O$268=يوليو!$B40,يوليو!$BR40-يوليو!$BQ40,0)</f>
        <v>0</v>
      </c>
      <c r="P297" s="96">
        <f>IF(P$268=يوليو!$B40,يوليو!$BR40-يوليو!$BQ40,0)</f>
        <v>0</v>
      </c>
      <c r="Q297" s="96">
        <f>IF(Q$268=يوليو!$B40,يوليو!$BR40-يوليو!$BQ40,0)</f>
        <v>0</v>
      </c>
      <c r="R297" s="96">
        <f>IF(R$268=يوليو!$B40,يوليو!$BR40-يوليو!$BQ40,0)</f>
        <v>0</v>
      </c>
      <c r="S297" s="96">
        <f>IF(S$268=يوليو!$B40,يوليو!$BR40-يوليو!$BQ40,0)</f>
        <v>0</v>
      </c>
      <c r="T297" s="96">
        <f>IF(T$268=يوليو!$B40,يوليو!$BR40-يوليو!$BQ40,0)</f>
        <v>0</v>
      </c>
      <c r="U297" s="96">
        <f>IF(U$268=يوليو!$B40,يوليو!$BR40-يوليو!$BQ40,0)</f>
        <v>0</v>
      </c>
      <c r="V297" s="96">
        <f>IF(V$268=يوليو!$B40,يوليو!$BR40-يوليو!$BQ40,0)</f>
        <v>0</v>
      </c>
      <c r="W297" s="96">
        <f>IF(W$268=يوليو!$B40,يوليو!$BR40-يوليو!$BQ40,0)</f>
        <v>0</v>
      </c>
      <c r="X297" s="96">
        <f>IF(X$268=يوليو!$B40,يوليو!$BR40-يوليو!$BQ40,0)</f>
        <v>0</v>
      </c>
      <c r="Y297" s="96">
        <f>IF(Y$268=يوليو!$B40,يوليو!$BR40-يوليو!$BQ40,0)</f>
        <v>0</v>
      </c>
      <c r="Z297" s="96">
        <f>IF(Z$268=يوليو!$B40,يوليو!$BR40-يوليو!$BQ40,0)</f>
        <v>0</v>
      </c>
      <c r="AA297" s="96">
        <f>IF(AA$268=يوليو!$B40,يوليو!$BR40-يوليو!$BQ40,0)</f>
        <v>0</v>
      </c>
      <c r="AB297" s="96">
        <f>IF(AB$268=يوليو!$B40,يوليو!$BR40-يوليو!$BQ40,0)</f>
        <v>0</v>
      </c>
      <c r="AC297" s="96">
        <f>IF(AC$268=يوليو!$B40,يوليو!$BR40-يوليو!$BQ40,0)</f>
        <v>0</v>
      </c>
      <c r="AD297" s="96">
        <f>IF(AD$268=يوليو!$B40,يوليو!$BR40-يوليو!$BQ40,0)</f>
        <v>0</v>
      </c>
      <c r="AE297" s="96">
        <f>IF(AE$268=يوليو!$B40,يوليو!$BR40-يوليو!$BQ40,0)</f>
        <v>0</v>
      </c>
      <c r="AF297" s="96">
        <f>IF(AF$268=يوليو!$B40,يوليو!$BR40-يوليو!$BQ40,0)</f>
        <v>0</v>
      </c>
      <c r="AG297" s="96">
        <f>IF(AG$268=يوليو!$B40,يوليو!$BR40-يوليو!$BQ40,0)</f>
        <v>0</v>
      </c>
    </row>
    <row r="298" spans="1:33">
      <c r="A298" s="96" t="str">
        <f>IF(D298&gt;0,يوليو!D41," ")</f>
        <v> </v>
      </c>
      <c r="B298" s="96" t="str">
        <f>IF(D298&gt;0,يوليو!E41," ")</f>
        <v> </v>
      </c>
      <c r="C298" s="96" t="str">
        <f>IF(D298&gt;0,يوليو!F41,"")</f>
        <v/>
      </c>
      <c r="D298" s="126">
        <f t="shared" si="12"/>
        <v>0</v>
      </c>
      <c r="E298" s="96">
        <f>IF(E$268=يوليو!$B41,يوليو!$BR41-يوليو!$BQ41,0)</f>
        <v>0</v>
      </c>
      <c r="F298" s="96">
        <f>IF(F$268=يوليو!$B41,يوليو!$BR41-يوليو!$BQ41,0)</f>
        <v>0</v>
      </c>
      <c r="G298" s="96">
        <f>IF(G$268=يوليو!$B41,يوليو!$BR41-يوليو!$BQ41,0)</f>
        <v>0</v>
      </c>
      <c r="H298" s="96">
        <f>IF(H$268=يوليو!$B41,يوليو!$BR41-يوليو!$BQ41,0)</f>
        <v>0</v>
      </c>
      <c r="I298" s="96">
        <f>IF(I$268=يوليو!$B41,يوليو!$BR41-يوليو!$BQ41,0)</f>
        <v>0</v>
      </c>
      <c r="J298" s="96">
        <f>IF(J$268=يوليو!$B41,يوليو!$BR41-يوليو!$BQ41,0)</f>
        <v>0</v>
      </c>
      <c r="K298" s="96">
        <f>IF(K$268=يوليو!$B41,يوليو!$BR41-يوليو!$BQ41,0)</f>
        <v>0</v>
      </c>
      <c r="L298" s="96">
        <f>IF(L$268=يوليو!$B41,يوليو!$BR41-يوليو!$BQ41,0)</f>
        <v>0</v>
      </c>
      <c r="M298" s="96">
        <f>IF(M$268=يوليو!$B41,يوليو!$BR41-يوليو!$BQ41,0)</f>
        <v>0</v>
      </c>
      <c r="N298" s="96">
        <f>IF(N$268=يوليو!$B41,يوليو!$BR41-يوليو!$BQ41,0)</f>
        <v>0</v>
      </c>
      <c r="O298" s="96">
        <f>IF(O$268=يوليو!$B41,يوليو!$BR41-يوليو!$BQ41,0)</f>
        <v>0</v>
      </c>
      <c r="P298" s="96">
        <f>IF(P$268=يوليو!$B41,يوليو!$BR41-يوليو!$BQ41,0)</f>
        <v>0</v>
      </c>
      <c r="Q298" s="96">
        <f>IF(Q$268=يوليو!$B41,يوليو!$BR41-يوليو!$BQ41,0)</f>
        <v>0</v>
      </c>
      <c r="R298" s="96">
        <f>IF(R$268=يوليو!$B41,يوليو!$BR41-يوليو!$BQ41,0)</f>
        <v>0</v>
      </c>
      <c r="S298" s="96">
        <f>IF(S$268=يوليو!$B41,يوليو!$BR41-يوليو!$BQ41,0)</f>
        <v>0</v>
      </c>
      <c r="T298" s="96">
        <f>IF(T$268=يوليو!$B41,يوليو!$BR41-يوليو!$BQ41,0)</f>
        <v>0</v>
      </c>
      <c r="U298" s="96">
        <f>IF(U$268=يوليو!$B41,يوليو!$BR41-يوليو!$BQ41,0)</f>
        <v>0</v>
      </c>
      <c r="V298" s="96">
        <f>IF(V$268=يوليو!$B41,يوليو!$BR41-يوليو!$BQ41,0)</f>
        <v>0</v>
      </c>
      <c r="W298" s="96">
        <f>IF(W$268=يوليو!$B41,يوليو!$BR41-يوليو!$BQ41,0)</f>
        <v>0</v>
      </c>
      <c r="X298" s="96">
        <f>IF(X$268=يوليو!$B41,يوليو!$BR41-يوليو!$BQ41,0)</f>
        <v>0</v>
      </c>
      <c r="Y298" s="96">
        <f>IF(Y$268=يوليو!$B41,يوليو!$BR41-يوليو!$BQ41,0)</f>
        <v>0</v>
      </c>
      <c r="Z298" s="96">
        <f>IF(Z$268=يوليو!$B41,يوليو!$BR41-يوليو!$BQ41,0)</f>
        <v>0</v>
      </c>
      <c r="AA298" s="96">
        <f>IF(AA$268=يوليو!$B41,يوليو!$BR41-يوليو!$BQ41,0)</f>
        <v>0</v>
      </c>
      <c r="AB298" s="96">
        <f>IF(AB$268=يوليو!$B41,يوليو!$BR41-يوليو!$BQ41,0)</f>
        <v>0</v>
      </c>
      <c r="AC298" s="96">
        <f>IF(AC$268=يوليو!$B41,يوليو!$BR41-يوليو!$BQ41,0)</f>
        <v>0</v>
      </c>
      <c r="AD298" s="96">
        <f>IF(AD$268=يوليو!$B41,يوليو!$BR41-يوليو!$BQ41,0)</f>
        <v>0</v>
      </c>
      <c r="AE298" s="96">
        <f>IF(AE$268=يوليو!$B41,يوليو!$BR41-يوليو!$BQ41,0)</f>
        <v>0</v>
      </c>
      <c r="AF298" s="96">
        <f>IF(AF$268=يوليو!$B41,يوليو!$BR41-يوليو!$BQ41,0)</f>
        <v>0</v>
      </c>
      <c r="AG298" s="96">
        <f>IF(AG$268=يوليو!$B41,يوليو!$BR41-يوليو!$BQ41,0)</f>
        <v>0</v>
      </c>
    </row>
    <row r="299" spans="1:33">
      <c r="A299" s="96" t="str">
        <f>IF(D299&gt;0,يوليو!D42," ")</f>
        <v> </v>
      </c>
      <c r="B299" s="96" t="str">
        <f>IF(D299&gt;0,يوليو!E42," ")</f>
        <v> </v>
      </c>
      <c r="C299" s="96" t="str">
        <f>IF(D299&gt;0,يوليو!F42,"")</f>
        <v/>
      </c>
      <c r="D299" s="126">
        <f t="shared" si="12"/>
        <v>0</v>
      </c>
      <c r="E299" s="96">
        <f>IF(E$268=يوليو!$B42,يوليو!$BR42-يوليو!$BQ42,0)</f>
        <v>0</v>
      </c>
      <c r="F299" s="96">
        <f>IF(F$268=يوليو!$B42,يوليو!$BR42-يوليو!$BQ42,0)</f>
        <v>0</v>
      </c>
      <c r="G299" s="96">
        <f>IF(G$268=يوليو!$B42,يوليو!$BR42-يوليو!$BQ42,0)</f>
        <v>0</v>
      </c>
      <c r="H299" s="96">
        <f>IF(H$268=يوليو!$B42,يوليو!$BR42-يوليو!$BQ42,0)</f>
        <v>0</v>
      </c>
      <c r="I299" s="96">
        <f>IF(I$268=يوليو!$B42,يوليو!$BR42-يوليو!$BQ42,0)</f>
        <v>0</v>
      </c>
      <c r="J299" s="96">
        <f>IF(J$268=يوليو!$B42,يوليو!$BR42-يوليو!$BQ42,0)</f>
        <v>0</v>
      </c>
      <c r="K299" s="96">
        <f>IF(K$268=يوليو!$B42,يوليو!$BR42-يوليو!$BQ42,0)</f>
        <v>0</v>
      </c>
      <c r="L299" s="96">
        <f>IF(L$268=يوليو!$B42,يوليو!$BR42-يوليو!$BQ42,0)</f>
        <v>0</v>
      </c>
      <c r="M299" s="96">
        <f>IF(M$268=يوليو!$B42,يوليو!$BR42-يوليو!$BQ42,0)</f>
        <v>0</v>
      </c>
      <c r="N299" s="96">
        <f>IF(N$268=يوليو!$B42,يوليو!$BR42-يوليو!$BQ42,0)</f>
        <v>0</v>
      </c>
      <c r="O299" s="96">
        <f>IF(O$268=يوليو!$B42,يوليو!$BR42-يوليو!$BQ42,0)</f>
        <v>0</v>
      </c>
      <c r="P299" s="96">
        <f>IF(P$268=يوليو!$B42,يوليو!$BR42-يوليو!$BQ42,0)</f>
        <v>0</v>
      </c>
      <c r="Q299" s="96">
        <f>IF(Q$268=يوليو!$B42,يوليو!$BR42-يوليو!$BQ42,0)</f>
        <v>0</v>
      </c>
      <c r="R299" s="96">
        <f>IF(R$268=يوليو!$B42,يوليو!$BR42-يوليو!$BQ42,0)</f>
        <v>0</v>
      </c>
      <c r="S299" s="96">
        <f>IF(S$268=يوليو!$B42,يوليو!$BR42-يوليو!$BQ42,0)</f>
        <v>0</v>
      </c>
      <c r="T299" s="96">
        <f>IF(T$268=يوليو!$B42,يوليو!$BR42-يوليو!$BQ42,0)</f>
        <v>0</v>
      </c>
      <c r="U299" s="96">
        <f>IF(U$268=يوليو!$B42,يوليو!$BR42-يوليو!$BQ42,0)</f>
        <v>0</v>
      </c>
      <c r="V299" s="96">
        <f>IF(V$268=يوليو!$B42,يوليو!$BR42-يوليو!$BQ42,0)</f>
        <v>0</v>
      </c>
      <c r="W299" s="96">
        <f>IF(W$268=يوليو!$B42,يوليو!$BR42-يوليو!$BQ42,0)</f>
        <v>0</v>
      </c>
      <c r="X299" s="96">
        <f>IF(X$268=يوليو!$B42,يوليو!$BR42-يوليو!$BQ42,0)</f>
        <v>0</v>
      </c>
      <c r="Y299" s="96">
        <f>IF(Y$268=يوليو!$B42,يوليو!$BR42-يوليو!$BQ42,0)</f>
        <v>0</v>
      </c>
      <c r="Z299" s="96">
        <f>IF(Z$268=يوليو!$B42,يوليو!$BR42-يوليو!$BQ42,0)</f>
        <v>0</v>
      </c>
      <c r="AA299" s="96">
        <f>IF(AA$268=يوليو!$B42,يوليو!$BR42-يوليو!$BQ42,0)</f>
        <v>0</v>
      </c>
      <c r="AB299" s="96">
        <f>IF(AB$268=يوليو!$B42,يوليو!$BR42-يوليو!$BQ42,0)</f>
        <v>0</v>
      </c>
      <c r="AC299" s="96">
        <f>IF(AC$268=يوليو!$B42,يوليو!$BR42-يوليو!$BQ42,0)</f>
        <v>0</v>
      </c>
      <c r="AD299" s="96">
        <f>IF(AD$268=يوليو!$B42,يوليو!$BR42-يوليو!$BQ42,0)</f>
        <v>0</v>
      </c>
      <c r="AE299" s="96">
        <f>IF(AE$268=يوليو!$B42,يوليو!$BR42-يوليو!$BQ42,0)</f>
        <v>0</v>
      </c>
      <c r="AF299" s="96">
        <f>IF(AF$268=يوليو!$B42,يوليو!$BR42-يوليو!$BQ42,0)</f>
        <v>0</v>
      </c>
      <c r="AG299" s="96">
        <f>IF(AG$268=يوليو!$B42,يوليو!$BR42-يوليو!$BQ42,0)</f>
        <v>0</v>
      </c>
    </row>
    <row r="300" ht="15" spans="1:33">
      <c r="A300" s="96" t="str">
        <f>IF(D300&gt;0,يوليو!D43," ")</f>
        <v> </v>
      </c>
      <c r="B300" s="96" t="str">
        <f>IF(D300&gt;0,يوليو!E43," ")</f>
        <v> </v>
      </c>
      <c r="C300" s="96" t="str">
        <f>IF(D300&gt;0,يوليو!F43,"")</f>
        <v/>
      </c>
      <c r="D300" s="126">
        <f t="shared" si="12"/>
        <v>0</v>
      </c>
      <c r="E300" s="96">
        <f>IF(E$268=يوليو!$B43,يوليو!$BR43-يوليو!$BQ43,0)</f>
        <v>0</v>
      </c>
      <c r="F300" s="96">
        <f>IF(F$268=يوليو!$B43,يوليو!$BR43-يوليو!$BQ43,0)</f>
        <v>0</v>
      </c>
      <c r="G300" s="96">
        <f>IF(G$268=يوليو!$B43,يوليو!$BR43-يوليو!$BQ43,0)</f>
        <v>0</v>
      </c>
      <c r="H300" s="96">
        <f>IF(H$268=يوليو!$B43,يوليو!$BR43-يوليو!$BQ43,0)</f>
        <v>0</v>
      </c>
      <c r="I300" s="96">
        <f>IF(I$268=يوليو!$B43,يوليو!$BR43-يوليو!$BQ43,0)</f>
        <v>0</v>
      </c>
      <c r="J300" s="96">
        <f>IF(J$268=يوليو!$B43,يوليو!$BR43-يوليو!$BQ43,0)</f>
        <v>0</v>
      </c>
      <c r="K300" s="96">
        <f>IF(K$268=يوليو!$B43,يوليو!$BR43-يوليو!$BQ43,0)</f>
        <v>0</v>
      </c>
      <c r="L300" s="96">
        <f>IF(L$268=يوليو!$B43,يوليو!$BR43-يوليو!$BQ43,0)</f>
        <v>0</v>
      </c>
      <c r="M300" s="96">
        <f>IF(M$268=يوليو!$B43,يوليو!$BR43-يوليو!$BQ43,0)</f>
        <v>0</v>
      </c>
      <c r="N300" s="96">
        <f>IF(N$268=يوليو!$B43,يوليو!$BR43-يوليو!$BQ43,0)</f>
        <v>0</v>
      </c>
      <c r="O300" s="96">
        <f>IF(O$268=يوليو!$B43,يوليو!$BR43-يوليو!$BQ43,0)</f>
        <v>0</v>
      </c>
      <c r="P300" s="96">
        <f>IF(P$268=يوليو!$B43,يوليو!$BR43-يوليو!$BQ43,0)</f>
        <v>0</v>
      </c>
      <c r="Q300" s="96">
        <f>IF(Q$268=يوليو!$B43,يوليو!$BR43-يوليو!$BQ43,0)</f>
        <v>0</v>
      </c>
      <c r="R300" s="96">
        <f>IF(R$268=يوليو!$B43,يوليو!$BR43-يوليو!$BQ43,0)</f>
        <v>0</v>
      </c>
      <c r="S300" s="96">
        <f>IF(S$268=يوليو!$B43,يوليو!$BR43-يوليو!$BQ43,0)</f>
        <v>0</v>
      </c>
      <c r="T300" s="96">
        <f>IF(T$268=يوليو!$B43,يوليو!$BR43-يوليو!$BQ43,0)</f>
        <v>0</v>
      </c>
      <c r="U300" s="96">
        <f>IF(U$268=يوليو!$B43,يوليو!$BR43-يوليو!$BQ43,0)</f>
        <v>0</v>
      </c>
      <c r="V300" s="96">
        <f>IF(V$268=يوليو!$B43,يوليو!$BR43-يوليو!$BQ43,0)</f>
        <v>0</v>
      </c>
      <c r="W300" s="96">
        <f>IF(W$268=يوليو!$B43,يوليو!$BR43-يوليو!$BQ43,0)</f>
        <v>0</v>
      </c>
      <c r="X300" s="96">
        <f>IF(X$268=يوليو!$B43,يوليو!$BR43-يوليو!$BQ43,0)</f>
        <v>0</v>
      </c>
      <c r="Y300" s="96">
        <f>IF(Y$268=يوليو!$B43,يوليو!$BR43-يوليو!$BQ43,0)</f>
        <v>0</v>
      </c>
      <c r="Z300" s="96">
        <f>IF(Z$268=يوليو!$B43,يوليو!$BR43-يوليو!$BQ43,0)</f>
        <v>0</v>
      </c>
      <c r="AA300" s="96">
        <f>IF(AA$268=يوليو!$B43,يوليو!$BR43-يوليو!$BQ43,0)</f>
        <v>0</v>
      </c>
      <c r="AB300" s="96">
        <f>IF(AB$268=يوليو!$B43,يوليو!$BR43-يوليو!$BQ43,0)</f>
        <v>0</v>
      </c>
      <c r="AC300" s="96">
        <f>IF(AC$268=يوليو!$B43,يوليو!$BR43-يوليو!$BQ43,0)</f>
        <v>0</v>
      </c>
      <c r="AD300" s="96">
        <f>IF(AD$268=يوليو!$B43,يوليو!$BR43-يوليو!$BQ43,0)</f>
        <v>0</v>
      </c>
      <c r="AE300" s="96">
        <f>IF(AE$268=يوليو!$B43,يوليو!$BR43-يوليو!$BQ43,0)</f>
        <v>0</v>
      </c>
      <c r="AF300" s="96">
        <f>IF(AF$268=يوليو!$B43,يوليو!$BR43-يوليو!$BQ43,0)</f>
        <v>0</v>
      </c>
      <c r="AG300" s="96">
        <f>IF(AG$268=يوليو!$B43,يوليو!$BR43-يوليو!$BQ43,0)</f>
        <v>0</v>
      </c>
    </row>
    <row r="301" ht="23.25" spans="3:33">
      <c r="C301" s="127" t="s">
        <v>534</v>
      </c>
      <c r="D301" s="144">
        <f t="shared" ref="D301:AG301" si="13">SUM(D269:D300)</f>
        <v>800</v>
      </c>
      <c r="E301" s="144">
        <f t="shared" si="13"/>
        <v>0</v>
      </c>
      <c r="F301" s="128">
        <f t="shared" si="13"/>
        <v>0</v>
      </c>
      <c r="G301" s="128">
        <f t="shared" si="13"/>
        <v>0</v>
      </c>
      <c r="H301" s="128">
        <f t="shared" si="13"/>
        <v>0</v>
      </c>
      <c r="I301" s="128">
        <f t="shared" si="13"/>
        <v>0</v>
      </c>
      <c r="J301" s="128">
        <f t="shared" si="13"/>
        <v>0</v>
      </c>
      <c r="K301" s="133">
        <f t="shared" si="13"/>
        <v>0</v>
      </c>
      <c r="L301" s="133">
        <f t="shared" si="13"/>
        <v>0</v>
      </c>
      <c r="M301" s="133">
        <f t="shared" si="13"/>
        <v>0</v>
      </c>
      <c r="N301" s="133">
        <f t="shared" si="13"/>
        <v>0</v>
      </c>
      <c r="O301" s="133">
        <f t="shared" si="13"/>
        <v>0</v>
      </c>
      <c r="P301" s="133">
        <f t="shared" si="13"/>
        <v>0</v>
      </c>
      <c r="Q301" s="133">
        <f t="shared" si="13"/>
        <v>0</v>
      </c>
      <c r="R301" s="136">
        <f t="shared" si="13"/>
        <v>0</v>
      </c>
      <c r="S301" s="136">
        <f t="shared" si="13"/>
        <v>0</v>
      </c>
      <c r="T301" s="136">
        <f t="shared" si="13"/>
        <v>0</v>
      </c>
      <c r="U301" s="136">
        <f t="shared" si="13"/>
        <v>0</v>
      </c>
      <c r="V301" s="136">
        <f t="shared" si="13"/>
        <v>0</v>
      </c>
      <c r="W301" s="136">
        <f t="shared" si="13"/>
        <v>0</v>
      </c>
      <c r="X301" s="138">
        <f t="shared" si="13"/>
        <v>0</v>
      </c>
      <c r="Y301" s="138">
        <f t="shared" si="13"/>
        <v>0</v>
      </c>
      <c r="Z301" s="138">
        <f t="shared" si="13"/>
        <v>0</v>
      </c>
      <c r="AA301" s="138">
        <f t="shared" si="13"/>
        <v>0</v>
      </c>
      <c r="AB301" s="138">
        <f t="shared" si="13"/>
        <v>0</v>
      </c>
      <c r="AC301" s="142">
        <f t="shared" si="13"/>
        <v>800</v>
      </c>
      <c r="AD301" s="142">
        <f t="shared" si="13"/>
        <v>0</v>
      </c>
      <c r="AE301" s="142">
        <f t="shared" si="13"/>
        <v>0</v>
      </c>
      <c r="AF301" s="142">
        <f t="shared" si="13"/>
        <v>0</v>
      </c>
      <c r="AG301" s="143">
        <f t="shared" si="13"/>
        <v>0</v>
      </c>
    </row>
    <row r="302" ht="15"/>
    <row r="306" ht="30" spans="15:22">
      <c r="O306" s="134"/>
      <c r="P306" s="134" t="s">
        <v>542</v>
      </c>
      <c r="Q306" s="134"/>
      <c r="R306" s="134"/>
      <c r="S306" s="134"/>
      <c r="T306" s="134"/>
      <c r="U306" s="134"/>
      <c r="V306" s="134"/>
    </row>
    <row r="307" ht="30" spans="15:22">
      <c r="O307" s="134"/>
      <c r="P307" s="134"/>
      <c r="Q307" s="134"/>
      <c r="R307" s="134"/>
      <c r="S307" s="134"/>
      <c r="T307" s="134"/>
      <c r="U307" s="134"/>
      <c r="V307" s="134"/>
    </row>
    <row r="308" ht="30" spans="15:22">
      <c r="O308" s="134"/>
      <c r="P308" s="134"/>
      <c r="Q308" s="134"/>
      <c r="R308" s="134"/>
      <c r="S308" s="134"/>
      <c r="T308" s="134"/>
      <c r="U308" s="134"/>
      <c r="V308" s="134"/>
    </row>
    <row r="309" ht="30" spans="15:22">
      <c r="O309" s="134"/>
      <c r="P309" s="134"/>
      <c r="Q309" s="134"/>
      <c r="R309" s="134"/>
      <c r="S309" s="134"/>
      <c r="T309" s="134"/>
      <c r="U309" s="134"/>
      <c r="V309" s="134"/>
    </row>
    <row r="310" ht="20.25" spans="1:33">
      <c r="A310" s="96"/>
      <c r="B310" s="96"/>
      <c r="C310" s="96"/>
      <c r="D310" s="96"/>
      <c r="E310" s="125" t="s">
        <v>508</v>
      </c>
      <c r="F310" s="125"/>
      <c r="G310" s="125"/>
      <c r="H310" s="125"/>
      <c r="I310" s="125"/>
      <c r="J310" s="125"/>
      <c r="K310" s="132" t="s">
        <v>509</v>
      </c>
      <c r="L310" s="132"/>
      <c r="M310" s="132"/>
      <c r="N310" s="132"/>
      <c r="O310" s="132"/>
      <c r="P310" s="132"/>
      <c r="Q310" s="132"/>
      <c r="R310" s="135" t="s">
        <v>510</v>
      </c>
      <c r="S310" s="135"/>
      <c r="T310" s="135"/>
      <c r="U310" s="135"/>
      <c r="V310" s="135"/>
      <c r="W310" s="135"/>
      <c r="X310" s="137" t="s">
        <v>511</v>
      </c>
      <c r="Y310" s="137"/>
      <c r="Z310" s="137"/>
      <c r="AA310" s="137"/>
      <c r="AB310" s="137"/>
      <c r="AC310" s="139" t="s">
        <v>512</v>
      </c>
      <c r="AD310" s="139"/>
      <c r="AE310" s="139"/>
      <c r="AF310" s="139"/>
      <c r="AG310" s="139"/>
    </row>
    <row r="311" ht="20.25" spans="1:33">
      <c r="A311" s="97" t="s">
        <v>513</v>
      </c>
      <c r="B311" s="97" t="s">
        <v>486</v>
      </c>
      <c r="C311" s="97" t="s">
        <v>487</v>
      </c>
      <c r="D311" s="97" t="s">
        <v>15</v>
      </c>
      <c r="E311" s="125" t="s">
        <v>514</v>
      </c>
      <c r="F311" s="125" t="s">
        <v>515</v>
      </c>
      <c r="G311" s="125" t="s">
        <v>516</v>
      </c>
      <c r="H311" s="125" t="s">
        <v>180</v>
      </c>
      <c r="I311" s="125" t="s">
        <v>517</v>
      </c>
      <c r="J311" s="125" t="s">
        <v>518</v>
      </c>
      <c r="K311" s="132" t="s">
        <v>152</v>
      </c>
      <c r="L311" s="132" t="s">
        <v>470</v>
      </c>
      <c r="M311" s="132" t="s">
        <v>519</v>
      </c>
      <c r="N311" s="132" t="s">
        <v>433</v>
      </c>
      <c r="O311" s="132" t="s">
        <v>506</v>
      </c>
      <c r="P311" s="132" t="s">
        <v>520</v>
      </c>
      <c r="Q311" s="132" t="s">
        <v>394</v>
      </c>
      <c r="R311" s="135" t="s">
        <v>521</v>
      </c>
      <c r="S311" s="135" t="s">
        <v>522</v>
      </c>
      <c r="T311" s="135" t="s">
        <v>523</v>
      </c>
      <c r="U311" s="135" t="s">
        <v>524</v>
      </c>
      <c r="V311" s="135" t="s">
        <v>325</v>
      </c>
      <c r="W311" s="135" t="s">
        <v>525</v>
      </c>
      <c r="X311" s="137" t="s">
        <v>526</v>
      </c>
      <c r="Y311" s="137" t="s">
        <v>527</v>
      </c>
      <c r="Z311" s="137" t="s">
        <v>528</v>
      </c>
      <c r="AA311" s="137" t="s">
        <v>529</v>
      </c>
      <c r="AB311" s="137" t="s">
        <v>530</v>
      </c>
      <c r="AC311" s="140" t="s">
        <v>124</v>
      </c>
      <c r="AD311" s="140" t="s">
        <v>531</v>
      </c>
      <c r="AE311" s="141" t="s">
        <v>77</v>
      </c>
      <c r="AF311" s="141" t="s">
        <v>532</v>
      </c>
      <c r="AG311" s="141" t="s">
        <v>533</v>
      </c>
    </row>
    <row r="312" spans="1:33">
      <c r="A312" s="96" t="str">
        <f>IF(D312&gt;0,اغسطس!D12," ")</f>
        <v> </v>
      </c>
      <c r="B312" s="96" t="str">
        <f>IF(D312&gt;0,اغسطس!E12," ")</f>
        <v> </v>
      </c>
      <c r="C312" s="96" t="str">
        <f>IF(D312&gt;0,اغسطس!F12,"")</f>
        <v/>
      </c>
      <c r="D312" s="126">
        <f t="shared" ref="D312:D343" si="14">SUM(E312:AF312)</f>
        <v>0</v>
      </c>
      <c r="E312" s="96">
        <f>IF(E$11=اغسطس!$B12,اغسطس!$BR12-اغسطس!$BQ12,0)</f>
        <v>0</v>
      </c>
      <c r="F312" s="96">
        <f>IF(F$11=اغسطس!$B12,اغسطس!$BR12-اغسطس!$BQ12,0)</f>
        <v>0</v>
      </c>
      <c r="G312" s="96">
        <f>IF(G$11=اغسطس!$B12,اغسطس!$BR12-اغسطس!$BQ12,0)</f>
        <v>0</v>
      </c>
      <c r="H312" s="96">
        <f>IF(H$11=اغسطس!$B12,اغسطس!$BR12-اغسطس!$BQ12,0)</f>
        <v>0</v>
      </c>
      <c r="I312" s="96">
        <f>IF(I$11=اغسطس!$B12,اغسطس!$BR12-اغسطس!$BQ12,0)</f>
        <v>0</v>
      </c>
      <c r="J312" s="96">
        <f>IF(J$11=اغسطس!$B12,اغسطس!$BR12-اغسطس!$BQ12,0)</f>
        <v>0</v>
      </c>
      <c r="K312" s="96">
        <f>IF(K$11=اغسطس!$B12,اغسطس!$BR12-اغسطس!$BQ12,0)</f>
        <v>0</v>
      </c>
      <c r="L312" s="96">
        <f>IF(L$11=اغسطس!$B12,اغسطس!$BR12-اغسطس!$BQ12,0)</f>
        <v>0</v>
      </c>
      <c r="M312" s="96">
        <f>IF(M$11=اغسطس!$B12,اغسطس!$BR12-اغسطس!$BQ12,0)</f>
        <v>0</v>
      </c>
      <c r="N312" s="96">
        <f>IF(N$11=اغسطس!$B12,اغسطس!$BR12-اغسطس!$BQ12,0)</f>
        <v>0</v>
      </c>
      <c r="O312" s="96">
        <f>IF(O$11=اغسطس!$B12,اغسطس!$BR12-اغسطس!$BQ12,0)</f>
        <v>0</v>
      </c>
      <c r="P312" s="96">
        <f>IF(P$11=اغسطس!$B12,اغسطس!$BR12-اغسطس!$BQ12,0)</f>
        <v>0</v>
      </c>
      <c r="Q312" s="96">
        <f>IF(Q$11=اغسطس!$B12,اغسطس!$BR12-اغسطس!$BQ12,0)</f>
        <v>0</v>
      </c>
      <c r="R312" s="96">
        <f>IF(R$11=اغسطس!$B12,اغسطس!$BR12-اغسطس!$BQ12,0)</f>
        <v>0</v>
      </c>
      <c r="S312" s="96">
        <f>IF(S$11=اغسطس!$B12,اغسطس!$BR12-اغسطس!$BQ12,0)</f>
        <v>0</v>
      </c>
      <c r="T312" s="96">
        <f>IF(T$11=اغسطس!$B12,اغسطس!$BR12-اغسطس!$BQ12,0)</f>
        <v>0</v>
      </c>
      <c r="U312" s="96">
        <f>IF(U$11=اغسطس!$B12,اغسطس!$BR12-اغسطس!$BQ12,0)</f>
        <v>0</v>
      </c>
      <c r="V312" s="96">
        <f>IF(V$11=اغسطس!$B12,اغسطس!$BR12-اغسطس!$BQ12,0)</f>
        <v>0</v>
      </c>
      <c r="W312" s="96">
        <f>IF(W$11=اغسطس!$B12,اغسطس!$BR12-اغسطس!$BQ12,0)</f>
        <v>0</v>
      </c>
      <c r="X312" s="96">
        <f>IF(X$11=اغسطس!$B12,اغسطس!$BR12-اغسطس!$BQ12,0)</f>
        <v>0</v>
      </c>
      <c r="Y312" s="96">
        <f>IF(Y$11=اغسطس!$B12,اغسطس!$BR12-اغسطس!$BQ12,0)</f>
        <v>0</v>
      </c>
      <c r="Z312" s="96">
        <f>IF(Z$11=اغسطس!$B12,اغسطس!$BR12-اغسطس!$BQ12,0)</f>
        <v>0</v>
      </c>
      <c r="AA312" s="96">
        <f>IF(AA$11=اغسطس!$B12,اغسطس!$BR12-اغسطس!$BQ12,0)</f>
        <v>0</v>
      </c>
      <c r="AB312" s="96">
        <f>IF(AB$11=اغسطس!$B12,اغسطس!$BR12-اغسطس!$BQ12,0)</f>
        <v>0</v>
      </c>
      <c r="AC312" s="96">
        <f>IF(AC$11=اغسطس!$B12,اغسطس!$BR12-اغسطس!$BQ12,0)</f>
        <v>0</v>
      </c>
      <c r="AD312" s="96">
        <f>IF(AD$11=اغسطس!$B12,اغسطس!$BR12-اغسطس!$BQ12,0)</f>
        <v>0</v>
      </c>
      <c r="AE312" s="96">
        <f>IF(AE$11=اغسطس!$B12,اغسطس!$BR12-اغسطس!$BQ12,0)</f>
        <v>0</v>
      </c>
      <c r="AF312" s="96">
        <f>IF(AF$11=اغسطس!$B12,اغسطس!$BR12-اغسطس!$BQ12,0)</f>
        <v>0</v>
      </c>
      <c r="AG312" s="96">
        <f>IF(AG$11=اغسطس!$B12,اغسطس!$BR12-اغسطس!$BQ12,0)</f>
        <v>0</v>
      </c>
    </row>
    <row r="313" spans="1:33">
      <c r="A313" s="96" t="str">
        <f>IF(D313&gt;0,اغسطس!D13," ")</f>
        <v> </v>
      </c>
      <c r="B313" s="96" t="str">
        <f>IF(D313&gt;0,اغسطس!E13," ")</f>
        <v> </v>
      </c>
      <c r="C313" s="96" t="str">
        <f>IF(D313&gt;0,اغسطس!F13,"")</f>
        <v/>
      </c>
      <c r="D313" s="126">
        <f t="shared" si="14"/>
        <v>0</v>
      </c>
      <c r="E313" s="96">
        <f>IF(E$11=اغسطس!$B13,اغسطس!$BR13-اغسطس!$BQ13,0)</f>
        <v>0</v>
      </c>
      <c r="F313" s="96">
        <f>IF(F$11=اغسطس!$B13,اغسطس!$BR13-اغسطس!$BQ13,0)</f>
        <v>0</v>
      </c>
      <c r="G313" s="96">
        <f>IF(G$11=اغسطس!$B13,اغسطس!$BR13-اغسطس!$BQ13,0)</f>
        <v>0</v>
      </c>
      <c r="H313" s="96">
        <f>IF(H$11=اغسطس!$B13,اغسطس!$BR13-اغسطس!$BQ13,0)</f>
        <v>0</v>
      </c>
      <c r="I313" s="96">
        <f>IF(I$11=اغسطس!$B13,اغسطس!$BR13-اغسطس!$BQ13,0)</f>
        <v>0</v>
      </c>
      <c r="J313" s="96">
        <f>IF(J$11=اغسطس!$B13,اغسطس!$BR13-اغسطس!$BQ13,0)</f>
        <v>0</v>
      </c>
      <c r="K313" s="96">
        <f>IF(K$11=اغسطس!$B13,اغسطس!$BR13-اغسطس!$BQ13,0)</f>
        <v>0</v>
      </c>
      <c r="L313" s="96">
        <f>IF(L$11=اغسطس!$B13,اغسطس!$BR13-اغسطس!$BQ13,0)</f>
        <v>0</v>
      </c>
      <c r="M313" s="96">
        <f>IF(M$11=اغسطس!$B13,اغسطس!$BR13-اغسطس!$BQ13,0)</f>
        <v>0</v>
      </c>
      <c r="N313" s="96">
        <f>IF(N$11=اغسطس!$B13,اغسطس!$BR13-اغسطس!$BQ13,0)</f>
        <v>0</v>
      </c>
      <c r="O313" s="96">
        <f>IF(O$11=اغسطس!$B13,اغسطس!$BR13-اغسطس!$BQ13,0)</f>
        <v>0</v>
      </c>
      <c r="P313" s="96">
        <f>IF(P$11=اغسطس!$B13,اغسطس!$BR13-اغسطس!$BQ13,0)</f>
        <v>0</v>
      </c>
      <c r="Q313" s="96">
        <f>IF(Q$11=اغسطس!$B13,اغسطس!$BR13-اغسطس!$BQ13,0)</f>
        <v>0</v>
      </c>
      <c r="R313" s="96">
        <f>IF(R$11=اغسطس!$B13,اغسطس!$BR13-اغسطس!$BQ13,0)</f>
        <v>0</v>
      </c>
      <c r="S313" s="96">
        <f>IF(S$11=اغسطس!$B13,اغسطس!$BR13-اغسطس!$BQ13,0)</f>
        <v>0</v>
      </c>
      <c r="T313" s="96">
        <f>IF(T$11=اغسطس!$B13,اغسطس!$BR13-اغسطس!$BQ13,0)</f>
        <v>0</v>
      </c>
      <c r="U313" s="96">
        <f>IF(U$11=اغسطس!$B13,اغسطس!$BR13-اغسطس!$BQ13,0)</f>
        <v>0</v>
      </c>
      <c r="V313" s="96">
        <f>IF(V$11=اغسطس!$B13,اغسطس!$BR13-اغسطس!$BQ13,0)</f>
        <v>0</v>
      </c>
      <c r="W313" s="96">
        <f>IF(W$11=اغسطس!$B13,اغسطس!$BR13-اغسطس!$BQ13,0)</f>
        <v>0</v>
      </c>
      <c r="X313" s="96">
        <f>IF(X$11=اغسطس!$B13,اغسطس!$BR13-اغسطس!$BQ13,0)</f>
        <v>0</v>
      </c>
      <c r="Y313" s="96">
        <f>IF(Y$11=اغسطس!$B13,اغسطس!$BR13-اغسطس!$BQ13,0)</f>
        <v>0</v>
      </c>
      <c r="Z313" s="96">
        <f>IF(Z$11=اغسطس!$B13,اغسطس!$BR13-اغسطس!$BQ13,0)</f>
        <v>0</v>
      </c>
      <c r="AA313" s="96">
        <f>IF(AA$11=اغسطس!$B13,اغسطس!$BR13-اغسطس!$BQ13,0)</f>
        <v>0</v>
      </c>
      <c r="AB313" s="96">
        <f>IF(AB$11=اغسطس!$B13,اغسطس!$BR13-اغسطس!$BQ13,0)</f>
        <v>0</v>
      </c>
      <c r="AC313" s="96">
        <f>IF(AC$11=اغسطس!$B13,اغسطس!$BR13-اغسطس!$BQ13,0)</f>
        <v>0</v>
      </c>
      <c r="AD313" s="96">
        <f>IF(AD$11=اغسطس!$B13,اغسطس!$BR13-اغسطس!$BQ13,0)</f>
        <v>0</v>
      </c>
      <c r="AE313" s="96">
        <f>IF(AE$11=اغسطس!$B13,اغسطس!$BR13-اغسطس!$BQ13,0)</f>
        <v>0</v>
      </c>
      <c r="AF313" s="96">
        <f>IF(AF$11=اغسطس!$B13,اغسطس!$BR13-اغسطس!$BQ13,0)</f>
        <v>0</v>
      </c>
      <c r="AG313" s="96">
        <f>IF(AG$11=اغسطس!$B13,اغسطس!$BR13-اغسطس!$BQ13,0)</f>
        <v>0</v>
      </c>
    </row>
    <row r="314" spans="1:33">
      <c r="A314" s="96" t="str">
        <f>IF(D314&gt;0,اغسطس!D14," ")</f>
        <v> </v>
      </c>
      <c r="B314" s="96" t="str">
        <f>IF(D314&gt;0,اغسطس!E14," ")</f>
        <v> </v>
      </c>
      <c r="C314" s="96" t="str">
        <f>IF(D314&gt;0,اغسطس!F14,"")</f>
        <v/>
      </c>
      <c r="D314" s="126">
        <f t="shared" si="14"/>
        <v>0</v>
      </c>
      <c r="E314" s="96">
        <f>IF(E$11=اغسطس!$B14,اغسطس!$BR14-اغسطس!$BQ14,0)</f>
        <v>0</v>
      </c>
      <c r="F314" s="96">
        <f>IF(F$11=اغسطس!$B14,اغسطس!$BR14-اغسطس!$BQ14,0)</f>
        <v>0</v>
      </c>
      <c r="G314" s="96">
        <f>IF(G$11=اغسطس!$B14,اغسطس!$BR14-اغسطس!$BQ14,0)</f>
        <v>0</v>
      </c>
      <c r="H314" s="96">
        <f>IF(H$11=اغسطس!$B14,اغسطس!$BR14-اغسطس!$BQ14,0)</f>
        <v>0</v>
      </c>
      <c r="I314" s="96">
        <f>IF(I$11=اغسطس!$B14,اغسطس!$BR14-اغسطس!$BQ14,0)</f>
        <v>0</v>
      </c>
      <c r="J314" s="96">
        <f>IF(J$11=اغسطس!$B14,اغسطس!$BR14-اغسطس!$BQ14,0)</f>
        <v>0</v>
      </c>
      <c r="K314" s="96">
        <f>IF(K$11=اغسطس!$B14,اغسطس!$BR14-اغسطس!$BQ14,0)</f>
        <v>0</v>
      </c>
      <c r="L314" s="96">
        <f>IF(L$11=اغسطس!$B14,اغسطس!$BR14-اغسطس!$BQ14,0)</f>
        <v>0</v>
      </c>
      <c r="M314" s="96">
        <f>IF(M$11=اغسطس!$B14,اغسطس!$BR14-اغسطس!$BQ14,0)</f>
        <v>0</v>
      </c>
      <c r="N314" s="96">
        <f>IF(N$11=اغسطس!$B14,اغسطس!$BR14-اغسطس!$BQ14,0)</f>
        <v>0</v>
      </c>
      <c r="O314" s="96">
        <f>IF(O$11=اغسطس!$B14,اغسطس!$BR14-اغسطس!$BQ14,0)</f>
        <v>0</v>
      </c>
      <c r="P314" s="96">
        <f>IF(P$11=اغسطس!$B14,اغسطس!$BR14-اغسطس!$BQ14,0)</f>
        <v>0</v>
      </c>
      <c r="Q314" s="96">
        <f>IF(Q$11=اغسطس!$B14,اغسطس!$BR14-اغسطس!$BQ14,0)</f>
        <v>0</v>
      </c>
      <c r="R314" s="96">
        <f>IF(R$11=اغسطس!$B14,اغسطس!$BR14-اغسطس!$BQ14,0)</f>
        <v>0</v>
      </c>
      <c r="S314" s="96">
        <f>IF(S$11=اغسطس!$B14,اغسطس!$BR14-اغسطس!$BQ14,0)</f>
        <v>0</v>
      </c>
      <c r="T314" s="96">
        <f>IF(T$11=اغسطس!$B14,اغسطس!$BR14-اغسطس!$BQ14,0)</f>
        <v>0</v>
      </c>
      <c r="U314" s="96">
        <f>IF(U$11=اغسطس!$B14,اغسطس!$BR14-اغسطس!$BQ14,0)</f>
        <v>0</v>
      </c>
      <c r="V314" s="96">
        <f>IF(V$11=اغسطس!$B14,اغسطس!$BR14-اغسطس!$BQ14,0)</f>
        <v>0</v>
      </c>
      <c r="W314" s="96">
        <f>IF(W$11=اغسطس!$B14,اغسطس!$BR14-اغسطس!$BQ14,0)</f>
        <v>0</v>
      </c>
      <c r="X314" s="96">
        <f>IF(X$11=اغسطس!$B14,اغسطس!$BR14-اغسطس!$BQ14,0)</f>
        <v>0</v>
      </c>
      <c r="Y314" s="96">
        <f>IF(Y$11=اغسطس!$B14,اغسطس!$BR14-اغسطس!$BQ14,0)</f>
        <v>0</v>
      </c>
      <c r="Z314" s="96">
        <f>IF(Z$11=اغسطس!$B14,اغسطس!$BR14-اغسطس!$BQ14,0)</f>
        <v>0</v>
      </c>
      <c r="AA314" s="96">
        <f>IF(AA$11=اغسطس!$B14,اغسطس!$BR14-اغسطس!$BQ14,0)</f>
        <v>0</v>
      </c>
      <c r="AB314" s="96">
        <f>IF(AB$11=اغسطس!$B14,اغسطس!$BR14-اغسطس!$BQ14,0)</f>
        <v>0</v>
      </c>
      <c r="AC314" s="96">
        <f>IF(AC$11=اغسطس!$B14,اغسطس!$BR14-اغسطس!$BQ14,0)</f>
        <v>0</v>
      </c>
      <c r="AD314" s="96">
        <f>IF(AD$11=اغسطس!$B14,اغسطس!$BR14-اغسطس!$BQ14,0)</f>
        <v>0</v>
      </c>
      <c r="AE314" s="96">
        <f>IF(AE$11=اغسطس!$B14,اغسطس!$BR14-اغسطس!$BQ14,0)</f>
        <v>0</v>
      </c>
      <c r="AF314" s="96">
        <f>IF(AF$11=اغسطس!$B14,اغسطس!$BR14-اغسطس!$BQ14,0)</f>
        <v>0</v>
      </c>
      <c r="AG314" s="96">
        <f>IF(AG$11=اغسطس!$B14,اغسطس!$BR14-اغسطس!$BQ14,0)</f>
        <v>0</v>
      </c>
    </row>
    <row r="315" spans="1:33">
      <c r="A315" s="96" t="str">
        <f>IF(D315&gt;0,اغسطس!D15," ")</f>
        <v> </v>
      </c>
      <c r="B315" s="96" t="str">
        <f>IF(D315&gt;0,اغسطس!E15," ")</f>
        <v> </v>
      </c>
      <c r="C315" s="96" t="str">
        <f>IF(D315&gt;0,اغسطس!F15,"")</f>
        <v/>
      </c>
      <c r="D315" s="126">
        <f t="shared" si="14"/>
        <v>0</v>
      </c>
      <c r="E315" s="96">
        <f>IF(E$11=اغسطس!$B15,اغسطس!$BR15-اغسطس!$BQ15,0)</f>
        <v>0</v>
      </c>
      <c r="F315" s="96">
        <f>IF(F$11=اغسطس!$B15,اغسطس!$BR15-اغسطس!$BQ15,0)</f>
        <v>0</v>
      </c>
      <c r="G315" s="96">
        <f>IF(G$11=اغسطس!$B15,اغسطس!$BR15-اغسطس!$BQ15,0)</f>
        <v>0</v>
      </c>
      <c r="H315" s="96">
        <f>IF(H$11=اغسطس!$B15,اغسطس!$BR15-اغسطس!$BQ15,0)</f>
        <v>0</v>
      </c>
      <c r="I315" s="96">
        <f>IF(I$11=اغسطس!$B15,اغسطس!$BR15-اغسطس!$BQ15,0)</f>
        <v>0</v>
      </c>
      <c r="J315" s="96">
        <f>IF(J$11=اغسطس!$B15,اغسطس!$BR15-اغسطس!$BQ15,0)</f>
        <v>0</v>
      </c>
      <c r="K315" s="96">
        <f>IF(K$11=اغسطس!$B15,اغسطس!$BR15-اغسطس!$BQ15,0)</f>
        <v>0</v>
      </c>
      <c r="L315" s="96">
        <f>IF(L$11=اغسطس!$B15,اغسطس!$BR15-اغسطس!$BQ15,0)</f>
        <v>0</v>
      </c>
      <c r="M315" s="96">
        <f>IF(M$11=اغسطس!$B15,اغسطس!$BR15-اغسطس!$BQ15,0)</f>
        <v>0</v>
      </c>
      <c r="N315" s="96">
        <f>IF(N$11=اغسطس!$B15,اغسطس!$BR15-اغسطس!$BQ15,0)</f>
        <v>0</v>
      </c>
      <c r="O315" s="96">
        <f>IF(O$11=اغسطس!$B15,اغسطس!$BR15-اغسطس!$BQ15,0)</f>
        <v>0</v>
      </c>
      <c r="P315" s="96">
        <f>IF(P$11=اغسطس!$B15,اغسطس!$BR15-اغسطس!$BQ15,0)</f>
        <v>0</v>
      </c>
      <c r="Q315" s="96">
        <f>IF(Q$11=اغسطس!$B15,اغسطس!$BR15-اغسطس!$BQ15,0)</f>
        <v>0</v>
      </c>
      <c r="R315" s="96">
        <f>IF(R$11=اغسطس!$B15,اغسطس!$BR15-اغسطس!$BQ15,0)</f>
        <v>0</v>
      </c>
      <c r="S315" s="96">
        <f>IF(S$11=اغسطس!$B15,اغسطس!$BR15-اغسطس!$BQ15,0)</f>
        <v>0</v>
      </c>
      <c r="T315" s="96">
        <f>IF(T$11=اغسطس!$B15,اغسطس!$BR15-اغسطس!$BQ15,0)</f>
        <v>0</v>
      </c>
      <c r="U315" s="96">
        <f>IF(U$11=اغسطس!$B15,اغسطس!$BR15-اغسطس!$BQ15,0)</f>
        <v>0</v>
      </c>
      <c r="V315" s="96">
        <f>IF(V$11=اغسطس!$B15,اغسطس!$BR15-اغسطس!$BQ15,0)</f>
        <v>0</v>
      </c>
      <c r="W315" s="96">
        <f>IF(W$11=اغسطس!$B15,اغسطس!$BR15-اغسطس!$BQ15,0)</f>
        <v>0</v>
      </c>
      <c r="X315" s="96">
        <f>IF(X$11=اغسطس!$B15,اغسطس!$BR15-اغسطس!$BQ15,0)</f>
        <v>0</v>
      </c>
      <c r="Y315" s="96">
        <f>IF(Y$11=اغسطس!$B15,اغسطس!$BR15-اغسطس!$BQ15,0)</f>
        <v>0</v>
      </c>
      <c r="Z315" s="96">
        <f>IF(Z$11=اغسطس!$B15,اغسطس!$BR15-اغسطس!$BQ15,0)</f>
        <v>0</v>
      </c>
      <c r="AA315" s="96">
        <f>IF(AA$11=اغسطس!$B15,اغسطس!$BR15-اغسطس!$BQ15,0)</f>
        <v>0</v>
      </c>
      <c r="AB315" s="96">
        <f>IF(AB$11=اغسطس!$B15,اغسطس!$BR15-اغسطس!$BQ15,0)</f>
        <v>0</v>
      </c>
      <c r="AC315" s="96">
        <f>IF(AC$11=اغسطس!$B15,اغسطس!$BR15-اغسطس!$BQ15,0)</f>
        <v>0</v>
      </c>
      <c r="AD315" s="96">
        <f>IF(AD$11=اغسطس!$B15,اغسطس!$BR15-اغسطس!$BQ15,0)</f>
        <v>0</v>
      </c>
      <c r="AE315" s="96">
        <f>IF(AE$11=اغسطس!$B15,اغسطس!$BR15-اغسطس!$BQ15,0)</f>
        <v>0</v>
      </c>
      <c r="AF315" s="96">
        <f>IF(AF$11=اغسطس!$B15,اغسطس!$BR15-اغسطس!$BQ15,0)</f>
        <v>0</v>
      </c>
      <c r="AG315" s="96">
        <f>IF(AG$11=اغسطس!$B15,اغسطس!$BR15-اغسطس!$BQ15,0)</f>
        <v>0</v>
      </c>
    </row>
    <row r="316" spans="1:33">
      <c r="A316" s="96" t="str">
        <f>IF(D316&gt;0,اغسطس!D16," ")</f>
        <v> </v>
      </c>
      <c r="B316" s="96" t="str">
        <f>IF(D316&gt;0,اغسطس!E16," ")</f>
        <v> </v>
      </c>
      <c r="C316" s="96" t="str">
        <f>IF(D316&gt;0,اغسطس!F16,"")</f>
        <v/>
      </c>
      <c r="D316" s="126">
        <f t="shared" si="14"/>
        <v>0</v>
      </c>
      <c r="E316" s="96">
        <f>IF(E$11=اغسطس!$B16,اغسطس!$BR16-اغسطس!$BQ16,0)</f>
        <v>0</v>
      </c>
      <c r="F316" s="96">
        <f>IF(F$11=اغسطس!$B16,اغسطس!$BR16-اغسطس!$BQ16,0)</f>
        <v>0</v>
      </c>
      <c r="G316" s="96">
        <f>IF(G$11=اغسطس!$B16,اغسطس!$BR16-اغسطس!$BQ16,0)</f>
        <v>0</v>
      </c>
      <c r="H316" s="96">
        <f>IF(H$11=اغسطس!$B16,اغسطس!$BR16-اغسطس!$BQ16,0)</f>
        <v>0</v>
      </c>
      <c r="I316" s="96">
        <f>IF(I$11=اغسطس!$B16,اغسطس!$BR16-اغسطس!$BQ16,0)</f>
        <v>0</v>
      </c>
      <c r="J316" s="96">
        <f>IF(J$11=اغسطس!$B16,اغسطس!$BR16-اغسطس!$BQ16,0)</f>
        <v>0</v>
      </c>
      <c r="K316" s="96">
        <f>IF(K$11=اغسطس!$B16,اغسطس!$BR16-اغسطس!$BQ16,0)</f>
        <v>0</v>
      </c>
      <c r="L316" s="96">
        <f>IF(L$11=اغسطس!$B16,اغسطس!$BR16-اغسطس!$BQ16,0)</f>
        <v>0</v>
      </c>
      <c r="M316" s="96">
        <f>IF(M$11=اغسطس!$B16,اغسطس!$BR16-اغسطس!$BQ16,0)</f>
        <v>0</v>
      </c>
      <c r="N316" s="96">
        <f>IF(N$11=اغسطس!$B16,اغسطس!$BR16-اغسطس!$BQ16,0)</f>
        <v>0</v>
      </c>
      <c r="O316" s="96">
        <f>IF(O$11=اغسطس!$B16,اغسطس!$BR16-اغسطس!$BQ16,0)</f>
        <v>0</v>
      </c>
      <c r="P316" s="96">
        <f>IF(P$11=اغسطس!$B16,اغسطس!$BR16-اغسطس!$BQ16,0)</f>
        <v>0</v>
      </c>
      <c r="Q316" s="96">
        <f>IF(Q$11=اغسطس!$B16,اغسطس!$BR16-اغسطس!$BQ16,0)</f>
        <v>0</v>
      </c>
      <c r="R316" s="96">
        <f>IF(R$11=اغسطس!$B16,اغسطس!$BR16-اغسطس!$BQ16,0)</f>
        <v>0</v>
      </c>
      <c r="S316" s="96">
        <f>IF(S$11=اغسطس!$B16,اغسطس!$BR16-اغسطس!$BQ16,0)</f>
        <v>0</v>
      </c>
      <c r="T316" s="96">
        <f>IF(T$11=اغسطس!$B16,اغسطس!$BR16-اغسطس!$BQ16,0)</f>
        <v>0</v>
      </c>
      <c r="U316" s="96">
        <f>IF(U$11=اغسطس!$B16,اغسطس!$BR16-اغسطس!$BQ16,0)</f>
        <v>0</v>
      </c>
      <c r="V316" s="96">
        <f>IF(V$11=اغسطس!$B16,اغسطس!$BR16-اغسطس!$BQ16,0)</f>
        <v>0</v>
      </c>
      <c r="W316" s="96">
        <f>IF(W$11=اغسطس!$B16,اغسطس!$BR16-اغسطس!$BQ16,0)</f>
        <v>0</v>
      </c>
      <c r="X316" s="96">
        <f>IF(X$11=اغسطس!$B16,اغسطس!$BR16-اغسطس!$BQ16,0)</f>
        <v>0</v>
      </c>
      <c r="Y316" s="96">
        <f>IF(Y$11=اغسطس!$B16,اغسطس!$BR16-اغسطس!$BQ16,0)</f>
        <v>0</v>
      </c>
      <c r="Z316" s="96">
        <f>IF(Z$11=اغسطس!$B16,اغسطس!$BR16-اغسطس!$BQ16,0)</f>
        <v>0</v>
      </c>
      <c r="AA316" s="96">
        <f>IF(AA$11=اغسطس!$B16,اغسطس!$BR16-اغسطس!$BQ16,0)</f>
        <v>0</v>
      </c>
      <c r="AB316" s="96">
        <f>IF(AB$11=اغسطس!$B16,اغسطس!$BR16-اغسطس!$BQ16,0)</f>
        <v>0</v>
      </c>
      <c r="AC316" s="96">
        <f>IF(AC$11=اغسطس!$B16,اغسطس!$BR16-اغسطس!$BQ16,0)</f>
        <v>0</v>
      </c>
      <c r="AD316" s="96">
        <f>IF(AD$11=اغسطس!$B16,اغسطس!$BR16-اغسطس!$BQ16,0)</f>
        <v>0</v>
      </c>
      <c r="AE316" s="96">
        <f>IF(AE$11=اغسطس!$B16,اغسطس!$BR16-اغسطس!$BQ16,0)</f>
        <v>0</v>
      </c>
      <c r="AF316" s="96">
        <f>IF(AF$11=اغسطس!$B16,اغسطس!$BR16-اغسطس!$BQ16,0)</f>
        <v>0</v>
      </c>
      <c r="AG316" s="96">
        <f>IF(AG$11=اغسطس!$B16,اغسطس!$BR16-اغسطس!$BQ16,0)</f>
        <v>0</v>
      </c>
    </row>
    <row r="317" spans="1:33">
      <c r="A317" s="96" t="str">
        <f>IF(D317&gt;0,اغسطس!D17," ")</f>
        <v> </v>
      </c>
      <c r="B317" s="96" t="str">
        <f>IF(D317&gt;0,اغسطس!E17," ")</f>
        <v> </v>
      </c>
      <c r="C317" s="96" t="str">
        <f>IF(D317&gt;0,اغسطس!F17,"")</f>
        <v/>
      </c>
      <c r="D317" s="126">
        <f t="shared" si="14"/>
        <v>0</v>
      </c>
      <c r="E317" s="96">
        <f>IF(E$11=اغسطس!$B17,اغسطس!$BR17-اغسطس!$BQ17,0)</f>
        <v>0</v>
      </c>
      <c r="F317" s="96">
        <f>IF(F$11=اغسطس!$B17,اغسطس!$BR17-اغسطس!$BQ17,0)</f>
        <v>0</v>
      </c>
      <c r="G317" s="96">
        <f>IF(G$11=اغسطس!$B17,اغسطس!$BR17-اغسطس!$BQ17,0)</f>
        <v>0</v>
      </c>
      <c r="H317" s="96">
        <f>IF(H$11=اغسطس!$B17,اغسطس!$BR17-اغسطس!$BQ17,0)</f>
        <v>0</v>
      </c>
      <c r="I317" s="96">
        <f>IF(I$11=اغسطس!$B17,اغسطس!$BR17-اغسطس!$BQ17,0)</f>
        <v>0</v>
      </c>
      <c r="J317" s="96">
        <f>IF(J$11=اغسطس!$B17,اغسطس!$BR17-اغسطس!$BQ17,0)</f>
        <v>0</v>
      </c>
      <c r="K317" s="96">
        <f>IF(K$11=اغسطس!$B17,اغسطس!$BR17-اغسطس!$BQ17,0)</f>
        <v>0</v>
      </c>
      <c r="L317" s="96">
        <f>IF(L$11=اغسطس!$B17,اغسطس!$BR17-اغسطس!$BQ17,0)</f>
        <v>0</v>
      </c>
      <c r="M317" s="96">
        <f>IF(M$11=اغسطس!$B17,اغسطس!$BR17-اغسطس!$BQ17,0)</f>
        <v>0</v>
      </c>
      <c r="N317" s="96">
        <f>IF(N$11=اغسطس!$B17,اغسطس!$BR17-اغسطس!$BQ17,0)</f>
        <v>0</v>
      </c>
      <c r="O317" s="96">
        <f>IF(O$11=اغسطس!$B17,اغسطس!$BR17-اغسطس!$BQ17,0)</f>
        <v>0</v>
      </c>
      <c r="P317" s="96">
        <f>IF(P$11=اغسطس!$B17,اغسطس!$BR17-اغسطس!$BQ17,0)</f>
        <v>0</v>
      </c>
      <c r="Q317" s="96">
        <f>IF(Q$11=اغسطس!$B17,اغسطس!$BR17-اغسطس!$BQ17,0)</f>
        <v>0</v>
      </c>
      <c r="R317" s="96">
        <f>IF(R$11=اغسطس!$B17,اغسطس!$BR17-اغسطس!$BQ17,0)</f>
        <v>0</v>
      </c>
      <c r="S317" s="96">
        <f>IF(S$11=اغسطس!$B17,اغسطس!$BR17-اغسطس!$BQ17,0)</f>
        <v>0</v>
      </c>
      <c r="T317" s="96">
        <f>IF(T$11=اغسطس!$B17,اغسطس!$BR17-اغسطس!$BQ17,0)</f>
        <v>0</v>
      </c>
      <c r="U317" s="96">
        <f>IF(U$11=اغسطس!$B17,اغسطس!$BR17-اغسطس!$BQ17,0)</f>
        <v>0</v>
      </c>
      <c r="V317" s="96">
        <f>IF(V$11=اغسطس!$B17,اغسطس!$BR17-اغسطس!$BQ17,0)</f>
        <v>0</v>
      </c>
      <c r="W317" s="96">
        <f>IF(W$11=اغسطس!$B17,اغسطس!$BR17-اغسطس!$BQ17,0)</f>
        <v>0</v>
      </c>
      <c r="X317" s="96">
        <f>IF(X$11=اغسطس!$B17,اغسطس!$BR17-اغسطس!$BQ17,0)</f>
        <v>0</v>
      </c>
      <c r="Y317" s="96">
        <f>IF(Y$11=اغسطس!$B17,اغسطس!$BR17-اغسطس!$BQ17,0)</f>
        <v>0</v>
      </c>
      <c r="Z317" s="96">
        <f>IF(Z$11=اغسطس!$B17,اغسطس!$BR17-اغسطس!$BQ17,0)</f>
        <v>0</v>
      </c>
      <c r="AA317" s="96">
        <f>IF(AA$11=اغسطس!$B17,اغسطس!$BR17-اغسطس!$BQ17,0)</f>
        <v>0</v>
      </c>
      <c r="AB317" s="96">
        <f>IF(AB$11=اغسطس!$B17,اغسطس!$BR17-اغسطس!$BQ17,0)</f>
        <v>0</v>
      </c>
      <c r="AC317" s="96">
        <f>IF(AC$11=اغسطس!$B17,اغسطس!$BR17-اغسطس!$BQ17,0)</f>
        <v>0</v>
      </c>
      <c r="AD317" s="96">
        <f>IF(AD$11=اغسطس!$B17,اغسطس!$BR17-اغسطس!$BQ17,0)</f>
        <v>0</v>
      </c>
      <c r="AE317" s="96">
        <f>IF(AE$11=اغسطس!$B17,اغسطس!$BR17-اغسطس!$BQ17,0)</f>
        <v>0</v>
      </c>
      <c r="AF317" s="96">
        <f>IF(AF$11=اغسطس!$B17,اغسطس!$BR17-اغسطس!$BQ17,0)</f>
        <v>0</v>
      </c>
      <c r="AG317" s="96">
        <f>IF(AG$11=اغسطس!$B17,اغسطس!$BR17-اغسطس!$BQ17,0)</f>
        <v>0</v>
      </c>
    </row>
    <row r="318" spans="1:33">
      <c r="A318" s="96" t="str">
        <f>IF(D318&gt;0,اغسطس!D18," ")</f>
        <v> </v>
      </c>
      <c r="B318" s="96" t="str">
        <f>IF(D318&gt;0,اغسطس!E18," ")</f>
        <v> </v>
      </c>
      <c r="C318" s="96" t="str">
        <f>IF(D318&gt;0,اغسطس!F18,"")</f>
        <v/>
      </c>
      <c r="D318" s="126">
        <f t="shared" si="14"/>
        <v>0</v>
      </c>
      <c r="E318" s="96">
        <f>IF(E$11=اغسطس!$B18,اغسطس!$BR18-اغسطس!$BQ18,0)</f>
        <v>0</v>
      </c>
      <c r="F318" s="96">
        <f>IF(F$11=اغسطس!$B18,اغسطس!$BR18-اغسطس!$BQ18,0)</f>
        <v>0</v>
      </c>
      <c r="G318" s="96">
        <f>IF(G$11=اغسطس!$B18,اغسطس!$BR18-اغسطس!$BQ18,0)</f>
        <v>0</v>
      </c>
      <c r="H318" s="96">
        <f>IF(H$11=اغسطس!$B18,اغسطس!$BR18-اغسطس!$BQ18,0)</f>
        <v>0</v>
      </c>
      <c r="I318" s="96">
        <f>IF(I$11=اغسطس!$B18,اغسطس!$BR18-اغسطس!$BQ18,0)</f>
        <v>0</v>
      </c>
      <c r="J318" s="96">
        <f>IF(J$11=اغسطس!$B18,اغسطس!$BR18-اغسطس!$BQ18,0)</f>
        <v>0</v>
      </c>
      <c r="K318" s="96">
        <f>IF(K$11=اغسطس!$B18,اغسطس!$BR18-اغسطس!$BQ18,0)</f>
        <v>0</v>
      </c>
      <c r="L318" s="96">
        <f>IF(L$11=اغسطس!$B18,اغسطس!$BR18-اغسطس!$BQ18,0)</f>
        <v>0</v>
      </c>
      <c r="M318" s="96">
        <f>IF(M$11=اغسطس!$B18,اغسطس!$BR18-اغسطس!$BQ18,0)</f>
        <v>0</v>
      </c>
      <c r="N318" s="96">
        <f>IF(N$11=اغسطس!$B18,اغسطس!$BR18-اغسطس!$BQ18,0)</f>
        <v>0</v>
      </c>
      <c r="O318" s="96">
        <f>IF(O$11=اغسطس!$B18,اغسطس!$BR18-اغسطس!$BQ18,0)</f>
        <v>0</v>
      </c>
      <c r="P318" s="96">
        <f>IF(P$11=اغسطس!$B18,اغسطس!$BR18-اغسطس!$BQ18,0)</f>
        <v>0</v>
      </c>
      <c r="Q318" s="96">
        <f>IF(Q$11=اغسطس!$B18,اغسطس!$BR18-اغسطس!$BQ18,0)</f>
        <v>0</v>
      </c>
      <c r="R318" s="96">
        <f>IF(R$11=اغسطس!$B18,اغسطس!$BR18-اغسطس!$BQ18,0)</f>
        <v>0</v>
      </c>
      <c r="S318" s="96">
        <f>IF(S$11=اغسطس!$B18,اغسطس!$BR18-اغسطس!$BQ18,0)</f>
        <v>0</v>
      </c>
      <c r="T318" s="96">
        <f>IF(T$11=اغسطس!$B18,اغسطس!$BR18-اغسطس!$BQ18,0)</f>
        <v>0</v>
      </c>
      <c r="U318" s="96">
        <f>IF(U$11=اغسطس!$B18,اغسطس!$BR18-اغسطس!$BQ18,0)</f>
        <v>0</v>
      </c>
      <c r="V318" s="96">
        <f>IF(V$11=اغسطس!$B18,اغسطس!$BR18-اغسطس!$BQ18,0)</f>
        <v>0</v>
      </c>
      <c r="W318" s="96">
        <f>IF(W$11=اغسطس!$B18,اغسطس!$BR18-اغسطس!$BQ18,0)</f>
        <v>0</v>
      </c>
      <c r="X318" s="96">
        <f>IF(X$11=اغسطس!$B18,اغسطس!$BR18-اغسطس!$BQ18,0)</f>
        <v>0</v>
      </c>
      <c r="Y318" s="96">
        <f>IF(Y$11=اغسطس!$B18,اغسطس!$BR18-اغسطس!$BQ18,0)</f>
        <v>0</v>
      </c>
      <c r="Z318" s="96">
        <f>IF(Z$11=اغسطس!$B18,اغسطس!$BR18-اغسطس!$BQ18,0)</f>
        <v>0</v>
      </c>
      <c r="AA318" s="96">
        <f>IF(AA$11=اغسطس!$B18,اغسطس!$BR18-اغسطس!$BQ18,0)</f>
        <v>0</v>
      </c>
      <c r="AB318" s="96">
        <f>IF(AB$11=اغسطس!$B18,اغسطس!$BR18-اغسطس!$BQ18,0)</f>
        <v>0</v>
      </c>
      <c r="AC318" s="96">
        <f>IF(AC$11=اغسطس!$B18,اغسطس!$BR18-اغسطس!$BQ18,0)</f>
        <v>0</v>
      </c>
      <c r="AD318" s="96">
        <f>IF(AD$11=اغسطس!$B18,اغسطس!$BR18-اغسطس!$BQ18,0)</f>
        <v>0</v>
      </c>
      <c r="AE318" s="96">
        <f>IF(AE$11=اغسطس!$B18,اغسطس!$BR18-اغسطس!$BQ18,0)</f>
        <v>0</v>
      </c>
      <c r="AF318" s="96">
        <f>IF(AF$11=اغسطس!$B18,اغسطس!$BR18-اغسطس!$BQ18,0)</f>
        <v>0</v>
      </c>
      <c r="AG318" s="96">
        <f>IF(AG$11=اغسطس!$B18,اغسطس!$BR18-اغسطس!$BQ18,0)</f>
        <v>0</v>
      </c>
    </row>
    <row r="319" spans="1:33">
      <c r="A319" s="96" t="str">
        <f>IF(D319&gt;0,اغسطس!D19," ")</f>
        <v> </v>
      </c>
      <c r="B319" s="96" t="str">
        <f>IF(D319&gt;0,اغسطس!E19," ")</f>
        <v> </v>
      </c>
      <c r="C319" s="96" t="str">
        <f>IF(D319&gt;0,اغسطس!F19,"")</f>
        <v/>
      </c>
      <c r="D319" s="126">
        <f t="shared" si="14"/>
        <v>0</v>
      </c>
      <c r="E319" s="96">
        <f>IF(E$11=اغسطس!$B19,اغسطس!$BR19-اغسطس!$BQ19,0)</f>
        <v>0</v>
      </c>
      <c r="F319" s="96">
        <f>IF(F$11=اغسطس!$B19,اغسطس!$BR19-اغسطس!$BQ19,0)</f>
        <v>0</v>
      </c>
      <c r="G319" s="96">
        <f>IF(G$11=اغسطس!$B19,اغسطس!$BR19-اغسطس!$BQ19,0)</f>
        <v>0</v>
      </c>
      <c r="H319" s="96">
        <f>IF(H$11=اغسطس!$B19,اغسطس!$BR19-اغسطس!$BQ19,0)</f>
        <v>0</v>
      </c>
      <c r="I319" s="96">
        <f>IF(I$11=اغسطس!$B19,اغسطس!$BR19-اغسطس!$BQ19,0)</f>
        <v>0</v>
      </c>
      <c r="J319" s="96">
        <f>IF(J$11=اغسطس!$B19,اغسطس!$BR19-اغسطس!$BQ19,0)</f>
        <v>0</v>
      </c>
      <c r="K319" s="96">
        <f>IF(K$11=اغسطس!$B19,اغسطس!$BR19-اغسطس!$BQ19,0)</f>
        <v>0</v>
      </c>
      <c r="L319" s="96">
        <f>IF(L$11=اغسطس!$B19,اغسطس!$BR19-اغسطس!$BQ19,0)</f>
        <v>0</v>
      </c>
      <c r="M319" s="96">
        <f>IF(M$11=اغسطس!$B19,اغسطس!$BR19-اغسطس!$BQ19,0)</f>
        <v>0</v>
      </c>
      <c r="N319" s="96">
        <f>IF(N$11=اغسطس!$B19,اغسطس!$BR19-اغسطس!$BQ19,0)</f>
        <v>0</v>
      </c>
      <c r="O319" s="96">
        <f>IF(O$11=اغسطس!$B19,اغسطس!$BR19-اغسطس!$BQ19,0)</f>
        <v>0</v>
      </c>
      <c r="P319" s="96">
        <f>IF(P$11=اغسطس!$B19,اغسطس!$BR19-اغسطس!$BQ19,0)</f>
        <v>0</v>
      </c>
      <c r="Q319" s="96">
        <f>IF(Q$11=اغسطس!$B19,اغسطس!$BR19-اغسطس!$BQ19,0)</f>
        <v>0</v>
      </c>
      <c r="R319" s="96">
        <f>IF(R$11=اغسطس!$B19,اغسطس!$BR19-اغسطس!$BQ19,0)</f>
        <v>0</v>
      </c>
      <c r="S319" s="96">
        <f>IF(S$11=اغسطس!$B19,اغسطس!$BR19-اغسطس!$BQ19,0)</f>
        <v>0</v>
      </c>
      <c r="T319" s="96">
        <f>IF(T$11=اغسطس!$B19,اغسطس!$BR19-اغسطس!$BQ19,0)</f>
        <v>0</v>
      </c>
      <c r="U319" s="96">
        <f>IF(U$11=اغسطس!$B19,اغسطس!$BR19-اغسطس!$BQ19,0)</f>
        <v>0</v>
      </c>
      <c r="V319" s="96">
        <f>IF(V$11=اغسطس!$B19,اغسطس!$BR19-اغسطس!$BQ19,0)</f>
        <v>0</v>
      </c>
      <c r="W319" s="96">
        <f>IF(W$11=اغسطس!$B19,اغسطس!$BR19-اغسطس!$BQ19,0)</f>
        <v>0</v>
      </c>
      <c r="X319" s="96">
        <f>IF(X$11=اغسطس!$B19,اغسطس!$BR19-اغسطس!$BQ19,0)</f>
        <v>0</v>
      </c>
      <c r="Y319" s="96">
        <f>IF(Y$11=اغسطس!$B19,اغسطس!$BR19-اغسطس!$BQ19,0)</f>
        <v>0</v>
      </c>
      <c r="Z319" s="96">
        <f>IF(Z$11=اغسطس!$B19,اغسطس!$BR19-اغسطس!$BQ19,0)</f>
        <v>0</v>
      </c>
      <c r="AA319" s="96">
        <f>IF(AA$11=اغسطس!$B19,اغسطس!$BR19-اغسطس!$BQ19,0)</f>
        <v>0</v>
      </c>
      <c r="AB319" s="96">
        <f>IF(AB$11=اغسطس!$B19,اغسطس!$BR19-اغسطس!$BQ19,0)</f>
        <v>0</v>
      </c>
      <c r="AC319" s="96">
        <f>IF(AC$11=اغسطس!$B19,اغسطس!$BR19-اغسطس!$BQ19,0)</f>
        <v>0</v>
      </c>
      <c r="AD319" s="96">
        <f>IF(AD$11=اغسطس!$B19,اغسطس!$BR19-اغسطس!$BQ19,0)</f>
        <v>0</v>
      </c>
      <c r="AE319" s="96">
        <f>IF(AE$11=اغسطس!$B19,اغسطس!$BR19-اغسطس!$BQ19,0)</f>
        <v>0</v>
      </c>
      <c r="AF319" s="96">
        <f>IF(AF$11=اغسطس!$B19,اغسطس!$BR19-اغسطس!$BQ19,0)</f>
        <v>0</v>
      </c>
      <c r="AG319" s="96">
        <f>IF(AG$11=اغسطس!$B19,اغسطس!$BR19-اغسطس!$BQ19,0)</f>
        <v>0</v>
      </c>
    </row>
    <row r="320" spans="1:33">
      <c r="A320" s="96" t="str">
        <f>IF(D320&gt;0,اغسطس!D20," ")</f>
        <v> </v>
      </c>
      <c r="B320" s="96" t="str">
        <f>IF(D320&gt;0,اغسطس!E20," ")</f>
        <v> </v>
      </c>
      <c r="C320" s="96" t="str">
        <f>IF(D320&gt;0,اغسطس!F20,"")</f>
        <v/>
      </c>
      <c r="D320" s="126">
        <f t="shared" si="14"/>
        <v>0</v>
      </c>
      <c r="E320" s="96">
        <f>IF(E$11=اغسطس!$B20,اغسطس!$BR20-اغسطس!$BQ20,0)</f>
        <v>0</v>
      </c>
      <c r="F320" s="96">
        <f>IF(F$11=اغسطس!$B20,اغسطس!$BR20-اغسطس!$BQ20,0)</f>
        <v>0</v>
      </c>
      <c r="G320" s="96">
        <f>IF(G$11=اغسطس!$B20,اغسطس!$BR20-اغسطس!$BQ20,0)</f>
        <v>0</v>
      </c>
      <c r="H320" s="96">
        <f>IF(H$11=اغسطس!$B20,اغسطس!$BR20-اغسطس!$BQ20,0)</f>
        <v>0</v>
      </c>
      <c r="I320" s="96">
        <f>IF(I$11=اغسطس!$B20,اغسطس!$BR20-اغسطس!$BQ20,0)</f>
        <v>0</v>
      </c>
      <c r="J320" s="96">
        <f>IF(J$11=اغسطس!$B20,اغسطس!$BR20-اغسطس!$BQ20,0)</f>
        <v>0</v>
      </c>
      <c r="K320" s="96">
        <f>IF(K$11=اغسطس!$B20,اغسطس!$BR20-اغسطس!$BQ20,0)</f>
        <v>0</v>
      </c>
      <c r="L320" s="96">
        <f>IF(L$11=اغسطس!$B20,اغسطس!$BR20-اغسطس!$BQ20,0)</f>
        <v>0</v>
      </c>
      <c r="M320" s="96">
        <f>IF(M$11=اغسطس!$B20,اغسطس!$BR20-اغسطس!$BQ20,0)</f>
        <v>0</v>
      </c>
      <c r="N320" s="96">
        <f>IF(N$11=اغسطس!$B20,اغسطس!$BR20-اغسطس!$BQ20,0)</f>
        <v>0</v>
      </c>
      <c r="O320" s="96">
        <f>IF(O$11=اغسطس!$B20,اغسطس!$BR20-اغسطس!$BQ20,0)</f>
        <v>0</v>
      </c>
      <c r="P320" s="96">
        <f>IF(P$11=اغسطس!$B20,اغسطس!$BR20-اغسطس!$BQ20,0)</f>
        <v>0</v>
      </c>
      <c r="Q320" s="96">
        <f>IF(Q$11=اغسطس!$B20,اغسطس!$BR20-اغسطس!$BQ20,0)</f>
        <v>0</v>
      </c>
      <c r="R320" s="96">
        <f>IF(R$11=اغسطس!$B20,اغسطس!$BR20-اغسطس!$BQ20,0)</f>
        <v>0</v>
      </c>
      <c r="S320" s="96">
        <f>IF(S$11=اغسطس!$B20,اغسطس!$BR20-اغسطس!$BQ20,0)</f>
        <v>0</v>
      </c>
      <c r="T320" s="96">
        <f>IF(T$11=اغسطس!$B20,اغسطس!$BR20-اغسطس!$BQ20,0)</f>
        <v>0</v>
      </c>
      <c r="U320" s="96">
        <f>IF(U$11=اغسطس!$B20,اغسطس!$BR20-اغسطس!$BQ20,0)</f>
        <v>0</v>
      </c>
      <c r="V320" s="96">
        <f>IF(V$11=اغسطس!$B20,اغسطس!$BR20-اغسطس!$BQ20,0)</f>
        <v>0</v>
      </c>
      <c r="W320" s="96">
        <f>IF(W$11=اغسطس!$B20,اغسطس!$BR20-اغسطس!$BQ20,0)</f>
        <v>0</v>
      </c>
      <c r="X320" s="96">
        <f>IF(X$11=اغسطس!$B20,اغسطس!$BR20-اغسطس!$BQ20,0)</f>
        <v>0</v>
      </c>
      <c r="Y320" s="96">
        <f>IF(Y$11=اغسطس!$B20,اغسطس!$BR20-اغسطس!$BQ20,0)</f>
        <v>0</v>
      </c>
      <c r="Z320" s="96">
        <f>IF(Z$11=اغسطس!$B20,اغسطس!$BR20-اغسطس!$BQ20,0)</f>
        <v>0</v>
      </c>
      <c r="AA320" s="96">
        <f>IF(AA$11=اغسطس!$B20,اغسطس!$BR20-اغسطس!$BQ20,0)</f>
        <v>0</v>
      </c>
      <c r="AB320" s="96">
        <f>IF(AB$11=اغسطس!$B20,اغسطس!$BR20-اغسطس!$BQ20,0)</f>
        <v>0</v>
      </c>
      <c r="AC320" s="96">
        <f>IF(AC$11=اغسطس!$B20,اغسطس!$BR20-اغسطس!$BQ20,0)</f>
        <v>0</v>
      </c>
      <c r="AD320" s="96">
        <f>IF(AD$11=اغسطس!$B20,اغسطس!$BR20-اغسطس!$BQ20,0)</f>
        <v>0</v>
      </c>
      <c r="AE320" s="96">
        <f>IF(AE$11=اغسطس!$B20,اغسطس!$BR20-اغسطس!$BQ20,0)</f>
        <v>0</v>
      </c>
      <c r="AF320" s="96">
        <f>IF(AF$11=اغسطس!$B20,اغسطس!$BR20-اغسطس!$BQ20,0)</f>
        <v>0</v>
      </c>
      <c r="AG320" s="96">
        <f>IF(AG$11=اغسطس!$B20,اغسطس!$BR20-اغسطس!$BQ20,0)</f>
        <v>0</v>
      </c>
    </row>
    <row r="321" spans="1:33">
      <c r="A321" s="96" t="str">
        <f>IF(D321&gt;0,اغسطس!D21," ")</f>
        <v> </v>
      </c>
      <c r="B321" s="96" t="str">
        <f>IF(D321&gt;0,اغسطس!E21," ")</f>
        <v> </v>
      </c>
      <c r="C321" s="96" t="str">
        <f>IF(D321&gt;0,اغسطس!F21,"")</f>
        <v/>
      </c>
      <c r="D321" s="126">
        <f t="shared" si="14"/>
        <v>0</v>
      </c>
      <c r="E321" s="96">
        <f>IF(E$11=اغسطس!$B21,اغسطس!$BR21-اغسطس!$BQ21,0)</f>
        <v>0</v>
      </c>
      <c r="F321" s="96">
        <f>IF(F$11=اغسطس!$B21,اغسطس!$BR21-اغسطس!$BQ21,0)</f>
        <v>0</v>
      </c>
      <c r="G321" s="96">
        <f>IF(G$11=اغسطس!$B21,اغسطس!$BR21-اغسطس!$BQ21,0)</f>
        <v>0</v>
      </c>
      <c r="H321" s="96">
        <f>IF(H$11=اغسطس!$B21,اغسطس!$BR21-اغسطس!$BQ21,0)</f>
        <v>0</v>
      </c>
      <c r="I321" s="96">
        <f>IF(I$11=اغسطس!$B21,اغسطس!$BR21-اغسطس!$BQ21,0)</f>
        <v>0</v>
      </c>
      <c r="J321" s="96">
        <f>IF(J$11=اغسطس!$B21,اغسطس!$BR21-اغسطس!$BQ21,0)</f>
        <v>0</v>
      </c>
      <c r="K321" s="96">
        <f>IF(K$11=اغسطس!$B21,اغسطس!$BR21-اغسطس!$BQ21,0)</f>
        <v>0</v>
      </c>
      <c r="L321" s="96">
        <f>IF(L$11=اغسطس!$B21,اغسطس!$BR21-اغسطس!$BQ21,0)</f>
        <v>0</v>
      </c>
      <c r="M321" s="96">
        <f>IF(M$11=اغسطس!$B21,اغسطس!$BR21-اغسطس!$BQ21,0)</f>
        <v>0</v>
      </c>
      <c r="N321" s="96">
        <f>IF(N$11=اغسطس!$B21,اغسطس!$BR21-اغسطس!$BQ21,0)</f>
        <v>0</v>
      </c>
      <c r="O321" s="96">
        <f>IF(O$11=اغسطس!$B21,اغسطس!$BR21-اغسطس!$BQ21,0)</f>
        <v>0</v>
      </c>
      <c r="P321" s="96">
        <f>IF(P$11=اغسطس!$B21,اغسطس!$BR21-اغسطس!$BQ21,0)</f>
        <v>0</v>
      </c>
      <c r="Q321" s="96">
        <f>IF(Q$11=اغسطس!$B21,اغسطس!$BR21-اغسطس!$BQ21,0)</f>
        <v>0</v>
      </c>
      <c r="R321" s="96">
        <f>IF(R$11=اغسطس!$B21,اغسطس!$BR21-اغسطس!$BQ21,0)</f>
        <v>0</v>
      </c>
      <c r="S321" s="96">
        <f>IF(S$11=اغسطس!$B21,اغسطس!$BR21-اغسطس!$BQ21,0)</f>
        <v>0</v>
      </c>
      <c r="T321" s="96">
        <f>IF(T$11=اغسطس!$B21,اغسطس!$BR21-اغسطس!$BQ21,0)</f>
        <v>0</v>
      </c>
      <c r="U321" s="96">
        <f>IF(U$11=اغسطس!$B21,اغسطس!$BR21-اغسطس!$BQ21,0)</f>
        <v>0</v>
      </c>
      <c r="V321" s="96">
        <f>IF(V$11=اغسطس!$B21,اغسطس!$BR21-اغسطس!$BQ21,0)</f>
        <v>0</v>
      </c>
      <c r="W321" s="96">
        <f>IF(W$11=اغسطس!$B21,اغسطس!$BR21-اغسطس!$BQ21,0)</f>
        <v>0</v>
      </c>
      <c r="X321" s="96">
        <f>IF(X$11=اغسطس!$B21,اغسطس!$BR21-اغسطس!$BQ21,0)</f>
        <v>0</v>
      </c>
      <c r="Y321" s="96">
        <f>IF(Y$11=اغسطس!$B21,اغسطس!$BR21-اغسطس!$BQ21,0)</f>
        <v>0</v>
      </c>
      <c r="Z321" s="96">
        <f>IF(Z$11=اغسطس!$B21,اغسطس!$BR21-اغسطس!$BQ21,0)</f>
        <v>0</v>
      </c>
      <c r="AA321" s="96">
        <f>IF(AA$11=اغسطس!$B21,اغسطس!$BR21-اغسطس!$BQ21,0)</f>
        <v>0</v>
      </c>
      <c r="AB321" s="96">
        <f>IF(AB$11=اغسطس!$B21,اغسطس!$BR21-اغسطس!$BQ21,0)</f>
        <v>0</v>
      </c>
      <c r="AC321" s="96">
        <f>IF(AC$11=اغسطس!$B21,اغسطس!$BR21-اغسطس!$BQ21,0)</f>
        <v>0</v>
      </c>
      <c r="AD321" s="96">
        <f>IF(AD$11=اغسطس!$B21,اغسطس!$BR21-اغسطس!$BQ21,0)</f>
        <v>0</v>
      </c>
      <c r="AE321" s="96">
        <f>IF(AE$11=اغسطس!$B21,اغسطس!$BR21-اغسطس!$BQ21,0)</f>
        <v>0</v>
      </c>
      <c r="AF321" s="96">
        <f>IF(AF$11=اغسطس!$B21,اغسطس!$BR21-اغسطس!$BQ21,0)</f>
        <v>0</v>
      </c>
      <c r="AG321" s="96">
        <f>IF(AG$11=اغسطس!$B21,اغسطس!$BR21-اغسطس!$BQ21,0)</f>
        <v>0</v>
      </c>
    </row>
    <row r="322" spans="1:33">
      <c r="A322" s="96" t="str">
        <f>IF(D322&gt;0,اغسطس!D22," ")</f>
        <v> </v>
      </c>
      <c r="B322" s="96" t="str">
        <f>IF(D322&gt;0,اغسطس!E22," ")</f>
        <v> </v>
      </c>
      <c r="C322" s="96" t="str">
        <f>IF(D322&gt;0,اغسطس!F22,"")</f>
        <v/>
      </c>
      <c r="D322" s="126">
        <f t="shared" si="14"/>
        <v>0</v>
      </c>
      <c r="E322" s="96">
        <f>IF(E$11=اغسطس!$B22,اغسطس!$BR22-اغسطس!$BQ22,0)</f>
        <v>0</v>
      </c>
      <c r="F322" s="96">
        <f>IF(F$11=اغسطس!$B22,اغسطس!$BR22-اغسطس!$BQ22,0)</f>
        <v>0</v>
      </c>
      <c r="G322" s="96">
        <f>IF(G$11=اغسطس!$B22,اغسطس!$BR22-اغسطس!$BQ22,0)</f>
        <v>0</v>
      </c>
      <c r="H322" s="96">
        <f>IF(H$11=اغسطس!$B22,اغسطس!$BR22-اغسطس!$BQ22,0)</f>
        <v>0</v>
      </c>
      <c r="I322" s="96">
        <f>IF(I$11=اغسطس!$B22,اغسطس!$BR22-اغسطس!$BQ22,0)</f>
        <v>0</v>
      </c>
      <c r="J322" s="96">
        <f>IF(J$11=اغسطس!$B22,اغسطس!$BR22-اغسطس!$BQ22,0)</f>
        <v>0</v>
      </c>
      <c r="K322" s="96">
        <f>IF(K$11=اغسطس!$B22,اغسطس!$BR22-اغسطس!$BQ22,0)</f>
        <v>0</v>
      </c>
      <c r="L322" s="96">
        <f>IF(L$11=اغسطس!$B22,اغسطس!$BR22-اغسطس!$BQ22,0)</f>
        <v>0</v>
      </c>
      <c r="M322" s="96">
        <f>IF(M$11=اغسطس!$B22,اغسطس!$BR22-اغسطس!$BQ22,0)</f>
        <v>0</v>
      </c>
      <c r="N322" s="96">
        <f>IF(N$11=اغسطس!$B22,اغسطس!$BR22-اغسطس!$BQ22,0)</f>
        <v>0</v>
      </c>
      <c r="O322" s="96">
        <f>IF(O$11=اغسطس!$B22,اغسطس!$BR22-اغسطس!$BQ22,0)</f>
        <v>0</v>
      </c>
      <c r="P322" s="96">
        <f>IF(P$11=اغسطس!$B22,اغسطس!$BR22-اغسطس!$BQ22,0)</f>
        <v>0</v>
      </c>
      <c r="Q322" s="96">
        <f>IF(Q$11=اغسطس!$B22,اغسطس!$BR22-اغسطس!$BQ22,0)</f>
        <v>0</v>
      </c>
      <c r="R322" s="96">
        <f>IF(R$11=اغسطس!$B22,اغسطس!$BR22-اغسطس!$BQ22,0)</f>
        <v>0</v>
      </c>
      <c r="S322" s="96">
        <f>IF(S$11=اغسطس!$B22,اغسطس!$BR22-اغسطس!$BQ22,0)</f>
        <v>0</v>
      </c>
      <c r="T322" s="96">
        <f>IF(T$11=اغسطس!$B22,اغسطس!$BR22-اغسطس!$BQ22,0)</f>
        <v>0</v>
      </c>
      <c r="U322" s="96">
        <f>IF(U$11=اغسطس!$B22,اغسطس!$BR22-اغسطس!$BQ22,0)</f>
        <v>0</v>
      </c>
      <c r="V322" s="96">
        <f>IF(V$11=اغسطس!$B22,اغسطس!$BR22-اغسطس!$BQ22,0)</f>
        <v>0</v>
      </c>
      <c r="W322" s="96">
        <f>IF(W$11=اغسطس!$B22,اغسطس!$BR22-اغسطس!$BQ22,0)</f>
        <v>0</v>
      </c>
      <c r="X322" s="96">
        <f>IF(X$11=اغسطس!$B22,اغسطس!$BR22-اغسطس!$BQ22,0)</f>
        <v>0</v>
      </c>
      <c r="Y322" s="96">
        <f>IF(Y$11=اغسطس!$B22,اغسطس!$BR22-اغسطس!$BQ22,0)</f>
        <v>0</v>
      </c>
      <c r="Z322" s="96">
        <f>IF(Z$11=اغسطس!$B22,اغسطس!$BR22-اغسطس!$BQ22,0)</f>
        <v>0</v>
      </c>
      <c r="AA322" s="96">
        <f>IF(AA$11=اغسطس!$B22,اغسطس!$BR22-اغسطس!$BQ22,0)</f>
        <v>0</v>
      </c>
      <c r="AB322" s="96">
        <f>IF(AB$11=اغسطس!$B22,اغسطس!$BR22-اغسطس!$BQ22,0)</f>
        <v>0</v>
      </c>
      <c r="AC322" s="96">
        <f>IF(AC$11=اغسطس!$B22,اغسطس!$BR22-اغسطس!$BQ22,0)</f>
        <v>0</v>
      </c>
      <c r="AD322" s="96">
        <f>IF(AD$11=اغسطس!$B22,اغسطس!$BR22-اغسطس!$BQ22,0)</f>
        <v>0</v>
      </c>
      <c r="AE322" s="96">
        <f>IF(AE$11=اغسطس!$B22,اغسطس!$BR22-اغسطس!$BQ22,0)</f>
        <v>0</v>
      </c>
      <c r="AF322" s="96">
        <f>IF(AF$11=اغسطس!$B22,اغسطس!$BR22-اغسطس!$BQ22,0)</f>
        <v>0</v>
      </c>
      <c r="AG322" s="96">
        <f>IF(AG$11=اغسطس!$B22,اغسطس!$BR22-اغسطس!$BQ22,0)</f>
        <v>0</v>
      </c>
    </row>
    <row r="323" spans="1:33">
      <c r="A323" s="96" t="str">
        <f>IF(D323&gt;0,اغسطس!D23," ")</f>
        <v> </v>
      </c>
      <c r="B323" s="96" t="str">
        <f>IF(D323&gt;0,اغسطس!E23," ")</f>
        <v> </v>
      </c>
      <c r="C323" s="96" t="str">
        <f>IF(D323&gt;0,اغسطس!F23,"")</f>
        <v/>
      </c>
      <c r="D323" s="126">
        <f t="shared" si="14"/>
        <v>0</v>
      </c>
      <c r="E323" s="96">
        <f>IF(E$11=اغسطس!$B23,اغسطس!$BR23-اغسطس!$BQ23,0)</f>
        <v>0</v>
      </c>
      <c r="F323" s="96">
        <f>IF(F$11=اغسطس!$B23,اغسطس!$BR23-اغسطس!$BQ23,0)</f>
        <v>0</v>
      </c>
      <c r="G323" s="96">
        <f>IF(G$11=اغسطس!$B23,اغسطس!$BR23-اغسطس!$BQ23,0)</f>
        <v>0</v>
      </c>
      <c r="H323" s="96">
        <f>IF(H$11=اغسطس!$B23,اغسطس!$BR23-اغسطس!$BQ23,0)</f>
        <v>0</v>
      </c>
      <c r="I323" s="96">
        <f>IF(I$11=اغسطس!$B23,اغسطس!$BR23-اغسطس!$BQ23,0)</f>
        <v>0</v>
      </c>
      <c r="J323" s="96">
        <f>IF(J$11=اغسطس!$B23,اغسطس!$BR23-اغسطس!$BQ23,0)</f>
        <v>0</v>
      </c>
      <c r="K323" s="96">
        <f>IF(K$11=اغسطس!$B23,اغسطس!$BR23-اغسطس!$BQ23,0)</f>
        <v>0</v>
      </c>
      <c r="L323" s="96">
        <f>IF(L$11=اغسطس!$B23,اغسطس!$BR23-اغسطس!$BQ23,0)</f>
        <v>0</v>
      </c>
      <c r="M323" s="96">
        <f>IF(M$11=اغسطس!$B23,اغسطس!$BR23-اغسطس!$BQ23,0)</f>
        <v>0</v>
      </c>
      <c r="N323" s="96">
        <f>IF(N$11=اغسطس!$B23,اغسطس!$BR23-اغسطس!$BQ23,0)</f>
        <v>0</v>
      </c>
      <c r="O323" s="96">
        <f>IF(O$11=اغسطس!$B23,اغسطس!$BR23-اغسطس!$BQ23,0)</f>
        <v>0</v>
      </c>
      <c r="P323" s="96">
        <f>IF(P$11=اغسطس!$B23,اغسطس!$BR23-اغسطس!$BQ23,0)</f>
        <v>0</v>
      </c>
      <c r="Q323" s="96">
        <f>IF(Q$11=اغسطس!$B23,اغسطس!$BR23-اغسطس!$BQ23,0)</f>
        <v>0</v>
      </c>
      <c r="R323" s="96">
        <f>IF(R$11=اغسطس!$B23,اغسطس!$BR23-اغسطس!$BQ23,0)</f>
        <v>0</v>
      </c>
      <c r="S323" s="96">
        <f>IF(S$11=اغسطس!$B23,اغسطس!$BR23-اغسطس!$BQ23,0)</f>
        <v>0</v>
      </c>
      <c r="T323" s="96">
        <f>IF(T$11=اغسطس!$B23,اغسطس!$BR23-اغسطس!$BQ23,0)</f>
        <v>0</v>
      </c>
      <c r="U323" s="96">
        <f>IF(U$11=اغسطس!$B23,اغسطس!$BR23-اغسطس!$BQ23,0)</f>
        <v>0</v>
      </c>
      <c r="V323" s="96">
        <f>IF(V$11=اغسطس!$B23,اغسطس!$BR23-اغسطس!$BQ23,0)</f>
        <v>0</v>
      </c>
      <c r="W323" s="96">
        <f>IF(W$11=اغسطس!$B23,اغسطس!$BR23-اغسطس!$BQ23,0)</f>
        <v>0</v>
      </c>
      <c r="X323" s="96">
        <f>IF(X$11=اغسطس!$B23,اغسطس!$BR23-اغسطس!$BQ23,0)</f>
        <v>0</v>
      </c>
      <c r="Y323" s="96">
        <f>IF(Y$11=اغسطس!$B23,اغسطس!$BR23-اغسطس!$BQ23,0)</f>
        <v>0</v>
      </c>
      <c r="Z323" s="96">
        <f>IF(Z$11=اغسطس!$B23,اغسطس!$BR23-اغسطس!$BQ23,0)</f>
        <v>0</v>
      </c>
      <c r="AA323" s="96">
        <f>IF(AA$11=اغسطس!$B23,اغسطس!$BR23-اغسطس!$BQ23,0)</f>
        <v>0</v>
      </c>
      <c r="AB323" s="96">
        <f>IF(AB$11=اغسطس!$B23,اغسطس!$BR23-اغسطس!$BQ23,0)</f>
        <v>0</v>
      </c>
      <c r="AC323" s="96">
        <f>IF(AC$11=اغسطس!$B23,اغسطس!$BR23-اغسطس!$BQ23,0)</f>
        <v>0</v>
      </c>
      <c r="AD323" s="96">
        <f>IF(AD$11=اغسطس!$B23,اغسطس!$BR23-اغسطس!$BQ23,0)</f>
        <v>0</v>
      </c>
      <c r="AE323" s="96">
        <f>IF(AE$11=اغسطس!$B23,اغسطس!$BR23-اغسطس!$BQ23,0)</f>
        <v>0</v>
      </c>
      <c r="AF323" s="96">
        <f>IF(AF$11=اغسطس!$B23,اغسطس!$BR23-اغسطس!$BQ23,0)</f>
        <v>0</v>
      </c>
      <c r="AG323" s="96">
        <f>IF(AG$11=اغسطس!$B23,اغسطس!$BR23-اغسطس!$BQ23,0)</f>
        <v>0</v>
      </c>
    </row>
    <row r="324" spans="1:33">
      <c r="A324" s="96" t="str">
        <f>IF(D324&gt;0,اغسطس!D24," ")</f>
        <v> </v>
      </c>
      <c r="B324" s="96" t="str">
        <f>IF(D324&gt;0,اغسطس!E24," ")</f>
        <v> </v>
      </c>
      <c r="C324" s="96" t="str">
        <f>IF(D324&gt;0,اغسطس!F24,"")</f>
        <v/>
      </c>
      <c r="D324" s="126">
        <f t="shared" si="14"/>
        <v>0</v>
      </c>
      <c r="E324" s="96">
        <f>IF(E$11=اغسطس!$B24,اغسطس!$BR24-اغسطس!$BQ24,0)</f>
        <v>0</v>
      </c>
      <c r="F324" s="96">
        <f>IF(F$11=اغسطس!$B24,اغسطس!$BR24-اغسطس!$BQ24,0)</f>
        <v>0</v>
      </c>
      <c r="G324" s="96">
        <f>IF(G$11=اغسطس!$B24,اغسطس!$BR24-اغسطس!$BQ24,0)</f>
        <v>0</v>
      </c>
      <c r="H324" s="96">
        <f>IF(H$11=اغسطس!$B24,اغسطس!$BR24-اغسطس!$BQ24,0)</f>
        <v>0</v>
      </c>
      <c r="I324" s="96">
        <f>IF(I$11=اغسطس!$B24,اغسطس!$BR24-اغسطس!$BQ24,0)</f>
        <v>0</v>
      </c>
      <c r="J324" s="96">
        <f>IF(J$11=اغسطس!$B24,اغسطس!$BR24-اغسطس!$BQ24,0)</f>
        <v>0</v>
      </c>
      <c r="K324" s="96">
        <f>IF(K$11=اغسطس!$B24,اغسطس!$BR24-اغسطس!$BQ24,0)</f>
        <v>0</v>
      </c>
      <c r="L324" s="96">
        <f>IF(L$11=اغسطس!$B24,اغسطس!$BR24-اغسطس!$BQ24,0)</f>
        <v>0</v>
      </c>
      <c r="M324" s="96">
        <f>IF(M$11=اغسطس!$B24,اغسطس!$BR24-اغسطس!$BQ24,0)</f>
        <v>0</v>
      </c>
      <c r="N324" s="96">
        <f>IF(N$11=اغسطس!$B24,اغسطس!$BR24-اغسطس!$BQ24,0)</f>
        <v>0</v>
      </c>
      <c r="O324" s="96">
        <f>IF(O$11=اغسطس!$B24,اغسطس!$BR24-اغسطس!$BQ24,0)</f>
        <v>0</v>
      </c>
      <c r="P324" s="96">
        <f>IF(P$11=اغسطس!$B24,اغسطس!$BR24-اغسطس!$BQ24,0)</f>
        <v>0</v>
      </c>
      <c r="Q324" s="96">
        <f>IF(Q$11=اغسطس!$B24,اغسطس!$BR24-اغسطس!$BQ24,0)</f>
        <v>0</v>
      </c>
      <c r="R324" s="96">
        <f>IF(R$11=اغسطس!$B24,اغسطس!$BR24-اغسطس!$BQ24,0)</f>
        <v>0</v>
      </c>
      <c r="S324" s="96">
        <f>IF(S$11=اغسطس!$B24,اغسطس!$BR24-اغسطس!$BQ24,0)</f>
        <v>0</v>
      </c>
      <c r="T324" s="96">
        <f>IF(T$11=اغسطس!$B24,اغسطس!$BR24-اغسطس!$BQ24,0)</f>
        <v>0</v>
      </c>
      <c r="U324" s="96">
        <f>IF(U$11=اغسطس!$B24,اغسطس!$BR24-اغسطس!$BQ24,0)</f>
        <v>0</v>
      </c>
      <c r="V324" s="96">
        <f>IF(V$11=اغسطس!$B24,اغسطس!$BR24-اغسطس!$BQ24,0)</f>
        <v>0</v>
      </c>
      <c r="W324" s="96">
        <f>IF(W$11=اغسطس!$B24,اغسطس!$BR24-اغسطس!$BQ24,0)</f>
        <v>0</v>
      </c>
      <c r="X324" s="96">
        <f>IF(X$11=اغسطس!$B24,اغسطس!$BR24-اغسطس!$BQ24,0)</f>
        <v>0</v>
      </c>
      <c r="Y324" s="96">
        <f>IF(Y$11=اغسطس!$B24,اغسطس!$BR24-اغسطس!$BQ24,0)</f>
        <v>0</v>
      </c>
      <c r="Z324" s="96">
        <f>IF(Z$11=اغسطس!$B24,اغسطس!$BR24-اغسطس!$BQ24,0)</f>
        <v>0</v>
      </c>
      <c r="AA324" s="96">
        <f>IF(AA$11=اغسطس!$B24,اغسطس!$BR24-اغسطس!$BQ24,0)</f>
        <v>0</v>
      </c>
      <c r="AB324" s="96">
        <f>IF(AB$11=اغسطس!$B24,اغسطس!$BR24-اغسطس!$BQ24,0)</f>
        <v>0</v>
      </c>
      <c r="AC324" s="96">
        <f>IF(AC$11=اغسطس!$B24,اغسطس!$BR24-اغسطس!$BQ24,0)</f>
        <v>0</v>
      </c>
      <c r="AD324" s="96">
        <f>IF(AD$11=اغسطس!$B24,اغسطس!$BR24-اغسطس!$BQ24,0)</f>
        <v>0</v>
      </c>
      <c r="AE324" s="96">
        <f>IF(AE$11=اغسطس!$B24,اغسطس!$BR24-اغسطس!$BQ24,0)</f>
        <v>0</v>
      </c>
      <c r="AF324" s="96">
        <f>IF(AF$11=اغسطس!$B24,اغسطس!$BR24-اغسطس!$BQ24,0)</f>
        <v>0</v>
      </c>
      <c r="AG324" s="96">
        <f>IF(AG$11=اغسطس!$B24,اغسطس!$BR24-اغسطس!$BQ24,0)</f>
        <v>0</v>
      </c>
    </row>
    <row r="325" spans="1:33">
      <c r="A325" s="96" t="str">
        <f>IF(D325&gt;0,اغسطس!D25," ")</f>
        <v> </v>
      </c>
      <c r="B325" s="96" t="str">
        <f>IF(D325&gt;0,اغسطس!E25," ")</f>
        <v> </v>
      </c>
      <c r="C325" s="96" t="str">
        <f>IF(D325&gt;0,اغسطس!F25,"")</f>
        <v/>
      </c>
      <c r="D325" s="126">
        <f t="shared" si="14"/>
        <v>0</v>
      </c>
      <c r="E325" s="96">
        <f>IF(E$11=اغسطس!$B25,اغسطس!$BR25-اغسطس!$BQ25,0)</f>
        <v>0</v>
      </c>
      <c r="F325" s="96">
        <f>IF(F$11=اغسطس!$B25,اغسطس!$BR25-اغسطس!$BQ25,0)</f>
        <v>0</v>
      </c>
      <c r="G325" s="96">
        <f>IF(G$11=اغسطس!$B25,اغسطس!$BR25-اغسطس!$BQ25,0)</f>
        <v>0</v>
      </c>
      <c r="H325" s="96">
        <f>IF(H$11=اغسطس!$B25,اغسطس!$BR25-اغسطس!$BQ25,0)</f>
        <v>0</v>
      </c>
      <c r="I325" s="96">
        <f>IF(I$11=اغسطس!$B25,اغسطس!$BR25-اغسطس!$BQ25,0)</f>
        <v>0</v>
      </c>
      <c r="J325" s="96">
        <f>IF(J$11=اغسطس!$B25,اغسطس!$BR25-اغسطس!$BQ25,0)</f>
        <v>0</v>
      </c>
      <c r="K325" s="96">
        <f>IF(K$11=اغسطس!$B25,اغسطس!$BR25-اغسطس!$BQ25,0)</f>
        <v>0</v>
      </c>
      <c r="L325" s="96">
        <f>IF(L$11=اغسطس!$B25,اغسطس!$BR25-اغسطس!$BQ25,0)</f>
        <v>0</v>
      </c>
      <c r="M325" s="96">
        <f>IF(M$11=اغسطس!$B25,اغسطس!$BR25-اغسطس!$BQ25,0)</f>
        <v>0</v>
      </c>
      <c r="N325" s="96">
        <f>IF(N$11=اغسطس!$B25,اغسطس!$BR25-اغسطس!$BQ25,0)</f>
        <v>0</v>
      </c>
      <c r="O325" s="96">
        <f>IF(O$11=اغسطس!$B25,اغسطس!$BR25-اغسطس!$BQ25,0)</f>
        <v>0</v>
      </c>
      <c r="P325" s="96">
        <f>IF(P$11=اغسطس!$B25,اغسطس!$BR25-اغسطس!$BQ25,0)</f>
        <v>0</v>
      </c>
      <c r="Q325" s="96">
        <f>IF(Q$11=اغسطس!$B25,اغسطس!$BR25-اغسطس!$BQ25,0)</f>
        <v>0</v>
      </c>
      <c r="R325" s="96">
        <f>IF(R$11=اغسطس!$B25,اغسطس!$BR25-اغسطس!$BQ25,0)</f>
        <v>0</v>
      </c>
      <c r="S325" s="96">
        <f>IF(S$11=اغسطس!$B25,اغسطس!$BR25-اغسطس!$BQ25,0)</f>
        <v>0</v>
      </c>
      <c r="T325" s="96">
        <f>IF(T$11=اغسطس!$B25,اغسطس!$BR25-اغسطس!$BQ25,0)</f>
        <v>0</v>
      </c>
      <c r="U325" s="96">
        <f>IF(U$11=اغسطس!$B25,اغسطس!$BR25-اغسطس!$BQ25,0)</f>
        <v>0</v>
      </c>
      <c r="V325" s="96">
        <f>IF(V$11=اغسطس!$B25,اغسطس!$BR25-اغسطس!$BQ25,0)</f>
        <v>0</v>
      </c>
      <c r="W325" s="96">
        <f>IF(W$11=اغسطس!$B25,اغسطس!$BR25-اغسطس!$BQ25,0)</f>
        <v>0</v>
      </c>
      <c r="X325" s="96">
        <f>IF(X$11=اغسطس!$B25,اغسطس!$BR25-اغسطس!$BQ25,0)</f>
        <v>0</v>
      </c>
      <c r="Y325" s="96">
        <f>IF(Y$11=اغسطس!$B25,اغسطس!$BR25-اغسطس!$BQ25,0)</f>
        <v>0</v>
      </c>
      <c r="Z325" s="96">
        <f>IF(Z$11=اغسطس!$B25,اغسطس!$BR25-اغسطس!$BQ25,0)</f>
        <v>0</v>
      </c>
      <c r="AA325" s="96">
        <f>IF(AA$11=اغسطس!$B25,اغسطس!$BR25-اغسطس!$BQ25,0)</f>
        <v>0</v>
      </c>
      <c r="AB325" s="96">
        <f>IF(AB$11=اغسطس!$B25,اغسطس!$BR25-اغسطس!$BQ25,0)</f>
        <v>0</v>
      </c>
      <c r="AC325" s="96">
        <f>IF(AC$11=اغسطس!$B25,اغسطس!$BR25-اغسطس!$BQ25,0)</f>
        <v>0</v>
      </c>
      <c r="AD325" s="96">
        <f>IF(AD$11=اغسطس!$B25,اغسطس!$BR25-اغسطس!$BQ25,0)</f>
        <v>0</v>
      </c>
      <c r="AE325" s="96">
        <f>IF(AE$11=اغسطس!$B25,اغسطس!$BR25-اغسطس!$BQ25,0)</f>
        <v>0</v>
      </c>
      <c r="AF325" s="96">
        <f>IF(AF$11=اغسطس!$B25,اغسطس!$BR25-اغسطس!$BQ25,0)</f>
        <v>0</v>
      </c>
      <c r="AG325" s="96">
        <f>IF(AG$11=اغسطس!$B25,اغسطس!$BR25-اغسطس!$BQ25,0)</f>
        <v>0</v>
      </c>
    </row>
    <row r="326" spans="1:33">
      <c r="A326" s="96" t="str">
        <f>IF(D326&gt;0,اغسطس!D26," ")</f>
        <v> </v>
      </c>
      <c r="B326" s="96" t="str">
        <f>IF(D326&gt;0,اغسطس!E26," ")</f>
        <v> </v>
      </c>
      <c r="C326" s="96" t="str">
        <f>IF(D326&gt;0,اغسطس!F26,"")</f>
        <v/>
      </c>
      <c r="D326" s="126">
        <f t="shared" si="14"/>
        <v>0</v>
      </c>
      <c r="E326" s="96">
        <f>IF(E$11=اغسطس!$B26,اغسطس!$BR26-اغسطس!$BQ26,0)</f>
        <v>0</v>
      </c>
      <c r="F326" s="96">
        <f>IF(F$11=اغسطس!$B26,اغسطس!$BR26-اغسطس!$BQ26,0)</f>
        <v>0</v>
      </c>
      <c r="G326" s="96">
        <f>IF(G$11=اغسطس!$B26,اغسطس!$BR26-اغسطس!$BQ26,0)</f>
        <v>0</v>
      </c>
      <c r="H326" s="96">
        <f>IF(H$11=اغسطس!$B26,اغسطس!$BR26-اغسطس!$BQ26,0)</f>
        <v>0</v>
      </c>
      <c r="I326" s="96">
        <f>IF(I$11=اغسطس!$B26,اغسطس!$BR26-اغسطس!$BQ26,0)</f>
        <v>0</v>
      </c>
      <c r="J326" s="96">
        <f>IF(J$11=اغسطس!$B26,اغسطس!$BR26-اغسطس!$BQ26,0)</f>
        <v>0</v>
      </c>
      <c r="K326" s="96">
        <f>IF(K$11=اغسطس!$B26,اغسطس!$BR26-اغسطس!$BQ26,0)</f>
        <v>0</v>
      </c>
      <c r="L326" s="96">
        <f>IF(L$11=اغسطس!$B26,اغسطس!$BR26-اغسطس!$BQ26,0)</f>
        <v>0</v>
      </c>
      <c r="M326" s="96">
        <f>IF(M$11=اغسطس!$B26,اغسطس!$BR26-اغسطس!$BQ26,0)</f>
        <v>0</v>
      </c>
      <c r="N326" s="96">
        <f>IF(N$11=اغسطس!$B26,اغسطس!$BR26-اغسطس!$BQ26,0)</f>
        <v>0</v>
      </c>
      <c r="O326" s="96">
        <f>IF(O$11=اغسطس!$B26,اغسطس!$BR26-اغسطس!$BQ26,0)</f>
        <v>0</v>
      </c>
      <c r="P326" s="96">
        <f>IF(P$11=اغسطس!$B26,اغسطس!$BR26-اغسطس!$BQ26,0)</f>
        <v>0</v>
      </c>
      <c r="Q326" s="96">
        <f>IF(Q$11=اغسطس!$B26,اغسطس!$BR26-اغسطس!$BQ26,0)</f>
        <v>0</v>
      </c>
      <c r="R326" s="96">
        <f>IF(R$11=اغسطس!$B26,اغسطس!$BR26-اغسطس!$BQ26,0)</f>
        <v>0</v>
      </c>
      <c r="S326" s="96">
        <f>IF(S$11=اغسطس!$B26,اغسطس!$BR26-اغسطس!$BQ26,0)</f>
        <v>0</v>
      </c>
      <c r="T326" s="96">
        <f>IF(T$11=اغسطس!$B26,اغسطس!$BR26-اغسطس!$BQ26,0)</f>
        <v>0</v>
      </c>
      <c r="U326" s="96">
        <f>IF(U$11=اغسطس!$B26,اغسطس!$BR26-اغسطس!$BQ26,0)</f>
        <v>0</v>
      </c>
      <c r="V326" s="96">
        <f>IF(V$11=اغسطس!$B26,اغسطس!$BR26-اغسطس!$BQ26,0)</f>
        <v>0</v>
      </c>
      <c r="W326" s="96">
        <f>IF(W$11=اغسطس!$B26,اغسطس!$BR26-اغسطس!$BQ26,0)</f>
        <v>0</v>
      </c>
      <c r="X326" s="96">
        <f>IF(X$11=اغسطس!$B26,اغسطس!$BR26-اغسطس!$BQ26,0)</f>
        <v>0</v>
      </c>
      <c r="Y326" s="96">
        <f>IF(Y$11=اغسطس!$B26,اغسطس!$BR26-اغسطس!$BQ26,0)</f>
        <v>0</v>
      </c>
      <c r="Z326" s="96">
        <f>IF(Z$11=اغسطس!$B26,اغسطس!$BR26-اغسطس!$BQ26,0)</f>
        <v>0</v>
      </c>
      <c r="AA326" s="96">
        <f>IF(AA$11=اغسطس!$B26,اغسطس!$BR26-اغسطس!$BQ26,0)</f>
        <v>0</v>
      </c>
      <c r="AB326" s="96">
        <f>IF(AB$11=اغسطس!$B26,اغسطس!$BR26-اغسطس!$BQ26,0)</f>
        <v>0</v>
      </c>
      <c r="AC326" s="96">
        <f>IF(AC$11=اغسطس!$B26,اغسطس!$BR26-اغسطس!$BQ26,0)</f>
        <v>0</v>
      </c>
      <c r="AD326" s="96">
        <f>IF(AD$11=اغسطس!$B26,اغسطس!$BR26-اغسطس!$BQ26,0)</f>
        <v>0</v>
      </c>
      <c r="AE326" s="96">
        <f>IF(AE$11=اغسطس!$B26,اغسطس!$BR26-اغسطس!$BQ26,0)</f>
        <v>0</v>
      </c>
      <c r="AF326" s="96">
        <f>IF(AF$11=اغسطس!$B26,اغسطس!$BR26-اغسطس!$BQ26,0)</f>
        <v>0</v>
      </c>
      <c r="AG326" s="96">
        <f>IF(AG$11=اغسطس!$B26,اغسطس!$BR26-اغسطس!$BQ26,0)</f>
        <v>0</v>
      </c>
    </row>
    <row r="327" spans="1:33">
      <c r="A327" s="96" t="str">
        <f>IF(D327&gt;0,اغسطس!D27," ")</f>
        <v> </v>
      </c>
      <c r="B327" s="96" t="str">
        <f>IF(D327&gt;0,اغسطس!E27," ")</f>
        <v> </v>
      </c>
      <c r="C327" s="96" t="str">
        <f>IF(D327&gt;0,اغسطس!F27,"")</f>
        <v/>
      </c>
      <c r="D327" s="126">
        <f t="shared" si="14"/>
        <v>0</v>
      </c>
      <c r="E327" s="96">
        <f>IF(E$11=اغسطس!$B27,اغسطس!$BR27-اغسطس!$BQ27,0)</f>
        <v>0</v>
      </c>
      <c r="F327" s="96">
        <f>IF(F$11=اغسطس!$B27,اغسطس!$BR27-اغسطس!$BQ27,0)</f>
        <v>0</v>
      </c>
      <c r="G327" s="96">
        <f>IF(G$11=اغسطس!$B27,اغسطس!$BR27-اغسطس!$BQ27,0)</f>
        <v>0</v>
      </c>
      <c r="H327" s="96">
        <f>IF(H$11=اغسطس!$B27,اغسطس!$BR27-اغسطس!$BQ27,0)</f>
        <v>0</v>
      </c>
      <c r="I327" s="96">
        <f>IF(I$11=اغسطس!$B27,اغسطس!$BR27-اغسطس!$BQ27,0)</f>
        <v>0</v>
      </c>
      <c r="J327" s="96">
        <f>IF(J$11=اغسطس!$B27,اغسطس!$BR27-اغسطس!$BQ27,0)</f>
        <v>0</v>
      </c>
      <c r="K327" s="96">
        <f>IF(K$11=اغسطس!$B27,اغسطس!$BR27-اغسطس!$BQ27,0)</f>
        <v>0</v>
      </c>
      <c r="L327" s="96">
        <f>IF(L$11=اغسطس!$B27,اغسطس!$BR27-اغسطس!$BQ27,0)</f>
        <v>0</v>
      </c>
      <c r="M327" s="96">
        <f>IF(M$11=اغسطس!$B27,اغسطس!$BR27-اغسطس!$BQ27,0)</f>
        <v>0</v>
      </c>
      <c r="N327" s="96">
        <f>IF(N$11=اغسطس!$B27,اغسطس!$BR27-اغسطس!$BQ27,0)</f>
        <v>0</v>
      </c>
      <c r="O327" s="96">
        <f>IF(O$11=اغسطس!$B27,اغسطس!$BR27-اغسطس!$BQ27,0)</f>
        <v>0</v>
      </c>
      <c r="P327" s="96">
        <f>IF(P$11=اغسطس!$B27,اغسطس!$BR27-اغسطس!$BQ27,0)</f>
        <v>0</v>
      </c>
      <c r="Q327" s="96">
        <f>IF(Q$11=اغسطس!$B27,اغسطس!$BR27-اغسطس!$BQ27,0)</f>
        <v>0</v>
      </c>
      <c r="R327" s="96">
        <f>IF(R$11=اغسطس!$B27,اغسطس!$BR27-اغسطس!$BQ27,0)</f>
        <v>0</v>
      </c>
      <c r="S327" s="96">
        <f>IF(S$11=اغسطس!$B27,اغسطس!$BR27-اغسطس!$BQ27,0)</f>
        <v>0</v>
      </c>
      <c r="T327" s="96">
        <f>IF(T$11=اغسطس!$B27,اغسطس!$BR27-اغسطس!$BQ27,0)</f>
        <v>0</v>
      </c>
      <c r="U327" s="96">
        <f>IF(U$11=اغسطس!$B27,اغسطس!$BR27-اغسطس!$BQ27,0)</f>
        <v>0</v>
      </c>
      <c r="V327" s="96">
        <f>IF(V$11=اغسطس!$B27,اغسطس!$BR27-اغسطس!$BQ27,0)</f>
        <v>0</v>
      </c>
      <c r="W327" s="96">
        <f>IF(W$11=اغسطس!$B27,اغسطس!$BR27-اغسطس!$BQ27,0)</f>
        <v>0</v>
      </c>
      <c r="X327" s="96">
        <f>IF(X$11=اغسطس!$B27,اغسطس!$BR27-اغسطس!$BQ27,0)</f>
        <v>0</v>
      </c>
      <c r="Y327" s="96">
        <f>IF(Y$11=اغسطس!$B27,اغسطس!$BR27-اغسطس!$BQ27,0)</f>
        <v>0</v>
      </c>
      <c r="Z327" s="96">
        <f>IF(Z$11=اغسطس!$B27,اغسطس!$BR27-اغسطس!$BQ27,0)</f>
        <v>0</v>
      </c>
      <c r="AA327" s="96">
        <f>IF(AA$11=اغسطس!$B27,اغسطس!$BR27-اغسطس!$BQ27,0)</f>
        <v>0</v>
      </c>
      <c r="AB327" s="96">
        <f>IF(AB$11=اغسطس!$B27,اغسطس!$BR27-اغسطس!$BQ27,0)</f>
        <v>0</v>
      </c>
      <c r="AC327" s="96">
        <f>IF(AC$11=اغسطس!$B27,اغسطس!$BR27-اغسطس!$BQ27,0)</f>
        <v>0</v>
      </c>
      <c r="AD327" s="96">
        <f>IF(AD$11=اغسطس!$B27,اغسطس!$BR27-اغسطس!$BQ27,0)</f>
        <v>0</v>
      </c>
      <c r="AE327" s="96">
        <f>IF(AE$11=اغسطس!$B27,اغسطس!$BR27-اغسطس!$BQ27,0)</f>
        <v>0</v>
      </c>
      <c r="AF327" s="96">
        <f>IF(AF$11=اغسطس!$B27,اغسطس!$BR27-اغسطس!$BQ27,0)</f>
        <v>0</v>
      </c>
      <c r="AG327" s="96">
        <f>IF(AG$11=اغسطس!$B27,اغسطس!$BR27-اغسطس!$BQ27,0)</f>
        <v>0</v>
      </c>
    </row>
    <row r="328" spans="1:33">
      <c r="A328" s="96" t="str">
        <f>IF(D328&gt;0,اغسطس!D28," ")</f>
        <v> </v>
      </c>
      <c r="B328" s="96" t="str">
        <f>IF(D328&gt;0,اغسطس!E28," ")</f>
        <v> </v>
      </c>
      <c r="C328" s="96" t="str">
        <f>IF(D328&gt;0,اغسطس!F28,"")</f>
        <v/>
      </c>
      <c r="D328" s="126">
        <f t="shared" si="14"/>
        <v>0</v>
      </c>
      <c r="E328" s="96">
        <f>IF(E$11=اغسطس!$B28,اغسطس!$BR28-اغسطس!$BQ28,0)</f>
        <v>0</v>
      </c>
      <c r="F328" s="96">
        <f>IF(F$11=اغسطس!$B28,اغسطس!$BR28-اغسطس!$BQ28,0)</f>
        <v>0</v>
      </c>
      <c r="G328" s="96">
        <f>IF(G$11=اغسطس!$B28,اغسطس!$BR28-اغسطس!$BQ28,0)</f>
        <v>0</v>
      </c>
      <c r="H328" s="96">
        <f>IF(H$11=اغسطس!$B28,اغسطس!$BR28-اغسطس!$BQ28,0)</f>
        <v>0</v>
      </c>
      <c r="I328" s="96">
        <f>IF(I$11=اغسطس!$B28,اغسطس!$BR28-اغسطس!$BQ28,0)</f>
        <v>0</v>
      </c>
      <c r="J328" s="96">
        <f>IF(J$11=اغسطس!$B28,اغسطس!$BR28-اغسطس!$BQ28,0)</f>
        <v>0</v>
      </c>
      <c r="K328" s="96">
        <f>IF(K$11=اغسطس!$B28,اغسطس!$BR28-اغسطس!$BQ28,0)</f>
        <v>0</v>
      </c>
      <c r="L328" s="96">
        <f>IF(L$11=اغسطس!$B28,اغسطس!$BR28-اغسطس!$BQ28,0)</f>
        <v>0</v>
      </c>
      <c r="M328" s="96">
        <f>IF(M$11=اغسطس!$B28,اغسطس!$BR28-اغسطس!$BQ28,0)</f>
        <v>0</v>
      </c>
      <c r="N328" s="96">
        <f>IF(N$11=اغسطس!$B28,اغسطس!$BR28-اغسطس!$BQ28,0)</f>
        <v>0</v>
      </c>
      <c r="O328" s="96">
        <f>IF(O$11=اغسطس!$B28,اغسطس!$BR28-اغسطس!$BQ28,0)</f>
        <v>0</v>
      </c>
      <c r="P328" s="96">
        <f>IF(P$11=اغسطس!$B28,اغسطس!$BR28-اغسطس!$BQ28,0)</f>
        <v>0</v>
      </c>
      <c r="Q328" s="96">
        <f>IF(Q$11=اغسطس!$B28,اغسطس!$BR28-اغسطس!$BQ28,0)</f>
        <v>0</v>
      </c>
      <c r="R328" s="96">
        <f>IF(R$11=اغسطس!$B28,اغسطس!$BR28-اغسطس!$BQ28,0)</f>
        <v>0</v>
      </c>
      <c r="S328" s="96">
        <f>IF(S$11=اغسطس!$B28,اغسطس!$BR28-اغسطس!$BQ28,0)</f>
        <v>0</v>
      </c>
      <c r="T328" s="96">
        <f>IF(T$11=اغسطس!$B28,اغسطس!$BR28-اغسطس!$BQ28,0)</f>
        <v>0</v>
      </c>
      <c r="U328" s="96">
        <f>IF(U$11=اغسطس!$B28,اغسطس!$BR28-اغسطس!$BQ28,0)</f>
        <v>0</v>
      </c>
      <c r="V328" s="96">
        <f>IF(V$11=اغسطس!$B28,اغسطس!$BR28-اغسطس!$BQ28,0)</f>
        <v>0</v>
      </c>
      <c r="W328" s="96">
        <f>IF(W$11=اغسطس!$B28,اغسطس!$BR28-اغسطس!$BQ28,0)</f>
        <v>0</v>
      </c>
      <c r="X328" s="96">
        <f>IF(X$11=اغسطس!$B28,اغسطس!$BR28-اغسطس!$BQ28,0)</f>
        <v>0</v>
      </c>
      <c r="Y328" s="96">
        <f>IF(Y$11=اغسطس!$B28,اغسطس!$BR28-اغسطس!$BQ28,0)</f>
        <v>0</v>
      </c>
      <c r="Z328" s="96">
        <f>IF(Z$11=اغسطس!$B28,اغسطس!$BR28-اغسطس!$BQ28,0)</f>
        <v>0</v>
      </c>
      <c r="AA328" s="96">
        <f>IF(AA$11=اغسطس!$B28,اغسطس!$BR28-اغسطس!$BQ28,0)</f>
        <v>0</v>
      </c>
      <c r="AB328" s="96">
        <f>IF(AB$11=اغسطس!$B28,اغسطس!$BR28-اغسطس!$BQ28,0)</f>
        <v>0</v>
      </c>
      <c r="AC328" s="96">
        <f>IF(AC$11=اغسطس!$B28,اغسطس!$BR28-اغسطس!$BQ28,0)</f>
        <v>0</v>
      </c>
      <c r="AD328" s="96">
        <f>IF(AD$11=اغسطس!$B28,اغسطس!$BR28-اغسطس!$BQ28,0)</f>
        <v>0</v>
      </c>
      <c r="AE328" s="96">
        <f>IF(AE$11=اغسطس!$B28,اغسطس!$BR28-اغسطس!$BQ28,0)</f>
        <v>0</v>
      </c>
      <c r="AF328" s="96">
        <f>IF(AF$11=اغسطس!$B28,اغسطس!$BR28-اغسطس!$BQ28,0)</f>
        <v>0</v>
      </c>
      <c r="AG328" s="96">
        <f>IF(AG$11=اغسطس!$B28,اغسطس!$BR28-اغسطس!$BQ28,0)</f>
        <v>0</v>
      </c>
    </row>
    <row r="329" spans="1:33">
      <c r="A329" s="96" t="str">
        <f>IF(D329&gt;0,اغسطس!D29," ")</f>
        <v> </v>
      </c>
      <c r="B329" s="96" t="str">
        <f>IF(D329&gt;0,اغسطس!E29," ")</f>
        <v> </v>
      </c>
      <c r="C329" s="96" t="str">
        <f>IF(D329&gt;0,اغسطس!F29,"")</f>
        <v/>
      </c>
      <c r="D329" s="126">
        <f t="shared" si="14"/>
        <v>0</v>
      </c>
      <c r="E329" s="96">
        <f>IF(E$11=اغسطس!$B29,اغسطس!$BR29-اغسطس!$BQ29,0)</f>
        <v>0</v>
      </c>
      <c r="F329" s="96">
        <f>IF(F$11=اغسطس!$B29,اغسطس!$BR29-اغسطس!$BQ29,0)</f>
        <v>0</v>
      </c>
      <c r="G329" s="96">
        <f>IF(G$11=اغسطس!$B29,اغسطس!$BR29-اغسطس!$BQ29,0)</f>
        <v>0</v>
      </c>
      <c r="H329" s="96">
        <f>IF(H$11=اغسطس!$B29,اغسطس!$BR29-اغسطس!$BQ29,0)</f>
        <v>0</v>
      </c>
      <c r="I329" s="96">
        <f>IF(I$11=اغسطس!$B29,اغسطس!$BR29-اغسطس!$BQ29,0)</f>
        <v>0</v>
      </c>
      <c r="J329" s="96">
        <f>IF(J$11=اغسطس!$B29,اغسطس!$BR29-اغسطس!$BQ29,0)</f>
        <v>0</v>
      </c>
      <c r="K329" s="96">
        <f>IF(K$11=اغسطس!$B29,اغسطس!$BR29-اغسطس!$BQ29,0)</f>
        <v>0</v>
      </c>
      <c r="L329" s="96">
        <f>IF(L$11=اغسطس!$B29,اغسطس!$BR29-اغسطس!$BQ29,0)</f>
        <v>0</v>
      </c>
      <c r="M329" s="96">
        <f>IF(M$11=اغسطس!$B29,اغسطس!$BR29-اغسطس!$BQ29,0)</f>
        <v>0</v>
      </c>
      <c r="N329" s="96">
        <f>IF(N$11=اغسطس!$B29,اغسطس!$BR29-اغسطس!$BQ29,0)</f>
        <v>0</v>
      </c>
      <c r="O329" s="96">
        <f>IF(O$11=اغسطس!$B29,اغسطس!$BR29-اغسطس!$BQ29,0)</f>
        <v>0</v>
      </c>
      <c r="P329" s="96">
        <f>IF(P$11=اغسطس!$B29,اغسطس!$BR29-اغسطس!$BQ29,0)</f>
        <v>0</v>
      </c>
      <c r="Q329" s="96">
        <f>IF(Q$11=اغسطس!$B29,اغسطس!$BR29-اغسطس!$BQ29,0)</f>
        <v>0</v>
      </c>
      <c r="R329" s="96">
        <f>IF(R$11=اغسطس!$B29,اغسطس!$BR29-اغسطس!$BQ29,0)</f>
        <v>0</v>
      </c>
      <c r="S329" s="96">
        <f>IF(S$11=اغسطس!$B29,اغسطس!$BR29-اغسطس!$BQ29,0)</f>
        <v>0</v>
      </c>
      <c r="T329" s="96">
        <f>IF(T$11=اغسطس!$B29,اغسطس!$BR29-اغسطس!$BQ29,0)</f>
        <v>0</v>
      </c>
      <c r="U329" s="96">
        <f>IF(U$11=اغسطس!$B29,اغسطس!$BR29-اغسطس!$BQ29,0)</f>
        <v>0</v>
      </c>
      <c r="V329" s="96">
        <f>IF(V$11=اغسطس!$B29,اغسطس!$BR29-اغسطس!$BQ29,0)</f>
        <v>0</v>
      </c>
      <c r="W329" s="96">
        <f>IF(W$11=اغسطس!$B29,اغسطس!$BR29-اغسطس!$BQ29,0)</f>
        <v>0</v>
      </c>
      <c r="X329" s="96">
        <f>IF(X$11=اغسطس!$B29,اغسطس!$BR29-اغسطس!$BQ29,0)</f>
        <v>0</v>
      </c>
      <c r="Y329" s="96">
        <f>IF(Y$11=اغسطس!$B29,اغسطس!$BR29-اغسطس!$BQ29,0)</f>
        <v>0</v>
      </c>
      <c r="Z329" s="96">
        <f>IF(Z$11=اغسطس!$B29,اغسطس!$BR29-اغسطس!$BQ29,0)</f>
        <v>0</v>
      </c>
      <c r="AA329" s="96">
        <f>IF(AA$11=اغسطس!$B29,اغسطس!$BR29-اغسطس!$BQ29,0)</f>
        <v>0</v>
      </c>
      <c r="AB329" s="96">
        <f>IF(AB$11=اغسطس!$B29,اغسطس!$BR29-اغسطس!$BQ29,0)</f>
        <v>0</v>
      </c>
      <c r="AC329" s="96">
        <f>IF(AC$11=اغسطس!$B29,اغسطس!$BR29-اغسطس!$BQ29,0)</f>
        <v>0</v>
      </c>
      <c r="AD329" s="96">
        <f>IF(AD$11=اغسطس!$B29,اغسطس!$BR29-اغسطس!$BQ29,0)</f>
        <v>0</v>
      </c>
      <c r="AE329" s="96">
        <f>IF(AE$11=اغسطس!$B29,اغسطس!$BR29-اغسطس!$BQ29,0)</f>
        <v>0</v>
      </c>
      <c r="AF329" s="96">
        <f>IF(AF$11=اغسطس!$B29,اغسطس!$BR29-اغسطس!$BQ29,0)</f>
        <v>0</v>
      </c>
      <c r="AG329" s="96">
        <f>IF(AG$11=اغسطس!$B29,اغسطس!$BR29-اغسطس!$BQ29,0)</f>
        <v>0</v>
      </c>
    </row>
    <row r="330" spans="1:33">
      <c r="A330" s="96" t="str">
        <f>IF(D330&gt;0,اغسطس!D30," ")</f>
        <v>Agust-19</v>
      </c>
      <c r="B330" s="96">
        <f>IF(D330&gt;0,اغسطس!E30," ")</f>
        <v>19</v>
      </c>
      <c r="C330" s="96" t="str">
        <f>IF(D330&gt;0,اغسطس!F30,"")</f>
        <v> دفع رسوم تجديد سجل تجاري بـ 900 + 135 ضريبة من البنك:</v>
      </c>
      <c r="D330" s="126">
        <f t="shared" si="14"/>
        <v>900</v>
      </c>
      <c r="E330" s="96">
        <f>IF(E$11=اغسطس!$B30,اغسطس!$BR30-اغسطس!$BQ30,0)</f>
        <v>0</v>
      </c>
      <c r="F330" s="96">
        <f>IF(F$11=اغسطس!$B30,اغسطس!$BR30-اغسطس!$BQ30,0)</f>
        <v>0</v>
      </c>
      <c r="G330" s="96">
        <f>IF(G$11=اغسطس!$B30,اغسطس!$BR30-اغسطس!$BQ30,0)</f>
        <v>0</v>
      </c>
      <c r="H330" s="96">
        <f>IF(H$11=اغسطس!$B30,اغسطس!$BR30-اغسطس!$BQ30,0)</f>
        <v>0</v>
      </c>
      <c r="I330" s="96">
        <f>IF(I$11=اغسطس!$B30,اغسطس!$BR30-اغسطس!$BQ30,0)</f>
        <v>0</v>
      </c>
      <c r="J330" s="96">
        <f>IF(J$11=اغسطس!$B30,اغسطس!$BR30-اغسطس!$BQ30,0)</f>
        <v>0</v>
      </c>
      <c r="K330" s="96">
        <f>IF(K$11=اغسطس!$B30,اغسطس!$BR30-اغسطس!$BQ30,0)</f>
        <v>0</v>
      </c>
      <c r="L330" s="96">
        <f>IF(L$11=اغسطس!$B30,اغسطس!$BR30-اغسطس!$BQ30,0)</f>
        <v>0</v>
      </c>
      <c r="M330" s="96">
        <f>IF(M$11=اغسطس!$B30,اغسطس!$BR30-اغسطس!$BQ30,0)</f>
        <v>0</v>
      </c>
      <c r="N330" s="96">
        <f>IF(N$11=اغسطس!$B30,اغسطس!$BR30-اغسطس!$BQ30,0)</f>
        <v>0</v>
      </c>
      <c r="O330" s="96">
        <f>IF(O$11=اغسطس!$B30,اغسطس!$BR30-اغسطس!$BQ30,0)</f>
        <v>0</v>
      </c>
      <c r="P330" s="96">
        <f>IF(P$11=اغسطس!$B30,اغسطس!$BR30-اغسطس!$BQ30,0)</f>
        <v>0</v>
      </c>
      <c r="Q330" s="96">
        <f>IF(Q$11=اغسطس!$B30,اغسطس!$BR30-اغسطس!$BQ30,0)</f>
        <v>0</v>
      </c>
      <c r="R330" s="96">
        <f>IF(R$11=اغسطس!$B30,اغسطس!$BR30-اغسطس!$BQ30,0)</f>
        <v>0</v>
      </c>
      <c r="S330" s="96">
        <f>IF(S$11=اغسطس!$B30,اغسطس!$BR30-اغسطس!$BQ30,0)</f>
        <v>0</v>
      </c>
      <c r="T330" s="96">
        <f>IF(T$11=اغسطس!$B30,اغسطس!$BR30-اغسطس!$BQ30,0)</f>
        <v>0</v>
      </c>
      <c r="U330" s="96">
        <f>IF(U$11=اغسطس!$B30,اغسطس!$BR30-اغسطس!$BQ30,0)</f>
        <v>0</v>
      </c>
      <c r="V330" s="96">
        <f>IF(V$11=اغسطس!$B30,اغسطس!$BR30-اغسطس!$BQ30,0)</f>
        <v>900</v>
      </c>
      <c r="W330" s="96">
        <f>IF(W$11=اغسطس!$B30,اغسطس!$BR30-اغسطس!$BQ30,0)</f>
        <v>0</v>
      </c>
      <c r="X330" s="96">
        <f>IF(X$11=اغسطس!$B30,اغسطس!$BR30-اغسطس!$BQ30,0)</f>
        <v>0</v>
      </c>
      <c r="Y330" s="96">
        <f>IF(Y$11=اغسطس!$B30,اغسطس!$BR30-اغسطس!$BQ30,0)</f>
        <v>0</v>
      </c>
      <c r="Z330" s="96">
        <f>IF(Z$11=اغسطس!$B30,اغسطس!$BR30-اغسطس!$BQ30,0)</f>
        <v>0</v>
      </c>
      <c r="AA330" s="96">
        <f>IF(AA$11=اغسطس!$B30,اغسطس!$BR30-اغسطس!$BQ30,0)</f>
        <v>0</v>
      </c>
      <c r="AB330" s="96">
        <f>IF(AB$11=اغسطس!$B30,اغسطس!$BR30-اغسطس!$BQ30,0)</f>
        <v>0</v>
      </c>
      <c r="AC330" s="96">
        <f>IF(AC$11=اغسطس!$B30,اغسطس!$BR30-اغسطس!$BQ30,0)</f>
        <v>0</v>
      </c>
      <c r="AD330" s="96">
        <f>IF(AD$11=اغسطس!$B30,اغسطس!$BR30-اغسطس!$BQ30,0)</f>
        <v>0</v>
      </c>
      <c r="AE330" s="96">
        <f>IF(AE$11=اغسطس!$B30,اغسطس!$BR30-اغسطس!$BQ30,0)</f>
        <v>0</v>
      </c>
      <c r="AF330" s="96">
        <f>IF(AF$11=اغسطس!$B30,اغسطس!$BR30-اغسطس!$BQ30,0)</f>
        <v>0</v>
      </c>
      <c r="AG330" s="96">
        <f>IF(AG$11=اغسطس!$B30,اغسطس!$BR30-اغسطس!$BQ30,0)</f>
        <v>0</v>
      </c>
    </row>
    <row r="331" spans="1:33">
      <c r="A331" s="96" t="str">
        <f>IF(D331&gt;0,اغسطس!D31," ")</f>
        <v> </v>
      </c>
      <c r="B331" s="96" t="str">
        <f>IF(D331&gt;0,اغسطس!E31," ")</f>
        <v> </v>
      </c>
      <c r="C331" s="96" t="str">
        <f>IF(D331&gt;0,اغسطس!F31,"")</f>
        <v/>
      </c>
      <c r="D331" s="126">
        <f t="shared" si="14"/>
        <v>0</v>
      </c>
      <c r="E331" s="96">
        <f>IF(E$11=اغسطس!$B31,اغسطس!$BR31-اغسطس!$BQ31,0)</f>
        <v>0</v>
      </c>
      <c r="F331" s="96">
        <f>IF(F$11=اغسطس!$B31,اغسطس!$BR31-اغسطس!$BQ31,0)</f>
        <v>0</v>
      </c>
      <c r="G331" s="96">
        <f>IF(G$11=اغسطس!$B31,اغسطس!$BR31-اغسطس!$BQ31,0)</f>
        <v>0</v>
      </c>
      <c r="H331" s="96">
        <f>IF(H$11=اغسطس!$B31,اغسطس!$BR31-اغسطس!$BQ31,0)</f>
        <v>0</v>
      </c>
      <c r="I331" s="96">
        <f>IF(I$11=اغسطس!$B31,اغسطس!$BR31-اغسطس!$BQ31,0)</f>
        <v>0</v>
      </c>
      <c r="J331" s="96">
        <f>IF(J$11=اغسطس!$B31,اغسطس!$BR31-اغسطس!$BQ31,0)</f>
        <v>0</v>
      </c>
      <c r="K331" s="96">
        <f>IF(K$11=اغسطس!$B31,اغسطس!$BR31-اغسطس!$BQ31,0)</f>
        <v>0</v>
      </c>
      <c r="L331" s="96">
        <f>IF(L$11=اغسطس!$B31,اغسطس!$BR31-اغسطس!$BQ31,0)</f>
        <v>0</v>
      </c>
      <c r="M331" s="96">
        <f>IF(M$11=اغسطس!$B31,اغسطس!$BR31-اغسطس!$BQ31,0)</f>
        <v>0</v>
      </c>
      <c r="N331" s="96">
        <f>IF(N$11=اغسطس!$B31,اغسطس!$BR31-اغسطس!$BQ31,0)</f>
        <v>0</v>
      </c>
      <c r="O331" s="96">
        <f>IF(O$11=اغسطس!$B31,اغسطس!$BR31-اغسطس!$BQ31,0)</f>
        <v>0</v>
      </c>
      <c r="P331" s="96">
        <f>IF(P$11=اغسطس!$B31,اغسطس!$BR31-اغسطس!$BQ31,0)</f>
        <v>0</v>
      </c>
      <c r="Q331" s="96">
        <f>IF(Q$11=اغسطس!$B31,اغسطس!$BR31-اغسطس!$BQ31,0)</f>
        <v>0</v>
      </c>
      <c r="R331" s="96">
        <f>IF(R$11=اغسطس!$B31,اغسطس!$BR31-اغسطس!$BQ31,0)</f>
        <v>0</v>
      </c>
      <c r="S331" s="96">
        <f>IF(S$11=اغسطس!$B31,اغسطس!$BR31-اغسطس!$BQ31,0)</f>
        <v>0</v>
      </c>
      <c r="T331" s="96">
        <f>IF(T$11=اغسطس!$B31,اغسطس!$BR31-اغسطس!$BQ31,0)</f>
        <v>0</v>
      </c>
      <c r="U331" s="96">
        <f>IF(U$11=اغسطس!$B31,اغسطس!$BR31-اغسطس!$BQ31,0)</f>
        <v>0</v>
      </c>
      <c r="V331" s="96">
        <f>IF(V$11=اغسطس!$B31,اغسطس!$BR31-اغسطس!$BQ31,0)</f>
        <v>0</v>
      </c>
      <c r="W331" s="96">
        <f>IF(W$11=اغسطس!$B31,اغسطس!$BR31-اغسطس!$BQ31,0)</f>
        <v>0</v>
      </c>
      <c r="X331" s="96">
        <f>IF(X$11=اغسطس!$B31,اغسطس!$BR31-اغسطس!$BQ31,0)</f>
        <v>0</v>
      </c>
      <c r="Y331" s="96">
        <f>IF(Y$11=اغسطس!$B31,اغسطس!$BR31-اغسطس!$BQ31,0)</f>
        <v>0</v>
      </c>
      <c r="Z331" s="96">
        <f>IF(Z$11=اغسطس!$B31,اغسطس!$BR31-اغسطس!$BQ31,0)</f>
        <v>0</v>
      </c>
      <c r="AA331" s="96">
        <f>IF(AA$11=اغسطس!$B31,اغسطس!$BR31-اغسطس!$BQ31,0)</f>
        <v>0</v>
      </c>
      <c r="AB331" s="96">
        <f>IF(AB$11=اغسطس!$B31,اغسطس!$BR31-اغسطس!$BQ31,0)</f>
        <v>0</v>
      </c>
      <c r="AC331" s="96">
        <f>IF(AC$11=اغسطس!$B31,اغسطس!$BR31-اغسطس!$BQ31,0)</f>
        <v>0</v>
      </c>
      <c r="AD331" s="96">
        <f>IF(AD$11=اغسطس!$B31,اغسطس!$BR31-اغسطس!$BQ31,0)</f>
        <v>0</v>
      </c>
      <c r="AE331" s="96">
        <f>IF(AE$11=اغسطس!$B31,اغسطس!$BR31-اغسطس!$BQ31,0)</f>
        <v>0</v>
      </c>
      <c r="AF331" s="96">
        <f>IF(AF$11=اغسطس!$B31,اغسطس!$BR31-اغسطس!$BQ31,0)</f>
        <v>0</v>
      </c>
      <c r="AG331" s="96">
        <f>IF(AG$11=اغسطس!$B31,اغسطس!$BR31-اغسطس!$BQ31,0)</f>
        <v>0</v>
      </c>
    </row>
    <row r="332" spans="1:33">
      <c r="A332" s="96" t="str">
        <f>IF(D332&gt;0,اغسطس!D32," ")</f>
        <v> </v>
      </c>
      <c r="B332" s="96" t="str">
        <f>IF(D332&gt;0,اغسطس!E32," ")</f>
        <v> </v>
      </c>
      <c r="C332" s="96" t="str">
        <f>IF(D332&gt;0,اغسطس!F32,"")</f>
        <v/>
      </c>
      <c r="D332" s="126">
        <f t="shared" si="14"/>
        <v>0</v>
      </c>
      <c r="E332" s="96">
        <f>IF(E$11=اغسطس!$B32,اغسطس!$BR32-اغسطس!$BQ32,0)</f>
        <v>0</v>
      </c>
      <c r="F332" s="96">
        <f>IF(F$11=اغسطس!$B32,اغسطس!$BR32-اغسطس!$BQ32,0)</f>
        <v>0</v>
      </c>
      <c r="G332" s="96">
        <f>IF(G$11=اغسطس!$B32,اغسطس!$BR32-اغسطس!$BQ32,0)</f>
        <v>0</v>
      </c>
      <c r="H332" s="96">
        <f>IF(H$11=اغسطس!$B32,اغسطس!$BR32-اغسطس!$BQ32,0)</f>
        <v>0</v>
      </c>
      <c r="I332" s="96">
        <f>IF(I$11=اغسطس!$B32,اغسطس!$BR32-اغسطس!$BQ32,0)</f>
        <v>0</v>
      </c>
      <c r="J332" s="96">
        <f>IF(J$11=اغسطس!$B32,اغسطس!$BR32-اغسطس!$BQ32,0)</f>
        <v>0</v>
      </c>
      <c r="K332" s="96">
        <f>IF(K$11=اغسطس!$B32,اغسطس!$BR32-اغسطس!$BQ32,0)</f>
        <v>0</v>
      </c>
      <c r="L332" s="96">
        <f>IF(L$11=اغسطس!$B32,اغسطس!$BR32-اغسطس!$BQ32,0)</f>
        <v>0</v>
      </c>
      <c r="M332" s="96">
        <f>IF(M$11=اغسطس!$B32,اغسطس!$BR32-اغسطس!$BQ32,0)</f>
        <v>0</v>
      </c>
      <c r="N332" s="96">
        <f>IF(N$11=اغسطس!$B32,اغسطس!$BR32-اغسطس!$BQ32,0)</f>
        <v>0</v>
      </c>
      <c r="O332" s="96">
        <f>IF(O$11=اغسطس!$B32,اغسطس!$BR32-اغسطس!$BQ32,0)</f>
        <v>0</v>
      </c>
      <c r="P332" s="96">
        <f>IF(P$11=اغسطس!$B32,اغسطس!$BR32-اغسطس!$BQ32,0)</f>
        <v>0</v>
      </c>
      <c r="Q332" s="96">
        <f>IF(Q$11=اغسطس!$B32,اغسطس!$BR32-اغسطس!$BQ32,0)</f>
        <v>0</v>
      </c>
      <c r="R332" s="96">
        <f>IF(R$11=اغسطس!$B32,اغسطس!$BR32-اغسطس!$BQ32,0)</f>
        <v>0</v>
      </c>
      <c r="S332" s="96">
        <f>IF(S$11=اغسطس!$B32,اغسطس!$BR32-اغسطس!$BQ32,0)</f>
        <v>0</v>
      </c>
      <c r="T332" s="96">
        <f>IF(T$11=اغسطس!$B32,اغسطس!$BR32-اغسطس!$BQ32,0)</f>
        <v>0</v>
      </c>
      <c r="U332" s="96">
        <f>IF(U$11=اغسطس!$B32,اغسطس!$BR32-اغسطس!$BQ32,0)</f>
        <v>0</v>
      </c>
      <c r="V332" s="96">
        <f>IF(V$11=اغسطس!$B32,اغسطس!$BR32-اغسطس!$BQ32,0)</f>
        <v>0</v>
      </c>
      <c r="W332" s="96">
        <f>IF(W$11=اغسطس!$B32,اغسطس!$BR32-اغسطس!$BQ32,0)</f>
        <v>0</v>
      </c>
      <c r="X332" s="96">
        <f>IF(X$11=اغسطس!$B32,اغسطس!$BR32-اغسطس!$BQ32,0)</f>
        <v>0</v>
      </c>
      <c r="Y332" s="96">
        <f>IF(Y$11=اغسطس!$B32,اغسطس!$BR32-اغسطس!$BQ32,0)</f>
        <v>0</v>
      </c>
      <c r="Z332" s="96">
        <f>IF(Z$11=اغسطس!$B32,اغسطس!$BR32-اغسطس!$BQ32,0)</f>
        <v>0</v>
      </c>
      <c r="AA332" s="96">
        <f>IF(AA$11=اغسطس!$B32,اغسطس!$BR32-اغسطس!$BQ32,0)</f>
        <v>0</v>
      </c>
      <c r="AB332" s="96">
        <f>IF(AB$11=اغسطس!$B32,اغسطس!$BR32-اغسطس!$BQ32,0)</f>
        <v>0</v>
      </c>
      <c r="AC332" s="96">
        <f>IF(AC$11=اغسطس!$B32,اغسطس!$BR32-اغسطس!$BQ32,0)</f>
        <v>0</v>
      </c>
      <c r="AD332" s="96">
        <f>IF(AD$11=اغسطس!$B32,اغسطس!$BR32-اغسطس!$BQ32,0)</f>
        <v>0</v>
      </c>
      <c r="AE332" s="96">
        <f>IF(AE$11=اغسطس!$B32,اغسطس!$BR32-اغسطس!$BQ32,0)</f>
        <v>0</v>
      </c>
      <c r="AF332" s="96">
        <f>IF(AF$11=اغسطس!$B32,اغسطس!$BR32-اغسطس!$BQ32,0)</f>
        <v>0</v>
      </c>
      <c r="AG332" s="96">
        <f>IF(AG$11=اغسطس!$B32,اغسطس!$BR32-اغسطس!$BQ32,0)</f>
        <v>0</v>
      </c>
    </row>
    <row r="333" spans="1:33">
      <c r="A333" s="96" t="str">
        <f>IF(D333&gt;0,اغسطس!D33," ")</f>
        <v> </v>
      </c>
      <c r="B333" s="96" t="str">
        <f>IF(D333&gt;0,اغسطس!E33," ")</f>
        <v> </v>
      </c>
      <c r="C333" s="96" t="str">
        <f>IF(D333&gt;0,اغسطس!F33,"")</f>
        <v/>
      </c>
      <c r="D333" s="126">
        <f t="shared" si="14"/>
        <v>0</v>
      </c>
      <c r="E333" s="96">
        <f>IF(E$11=اغسطس!$B33,اغسطس!$BR33-اغسطس!$BQ33,0)</f>
        <v>0</v>
      </c>
      <c r="F333" s="96">
        <f>IF(F$11=اغسطس!$B33,اغسطس!$BR33-اغسطس!$BQ33,0)</f>
        <v>0</v>
      </c>
      <c r="G333" s="96">
        <f>IF(G$11=اغسطس!$B33,اغسطس!$BR33-اغسطس!$BQ33,0)</f>
        <v>0</v>
      </c>
      <c r="H333" s="96">
        <f>IF(H$11=اغسطس!$B33,اغسطس!$BR33-اغسطس!$BQ33,0)</f>
        <v>0</v>
      </c>
      <c r="I333" s="96">
        <f>IF(I$11=اغسطس!$B33,اغسطس!$BR33-اغسطس!$BQ33,0)</f>
        <v>0</v>
      </c>
      <c r="J333" s="96">
        <f>IF(J$11=اغسطس!$B33,اغسطس!$BR33-اغسطس!$BQ33,0)</f>
        <v>0</v>
      </c>
      <c r="K333" s="96">
        <f>IF(K$11=اغسطس!$B33,اغسطس!$BR33-اغسطس!$BQ33,0)</f>
        <v>0</v>
      </c>
      <c r="L333" s="96">
        <f>IF(L$11=اغسطس!$B33,اغسطس!$BR33-اغسطس!$BQ33,0)</f>
        <v>0</v>
      </c>
      <c r="M333" s="96">
        <f>IF(M$11=اغسطس!$B33,اغسطس!$BR33-اغسطس!$BQ33,0)</f>
        <v>0</v>
      </c>
      <c r="N333" s="96">
        <f>IF(N$11=اغسطس!$B33,اغسطس!$BR33-اغسطس!$BQ33,0)</f>
        <v>0</v>
      </c>
      <c r="O333" s="96">
        <f>IF(O$11=اغسطس!$B33,اغسطس!$BR33-اغسطس!$BQ33,0)</f>
        <v>0</v>
      </c>
      <c r="P333" s="96">
        <f>IF(P$11=اغسطس!$B33,اغسطس!$BR33-اغسطس!$BQ33,0)</f>
        <v>0</v>
      </c>
      <c r="Q333" s="96">
        <f>IF(Q$11=اغسطس!$B33,اغسطس!$BR33-اغسطس!$BQ33,0)</f>
        <v>0</v>
      </c>
      <c r="R333" s="96">
        <f>IF(R$11=اغسطس!$B33,اغسطس!$BR33-اغسطس!$BQ33,0)</f>
        <v>0</v>
      </c>
      <c r="S333" s="96">
        <f>IF(S$11=اغسطس!$B33,اغسطس!$BR33-اغسطس!$BQ33,0)</f>
        <v>0</v>
      </c>
      <c r="T333" s="96">
        <f>IF(T$11=اغسطس!$B33,اغسطس!$BR33-اغسطس!$BQ33,0)</f>
        <v>0</v>
      </c>
      <c r="U333" s="96">
        <f>IF(U$11=اغسطس!$B33,اغسطس!$BR33-اغسطس!$BQ33,0)</f>
        <v>0</v>
      </c>
      <c r="V333" s="96">
        <f>IF(V$11=اغسطس!$B33,اغسطس!$BR33-اغسطس!$BQ33,0)</f>
        <v>0</v>
      </c>
      <c r="W333" s="96">
        <f>IF(W$11=اغسطس!$B33,اغسطس!$BR33-اغسطس!$BQ33,0)</f>
        <v>0</v>
      </c>
      <c r="X333" s="96">
        <f>IF(X$11=اغسطس!$B33,اغسطس!$BR33-اغسطس!$BQ33,0)</f>
        <v>0</v>
      </c>
      <c r="Y333" s="96">
        <f>IF(Y$11=اغسطس!$B33,اغسطس!$BR33-اغسطس!$BQ33,0)</f>
        <v>0</v>
      </c>
      <c r="Z333" s="96">
        <f>IF(Z$11=اغسطس!$B33,اغسطس!$BR33-اغسطس!$BQ33,0)</f>
        <v>0</v>
      </c>
      <c r="AA333" s="96">
        <f>IF(AA$11=اغسطس!$B33,اغسطس!$BR33-اغسطس!$BQ33,0)</f>
        <v>0</v>
      </c>
      <c r="AB333" s="96">
        <f>IF(AB$11=اغسطس!$B33,اغسطس!$BR33-اغسطس!$BQ33,0)</f>
        <v>0</v>
      </c>
      <c r="AC333" s="96">
        <f>IF(AC$11=اغسطس!$B33,اغسطس!$BR33-اغسطس!$BQ33,0)</f>
        <v>0</v>
      </c>
      <c r="AD333" s="96">
        <f>IF(AD$11=اغسطس!$B33,اغسطس!$BR33-اغسطس!$BQ33,0)</f>
        <v>0</v>
      </c>
      <c r="AE333" s="96">
        <f>IF(AE$11=اغسطس!$B33,اغسطس!$BR33-اغسطس!$BQ33,0)</f>
        <v>0</v>
      </c>
      <c r="AF333" s="96">
        <f>IF(AF$11=اغسطس!$B33,اغسطس!$BR33-اغسطس!$BQ33,0)</f>
        <v>0</v>
      </c>
      <c r="AG333" s="96">
        <f>IF(AG$11=اغسطس!$B33,اغسطس!$BR33-اغسطس!$BQ33,0)</f>
        <v>0</v>
      </c>
    </row>
    <row r="334" spans="1:33">
      <c r="A334" s="96" t="str">
        <f>IF(D334&gt;0,اغسطس!D34," ")</f>
        <v> </v>
      </c>
      <c r="B334" s="96" t="str">
        <f>IF(D334&gt;0,اغسطس!E34," ")</f>
        <v> </v>
      </c>
      <c r="C334" s="96" t="str">
        <f>IF(D334&gt;0,اغسطس!F34,"")</f>
        <v/>
      </c>
      <c r="D334" s="126">
        <f t="shared" si="14"/>
        <v>0</v>
      </c>
      <c r="E334" s="96">
        <f>IF(E$11=اغسطس!$B34,اغسطس!$BR34-اغسطس!$BQ34,0)</f>
        <v>0</v>
      </c>
      <c r="F334" s="96">
        <f>IF(F$11=اغسطس!$B34,اغسطس!$BR34-اغسطس!$BQ34,0)</f>
        <v>0</v>
      </c>
      <c r="G334" s="96">
        <f>IF(G$11=اغسطس!$B34,اغسطس!$BR34-اغسطس!$BQ34,0)</f>
        <v>0</v>
      </c>
      <c r="H334" s="96">
        <f>IF(H$11=اغسطس!$B34,اغسطس!$BR34-اغسطس!$BQ34,0)</f>
        <v>0</v>
      </c>
      <c r="I334" s="96">
        <f>IF(I$11=اغسطس!$B34,اغسطس!$BR34-اغسطس!$BQ34,0)</f>
        <v>0</v>
      </c>
      <c r="J334" s="96">
        <f>IF(J$11=اغسطس!$B34,اغسطس!$BR34-اغسطس!$BQ34,0)</f>
        <v>0</v>
      </c>
      <c r="K334" s="96">
        <f>IF(K$11=اغسطس!$B34,اغسطس!$BR34-اغسطس!$BQ34,0)</f>
        <v>0</v>
      </c>
      <c r="L334" s="96">
        <f>IF(L$11=اغسطس!$B34,اغسطس!$BR34-اغسطس!$BQ34,0)</f>
        <v>0</v>
      </c>
      <c r="M334" s="96">
        <f>IF(M$11=اغسطس!$B34,اغسطس!$BR34-اغسطس!$BQ34,0)</f>
        <v>0</v>
      </c>
      <c r="N334" s="96">
        <f>IF(N$11=اغسطس!$B34,اغسطس!$BR34-اغسطس!$BQ34,0)</f>
        <v>0</v>
      </c>
      <c r="O334" s="96">
        <f>IF(O$11=اغسطس!$B34,اغسطس!$BR34-اغسطس!$BQ34,0)</f>
        <v>0</v>
      </c>
      <c r="P334" s="96">
        <f>IF(P$11=اغسطس!$B34,اغسطس!$BR34-اغسطس!$BQ34,0)</f>
        <v>0</v>
      </c>
      <c r="Q334" s="96">
        <f>IF(Q$11=اغسطس!$B34,اغسطس!$BR34-اغسطس!$BQ34,0)</f>
        <v>0</v>
      </c>
      <c r="R334" s="96">
        <f>IF(R$11=اغسطس!$B34,اغسطس!$BR34-اغسطس!$BQ34,0)</f>
        <v>0</v>
      </c>
      <c r="S334" s="96">
        <f>IF(S$11=اغسطس!$B34,اغسطس!$BR34-اغسطس!$BQ34,0)</f>
        <v>0</v>
      </c>
      <c r="T334" s="96">
        <f>IF(T$11=اغسطس!$B34,اغسطس!$BR34-اغسطس!$BQ34,0)</f>
        <v>0</v>
      </c>
      <c r="U334" s="96">
        <f>IF(U$11=اغسطس!$B34,اغسطس!$BR34-اغسطس!$BQ34,0)</f>
        <v>0</v>
      </c>
      <c r="V334" s="96">
        <f>IF(V$11=اغسطس!$B34,اغسطس!$BR34-اغسطس!$BQ34,0)</f>
        <v>0</v>
      </c>
      <c r="W334" s="96">
        <f>IF(W$11=اغسطس!$B34,اغسطس!$BR34-اغسطس!$BQ34,0)</f>
        <v>0</v>
      </c>
      <c r="X334" s="96">
        <f>IF(X$11=اغسطس!$B34,اغسطس!$BR34-اغسطس!$BQ34,0)</f>
        <v>0</v>
      </c>
      <c r="Y334" s="96">
        <f>IF(Y$11=اغسطس!$B34,اغسطس!$BR34-اغسطس!$BQ34,0)</f>
        <v>0</v>
      </c>
      <c r="Z334" s="96">
        <f>IF(Z$11=اغسطس!$B34,اغسطس!$BR34-اغسطس!$BQ34,0)</f>
        <v>0</v>
      </c>
      <c r="AA334" s="96">
        <f>IF(AA$11=اغسطس!$B34,اغسطس!$BR34-اغسطس!$BQ34,0)</f>
        <v>0</v>
      </c>
      <c r="AB334" s="96">
        <f>IF(AB$11=اغسطس!$B34,اغسطس!$BR34-اغسطس!$BQ34,0)</f>
        <v>0</v>
      </c>
      <c r="AC334" s="96">
        <f>IF(AC$11=اغسطس!$B34,اغسطس!$BR34-اغسطس!$BQ34,0)</f>
        <v>0</v>
      </c>
      <c r="AD334" s="96">
        <f>IF(AD$11=اغسطس!$B34,اغسطس!$BR34-اغسطس!$BQ34,0)</f>
        <v>0</v>
      </c>
      <c r="AE334" s="96">
        <f>IF(AE$11=اغسطس!$B34,اغسطس!$BR34-اغسطس!$BQ34,0)</f>
        <v>0</v>
      </c>
      <c r="AF334" s="96">
        <f>IF(AF$11=اغسطس!$B34,اغسطس!$BR34-اغسطس!$BQ34,0)</f>
        <v>0</v>
      </c>
      <c r="AG334" s="96">
        <f>IF(AG$11=اغسطس!$B34,اغسطس!$BR34-اغسطس!$BQ34,0)</f>
        <v>0</v>
      </c>
    </row>
    <row r="335" spans="1:33">
      <c r="A335" s="96" t="str">
        <f>IF(D335&gt;0,اغسطس!D35," ")</f>
        <v> </v>
      </c>
      <c r="B335" s="96" t="str">
        <f>IF(D335&gt;0,اغسطس!E35," ")</f>
        <v> </v>
      </c>
      <c r="C335" s="96" t="str">
        <f>IF(D335&gt;0,اغسطس!F35,"")</f>
        <v/>
      </c>
      <c r="D335" s="126">
        <f t="shared" si="14"/>
        <v>0</v>
      </c>
      <c r="E335" s="96">
        <f>IF(E$11=اغسطس!$B35,اغسطس!$BR35-اغسطس!$BQ35,0)</f>
        <v>0</v>
      </c>
      <c r="F335" s="96">
        <f>IF(F$11=اغسطس!$B35,اغسطس!$BR35-اغسطس!$BQ35,0)</f>
        <v>0</v>
      </c>
      <c r="G335" s="96">
        <f>IF(G$11=اغسطس!$B35,اغسطس!$BR35-اغسطس!$BQ35,0)</f>
        <v>0</v>
      </c>
      <c r="H335" s="96">
        <f>IF(H$11=اغسطس!$B35,اغسطس!$BR35-اغسطس!$BQ35,0)</f>
        <v>0</v>
      </c>
      <c r="I335" s="96">
        <f>IF(I$11=اغسطس!$B35,اغسطس!$BR35-اغسطس!$BQ35,0)</f>
        <v>0</v>
      </c>
      <c r="J335" s="96">
        <f>IF(J$11=اغسطس!$B35,اغسطس!$BR35-اغسطس!$BQ35,0)</f>
        <v>0</v>
      </c>
      <c r="K335" s="96">
        <f>IF(K$11=اغسطس!$B35,اغسطس!$BR35-اغسطس!$BQ35,0)</f>
        <v>0</v>
      </c>
      <c r="L335" s="96">
        <f>IF(L$11=اغسطس!$B35,اغسطس!$BR35-اغسطس!$BQ35,0)</f>
        <v>0</v>
      </c>
      <c r="M335" s="96">
        <f>IF(M$11=اغسطس!$B35,اغسطس!$BR35-اغسطس!$BQ35,0)</f>
        <v>0</v>
      </c>
      <c r="N335" s="96">
        <f>IF(N$11=اغسطس!$B35,اغسطس!$BR35-اغسطس!$BQ35,0)</f>
        <v>0</v>
      </c>
      <c r="O335" s="96">
        <f>IF(O$11=اغسطس!$B35,اغسطس!$BR35-اغسطس!$BQ35,0)</f>
        <v>0</v>
      </c>
      <c r="P335" s="96">
        <f>IF(P$11=اغسطس!$B35,اغسطس!$BR35-اغسطس!$BQ35,0)</f>
        <v>0</v>
      </c>
      <c r="Q335" s="96">
        <f>IF(Q$11=اغسطس!$B35,اغسطس!$BR35-اغسطس!$BQ35,0)</f>
        <v>0</v>
      </c>
      <c r="R335" s="96">
        <f>IF(R$11=اغسطس!$B35,اغسطس!$BR35-اغسطس!$BQ35,0)</f>
        <v>0</v>
      </c>
      <c r="S335" s="96">
        <f>IF(S$11=اغسطس!$B35,اغسطس!$BR35-اغسطس!$BQ35,0)</f>
        <v>0</v>
      </c>
      <c r="T335" s="96">
        <f>IF(T$11=اغسطس!$B35,اغسطس!$BR35-اغسطس!$BQ35,0)</f>
        <v>0</v>
      </c>
      <c r="U335" s="96">
        <f>IF(U$11=اغسطس!$B35,اغسطس!$BR35-اغسطس!$BQ35,0)</f>
        <v>0</v>
      </c>
      <c r="V335" s="96">
        <f>IF(V$11=اغسطس!$B35,اغسطس!$BR35-اغسطس!$BQ35,0)</f>
        <v>0</v>
      </c>
      <c r="W335" s="96">
        <f>IF(W$11=اغسطس!$B35,اغسطس!$BR35-اغسطس!$BQ35,0)</f>
        <v>0</v>
      </c>
      <c r="X335" s="96">
        <f>IF(X$11=اغسطس!$B35,اغسطس!$BR35-اغسطس!$BQ35,0)</f>
        <v>0</v>
      </c>
      <c r="Y335" s="96">
        <f>IF(Y$11=اغسطس!$B35,اغسطس!$BR35-اغسطس!$BQ35,0)</f>
        <v>0</v>
      </c>
      <c r="Z335" s="96">
        <f>IF(Z$11=اغسطس!$B35,اغسطس!$BR35-اغسطس!$BQ35,0)</f>
        <v>0</v>
      </c>
      <c r="AA335" s="96">
        <f>IF(AA$11=اغسطس!$B35,اغسطس!$BR35-اغسطس!$BQ35,0)</f>
        <v>0</v>
      </c>
      <c r="AB335" s="96">
        <f>IF(AB$11=اغسطس!$B35,اغسطس!$BR35-اغسطس!$BQ35,0)</f>
        <v>0</v>
      </c>
      <c r="AC335" s="96">
        <f>IF(AC$11=اغسطس!$B35,اغسطس!$BR35-اغسطس!$BQ35,0)</f>
        <v>0</v>
      </c>
      <c r="AD335" s="96">
        <f>IF(AD$11=اغسطس!$B35,اغسطس!$BR35-اغسطس!$BQ35,0)</f>
        <v>0</v>
      </c>
      <c r="AE335" s="96">
        <f>IF(AE$11=اغسطس!$B35,اغسطس!$BR35-اغسطس!$BQ35,0)</f>
        <v>0</v>
      </c>
      <c r="AF335" s="96">
        <f>IF(AF$11=اغسطس!$B35,اغسطس!$BR35-اغسطس!$BQ35,0)</f>
        <v>0</v>
      </c>
      <c r="AG335" s="96">
        <f>IF(AG$11=اغسطس!$B35,اغسطس!$BR35-اغسطس!$BQ35,0)</f>
        <v>0</v>
      </c>
    </row>
    <row r="336" spans="1:33">
      <c r="A336" s="96" t="str">
        <f>IF(D336&gt;0,اغسطس!D36," ")</f>
        <v> </v>
      </c>
      <c r="B336" s="96" t="str">
        <f>IF(D336&gt;0,اغسطس!E36," ")</f>
        <v> </v>
      </c>
      <c r="C336" s="96" t="str">
        <f>IF(D336&gt;0,اغسطس!F36,"")</f>
        <v/>
      </c>
      <c r="D336" s="126">
        <f t="shared" si="14"/>
        <v>0</v>
      </c>
      <c r="E336" s="96">
        <f>IF(E$11=اغسطس!$B36,اغسطس!$BR36-اغسطس!$BQ36,0)</f>
        <v>0</v>
      </c>
      <c r="F336" s="96">
        <f>IF(F$11=اغسطس!$B36,اغسطس!$BR36-اغسطس!$BQ36,0)</f>
        <v>0</v>
      </c>
      <c r="G336" s="96">
        <f>IF(G$11=اغسطس!$B36,اغسطس!$BR36-اغسطس!$BQ36,0)</f>
        <v>0</v>
      </c>
      <c r="H336" s="96">
        <f>IF(H$11=اغسطس!$B36,اغسطس!$BR36-اغسطس!$BQ36,0)</f>
        <v>0</v>
      </c>
      <c r="I336" s="96">
        <f>IF(I$11=اغسطس!$B36,اغسطس!$BR36-اغسطس!$BQ36,0)</f>
        <v>0</v>
      </c>
      <c r="J336" s="96">
        <f>IF(J$11=اغسطس!$B36,اغسطس!$BR36-اغسطس!$BQ36,0)</f>
        <v>0</v>
      </c>
      <c r="K336" s="96">
        <f>IF(K$11=اغسطس!$B36,اغسطس!$BR36-اغسطس!$BQ36,0)</f>
        <v>0</v>
      </c>
      <c r="L336" s="96">
        <f>IF(L$11=اغسطس!$B36,اغسطس!$BR36-اغسطس!$BQ36,0)</f>
        <v>0</v>
      </c>
      <c r="M336" s="96">
        <f>IF(M$11=اغسطس!$B36,اغسطس!$BR36-اغسطس!$BQ36,0)</f>
        <v>0</v>
      </c>
      <c r="N336" s="96">
        <f>IF(N$11=اغسطس!$B36,اغسطس!$BR36-اغسطس!$BQ36,0)</f>
        <v>0</v>
      </c>
      <c r="O336" s="96">
        <f>IF(O$11=اغسطس!$B36,اغسطس!$BR36-اغسطس!$BQ36,0)</f>
        <v>0</v>
      </c>
      <c r="P336" s="96">
        <f>IF(P$11=اغسطس!$B36,اغسطس!$BR36-اغسطس!$BQ36,0)</f>
        <v>0</v>
      </c>
      <c r="Q336" s="96">
        <f>IF(Q$11=اغسطس!$B36,اغسطس!$BR36-اغسطس!$BQ36,0)</f>
        <v>0</v>
      </c>
      <c r="R336" s="96">
        <f>IF(R$11=اغسطس!$B36,اغسطس!$BR36-اغسطس!$BQ36,0)</f>
        <v>0</v>
      </c>
      <c r="S336" s="96">
        <f>IF(S$11=اغسطس!$B36,اغسطس!$BR36-اغسطس!$BQ36,0)</f>
        <v>0</v>
      </c>
      <c r="T336" s="96">
        <f>IF(T$11=اغسطس!$B36,اغسطس!$BR36-اغسطس!$BQ36,0)</f>
        <v>0</v>
      </c>
      <c r="U336" s="96">
        <f>IF(U$11=اغسطس!$B36,اغسطس!$BR36-اغسطس!$BQ36,0)</f>
        <v>0</v>
      </c>
      <c r="V336" s="96">
        <f>IF(V$11=اغسطس!$B36,اغسطس!$BR36-اغسطس!$BQ36,0)</f>
        <v>0</v>
      </c>
      <c r="W336" s="96">
        <f>IF(W$11=اغسطس!$B36,اغسطس!$BR36-اغسطس!$BQ36,0)</f>
        <v>0</v>
      </c>
      <c r="X336" s="96">
        <f>IF(X$11=اغسطس!$B36,اغسطس!$BR36-اغسطس!$BQ36,0)</f>
        <v>0</v>
      </c>
      <c r="Y336" s="96">
        <f>IF(Y$11=اغسطس!$B36,اغسطس!$BR36-اغسطس!$BQ36,0)</f>
        <v>0</v>
      </c>
      <c r="Z336" s="96">
        <f>IF(Z$11=اغسطس!$B36,اغسطس!$BR36-اغسطس!$BQ36,0)</f>
        <v>0</v>
      </c>
      <c r="AA336" s="96">
        <f>IF(AA$11=اغسطس!$B36,اغسطس!$BR36-اغسطس!$BQ36,0)</f>
        <v>0</v>
      </c>
      <c r="AB336" s="96">
        <f>IF(AB$11=اغسطس!$B36,اغسطس!$BR36-اغسطس!$BQ36,0)</f>
        <v>0</v>
      </c>
      <c r="AC336" s="96">
        <f>IF(AC$11=اغسطس!$B36,اغسطس!$BR36-اغسطس!$BQ36,0)</f>
        <v>0</v>
      </c>
      <c r="AD336" s="96">
        <f>IF(AD$11=اغسطس!$B36,اغسطس!$BR36-اغسطس!$BQ36,0)</f>
        <v>0</v>
      </c>
      <c r="AE336" s="96">
        <f>IF(AE$11=اغسطس!$B36,اغسطس!$BR36-اغسطس!$BQ36,0)</f>
        <v>0</v>
      </c>
      <c r="AF336" s="96">
        <f>IF(AF$11=اغسطس!$B36,اغسطس!$BR36-اغسطس!$BQ36,0)</f>
        <v>0</v>
      </c>
      <c r="AG336" s="96">
        <f>IF(AG$11=اغسطس!$B36,اغسطس!$BR36-اغسطس!$BQ36,0)</f>
        <v>0</v>
      </c>
    </row>
    <row r="337" spans="1:33">
      <c r="A337" s="96" t="str">
        <f>IF(D337&gt;0,اغسطس!D37," ")</f>
        <v> </v>
      </c>
      <c r="B337" s="96" t="str">
        <f>IF(D337&gt;0,اغسطس!E37," ")</f>
        <v> </v>
      </c>
      <c r="C337" s="96" t="str">
        <f>IF(D337&gt;0,اغسطس!F37,"")</f>
        <v/>
      </c>
      <c r="D337" s="126">
        <f t="shared" si="14"/>
        <v>0</v>
      </c>
      <c r="E337" s="96">
        <f>IF(E$11=اغسطس!$B37,اغسطس!$BR37-اغسطس!$BQ37,0)</f>
        <v>0</v>
      </c>
      <c r="F337" s="96">
        <f>IF(F$11=اغسطس!$B37,اغسطس!$BR37-اغسطس!$BQ37,0)</f>
        <v>0</v>
      </c>
      <c r="G337" s="96">
        <f>IF(G$11=اغسطس!$B37,اغسطس!$BR37-اغسطس!$BQ37,0)</f>
        <v>0</v>
      </c>
      <c r="H337" s="96">
        <f>IF(H$11=اغسطس!$B37,اغسطس!$BR37-اغسطس!$BQ37,0)</f>
        <v>0</v>
      </c>
      <c r="I337" s="96">
        <f>IF(I$11=اغسطس!$B37,اغسطس!$BR37-اغسطس!$BQ37,0)</f>
        <v>0</v>
      </c>
      <c r="J337" s="96">
        <f>IF(J$11=اغسطس!$B37,اغسطس!$BR37-اغسطس!$BQ37,0)</f>
        <v>0</v>
      </c>
      <c r="K337" s="96">
        <f>IF(K$11=اغسطس!$B37,اغسطس!$BR37-اغسطس!$BQ37,0)</f>
        <v>0</v>
      </c>
      <c r="L337" s="96">
        <f>IF(L$11=اغسطس!$B37,اغسطس!$BR37-اغسطس!$BQ37,0)</f>
        <v>0</v>
      </c>
      <c r="M337" s="96">
        <f>IF(M$11=اغسطس!$B37,اغسطس!$BR37-اغسطس!$BQ37,0)</f>
        <v>0</v>
      </c>
      <c r="N337" s="96">
        <f>IF(N$11=اغسطس!$B37,اغسطس!$BR37-اغسطس!$BQ37,0)</f>
        <v>0</v>
      </c>
      <c r="O337" s="96">
        <f>IF(O$11=اغسطس!$B37,اغسطس!$BR37-اغسطس!$BQ37,0)</f>
        <v>0</v>
      </c>
      <c r="P337" s="96">
        <f>IF(P$11=اغسطس!$B37,اغسطس!$BR37-اغسطس!$BQ37,0)</f>
        <v>0</v>
      </c>
      <c r="Q337" s="96">
        <f>IF(Q$11=اغسطس!$B37,اغسطس!$BR37-اغسطس!$BQ37,0)</f>
        <v>0</v>
      </c>
      <c r="R337" s="96">
        <f>IF(R$11=اغسطس!$B37,اغسطس!$BR37-اغسطس!$BQ37,0)</f>
        <v>0</v>
      </c>
      <c r="S337" s="96">
        <f>IF(S$11=اغسطس!$B37,اغسطس!$BR37-اغسطس!$BQ37,0)</f>
        <v>0</v>
      </c>
      <c r="T337" s="96">
        <f>IF(T$11=اغسطس!$B37,اغسطس!$BR37-اغسطس!$BQ37,0)</f>
        <v>0</v>
      </c>
      <c r="U337" s="96">
        <f>IF(U$11=اغسطس!$B37,اغسطس!$BR37-اغسطس!$BQ37,0)</f>
        <v>0</v>
      </c>
      <c r="V337" s="96">
        <f>IF(V$11=اغسطس!$B37,اغسطس!$BR37-اغسطس!$BQ37,0)</f>
        <v>0</v>
      </c>
      <c r="W337" s="96">
        <f>IF(W$11=اغسطس!$B37,اغسطس!$BR37-اغسطس!$BQ37,0)</f>
        <v>0</v>
      </c>
      <c r="X337" s="96">
        <f>IF(X$11=اغسطس!$B37,اغسطس!$BR37-اغسطس!$BQ37,0)</f>
        <v>0</v>
      </c>
      <c r="Y337" s="96">
        <f>IF(Y$11=اغسطس!$B37,اغسطس!$BR37-اغسطس!$BQ37,0)</f>
        <v>0</v>
      </c>
      <c r="Z337" s="96">
        <f>IF(Z$11=اغسطس!$B37,اغسطس!$BR37-اغسطس!$BQ37,0)</f>
        <v>0</v>
      </c>
      <c r="AA337" s="96">
        <f>IF(AA$11=اغسطس!$B37,اغسطس!$BR37-اغسطس!$BQ37,0)</f>
        <v>0</v>
      </c>
      <c r="AB337" s="96">
        <f>IF(AB$11=اغسطس!$B37,اغسطس!$BR37-اغسطس!$BQ37,0)</f>
        <v>0</v>
      </c>
      <c r="AC337" s="96">
        <f>IF(AC$11=اغسطس!$B37,اغسطس!$BR37-اغسطس!$BQ37,0)</f>
        <v>0</v>
      </c>
      <c r="AD337" s="96">
        <f>IF(AD$11=اغسطس!$B37,اغسطس!$BR37-اغسطس!$BQ37,0)</f>
        <v>0</v>
      </c>
      <c r="AE337" s="96">
        <f>IF(AE$11=اغسطس!$B37,اغسطس!$BR37-اغسطس!$BQ37,0)</f>
        <v>0</v>
      </c>
      <c r="AF337" s="96">
        <f>IF(AF$11=اغسطس!$B37,اغسطس!$BR37-اغسطس!$BQ37,0)</f>
        <v>0</v>
      </c>
      <c r="AG337" s="96">
        <f>IF(AG$11=اغسطس!$B37,اغسطس!$BR37-اغسطس!$BQ37,0)</f>
        <v>0</v>
      </c>
    </row>
    <row r="338" spans="1:33">
      <c r="A338" s="96" t="str">
        <f>IF(D338&gt;0,اغسطس!D38," ")</f>
        <v> </v>
      </c>
      <c r="B338" s="96" t="str">
        <f>IF(D338&gt;0,اغسطس!E38," ")</f>
        <v> </v>
      </c>
      <c r="C338" s="96" t="str">
        <f>IF(D338&gt;0,اغسطس!F38,"")</f>
        <v/>
      </c>
      <c r="D338" s="126">
        <f t="shared" si="14"/>
        <v>0</v>
      </c>
      <c r="E338" s="96">
        <f>IF(E$11=اغسطس!$B38,اغسطس!$BR38-اغسطس!$BQ38,0)</f>
        <v>0</v>
      </c>
      <c r="F338" s="96">
        <f>IF(F$11=اغسطس!$B38,اغسطس!$BR38-اغسطس!$BQ38,0)</f>
        <v>0</v>
      </c>
      <c r="G338" s="96">
        <f>IF(G$11=اغسطس!$B38,اغسطس!$BR38-اغسطس!$BQ38,0)</f>
        <v>0</v>
      </c>
      <c r="H338" s="96">
        <f>IF(H$11=اغسطس!$B38,اغسطس!$BR38-اغسطس!$BQ38,0)</f>
        <v>0</v>
      </c>
      <c r="I338" s="96">
        <f>IF(I$11=اغسطس!$B38,اغسطس!$BR38-اغسطس!$BQ38,0)</f>
        <v>0</v>
      </c>
      <c r="J338" s="96">
        <f>IF(J$11=اغسطس!$B38,اغسطس!$BR38-اغسطس!$BQ38,0)</f>
        <v>0</v>
      </c>
      <c r="K338" s="96">
        <f>IF(K$11=اغسطس!$B38,اغسطس!$BR38-اغسطس!$BQ38,0)</f>
        <v>0</v>
      </c>
      <c r="L338" s="96">
        <f>IF(L$11=اغسطس!$B38,اغسطس!$BR38-اغسطس!$BQ38,0)</f>
        <v>0</v>
      </c>
      <c r="M338" s="96">
        <f>IF(M$11=اغسطس!$B38,اغسطس!$BR38-اغسطس!$BQ38,0)</f>
        <v>0</v>
      </c>
      <c r="N338" s="96">
        <f>IF(N$11=اغسطس!$B38,اغسطس!$BR38-اغسطس!$BQ38,0)</f>
        <v>0</v>
      </c>
      <c r="O338" s="96">
        <f>IF(O$11=اغسطس!$B38,اغسطس!$BR38-اغسطس!$BQ38,0)</f>
        <v>0</v>
      </c>
      <c r="P338" s="96">
        <f>IF(P$11=اغسطس!$B38,اغسطس!$BR38-اغسطس!$BQ38,0)</f>
        <v>0</v>
      </c>
      <c r="Q338" s="96">
        <f>IF(Q$11=اغسطس!$B38,اغسطس!$BR38-اغسطس!$BQ38,0)</f>
        <v>0</v>
      </c>
      <c r="R338" s="96">
        <f>IF(R$11=اغسطس!$B38,اغسطس!$BR38-اغسطس!$BQ38,0)</f>
        <v>0</v>
      </c>
      <c r="S338" s="96">
        <f>IF(S$11=اغسطس!$B38,اغسطس!$BR38-اغسطس!$BQ38,0)</f>
        <v>0</v>
      </c>
      <c r="T338" s="96">
        <f>IF(T$11=اغسطس!$B38,اغسطس!$BR38-اغسطس!$BQ38,0)</f>
        <v>0</v>
      </c>
      <c r="U338" s="96">
        <f>IF(U$11=اغسطس!$B38,اغسطس!$BR38-اغسطس!$BQ38,0)</f>
        <v>0</v>
      </c>
      <c r="V338" s="96">
        <f>IF(V$11=اغسطس!$B38,اغسطس!$BR38-اغسطس!$BQ38,0)</f>
        <v>0</v>
      </c>
      <c r="W338" s="96">
        <f>IF(W$11=اغسطس!$B38,اغسطس!$BR38-اغسطس!$BQ38,0)</f>
        <v>0</v>
      </c>
      <c r="X338" s="96">
        <f>IF(X$11=اغسطس!$B38,اغسطس!$BR38-اغسطس!$BQ38,0)</f>
        <v>0</v>
      </c>
      <c r="Y338" s="96">
        <f>IF(Y$11=اغسطس!$B38,اغسطس!$BR38-اغسطس!$BQ38,0)</f>
        <v>0</v>
      </c>
      <c r="Z338" s="96">
        <f>IF(Z$11=اغسطس!$B38,اغسطس!$BR38-اغسطس!$BQ38,0)</f>
        <v>0</v>
      </c>
      <c r="AA338" s="96">
        <f>IF(AA$11=اغسطس!$B38,اغسطس!$BR38-اغسطس!$BQ38,0)</f>
        <v>0</v>
      </c>
      <c r="AB338" s="96">
        <f>IF(AB$11=اغسطس!$B38,اغسطس!$BR38-اغسطس!$BQ38,0)</f>
        <v>0</v>
      </c>
      <c r="AC338" s="96">
        <f>IF(AC$11=اغسطس!$B38,اغسطس!$BR38-اغسطس!$BQ38,0)</f>
        <v>0</v>
      </c>
      <c r="AD338" s="96">
        <f>IF(AD$11=اغسطس!$B38,اغسطس!$BR38-اغسطس!$BQ38,0)</f>
        <v>0</v>
      </c>
      <c r="AE338" s="96">
        <f>IF(AE$11=اغسطس!$B38,اغسطس!$BR38-اغسطس!$BQ38,0)</f>
        <v>0</v>
      </c>
      <c r="AF338" s="96">
        <f>IF(AF$11=اغسطس!$B38,اغسطس!$BR38-اغسطس!$BQ38,0)</f>
        <v>0</v>
      </c>
      <c r="AG338" s="96">
        <f>IF(AG$11=اغسطس!$B38,اغسطس!$BR38-اغسطس!$BQ38,0)</f>
        <v>0</v>
      </c>
    </row>
    <row r="339" spans="1:33">
      <c r="A339" s="96" t="str">
        <f>IF(D339&gt;0,اغسطس!D39," ")</f>
        <v> </v>
      </c>
      <c r="B339" s="96" t="str">
        <f>IF(D339&gt;0,اغسطس!E39," ")</f>
        <v> </v>
      </c>
      <c r="C339" s="96" t="str">
        <f>IF(D339&gt;0,اغسطس!F39,"")</f>
        <v/>
      </c>
      <c r="D339" s="126">
        <f t="shared" si="14"/>
        <v>0</v>
      </c>
      <c r="E339" s="96">
        <f>IF(E$11=اغسطس!$B39,اغسطس!$BR39-اغسطس!$BQ39,0)</f>
        <v>0</v>
      </c>
      <c r="F339" s="96">
        <f>IF(F$11=اغسطس!$B39,اغسطس!$BR39-اغسطس!$BQ39,0)</f>
        <v>0</v>
      </c>
      <c r="G339" s="96">
        <f>IF(G$11=اغسطس!$B39,اغسطس!$BR39-اغسطس!$BQ39,0)</f>
        <v>0</v>
      </c>
      <c r="H339" s="96">
        <f>IF(H$11=اغسطس!$B39,اغسطس!$BR39-اغسطس!$BQ39,0)</f>
        <v>0</v>
      </c>
      <c r="I339" s="96">
        <f>IF(I$11=اغسطس!$B39,اغسطس!$BR39-اغسطس!$BQ39,0)</f>
        <v>0</v>
      </c>
      <c r="J339" s="96">
        <f>IF(J$11=اغسطس!$B39,اغسطس!$BR39-اغسطس!$BQ39,0)</f>
        <v>0</v>
      </c>
      <c r="K339" s="96">
        <f>IF(K$11=اغسطس!$B39,اغسطس!$BR39-اغسطس!$BQ39,0)</f>
        <v>0</v>
      </c>
      <c r="L339" s="96">
        <f>IF(L$11=اغسطس!$B39,اغسطس!$BR39-اغسطس!$BQ39,0)</f>
        <v>0</v>
      </c>
      <c r="M339" s="96">
        <f>IF(M$11=اغسطس!$B39,اغسطس!$BR39-اغسطس!$BQ39,0)</f>
        <v>0</v>
      </c>
      <c r="N339" s="96">
        <f>IF(N$11=اغسطس!$B39,اغسطس!$BR39-اغسطس!$BQ39,0)</f>
        <v>0</v>
      </c>
      <c r="O339" s="96">
        <f>IF(O$11=اغسطس!$B39,اغسطس!$BR39-اغسطس!$BQ39,0)</f>
        <v>0</v>
      </c>
      <c r="P339" s="96">
        <f>IF(P$11=اغسطس!$B39,اغسطس!$BR39-اغسطس!$BQ39,0)</f>
        <v>0</v>
      </c>
      <c r="Q339" s="96">
        <f>IF(Q$11=اغسطس!$B39,اغسطس!$BR39-اغسطس!$BQ39,0)</f>
        <v>0</v>
      </c>
      <c r="R339" s="96">
        <f>IF(R$11=اغسطس!$B39,اغسطس!$BR39-اغسطس!$BQ39,0)</f>
        <v>0</v>
      </c>
      <c r="S339" s="96">
        <f>IF(S$11=اغسطس!$B39,اغسطس!$BR39-اغسطس!$BQ39,0)</f>
        <v>0</v>
      </c>
      <c r="T339" s="96">
        <f>IF(T$11=اغسطس!$B39,اغسطس!$BR39-اغسطس!$BQ39,0)</f>
        <v>0</v>
      </c>
      <c r="U339" s="96">
        <f>IF(U$11=اغسطس!$B39,اغسطس!$BR39-اغسطس!$BQ39,0)</f>
        <v>0</v>
      </c>
      <c r="V339" s="96">
        <f>IF(V$11=اغسطس!$B39,اغسطس!$BR39-اغسطس!$BQ39,0)</f>
        <v>0</v>
      </c>
      <c r="W339" s="96">
        <f>IF(W$11=اغسطس!$B39,اغسطس!$BR39-اغسطس!$BQ39,0)</f>
        <v>0</v>
      </c>
      <c r="X339" s="96">
        <f>IF(X$11=اغسطس!$B39,اغسطس!$BR39-اغسطس!$BQ39,0)</f>
        <v>0</v>
      </c>
      <c r="Y339" s="96">
        <f>IF(Y$11=اغسطس!$B39,اغسطس!$BR39-اغسطس!$BQ39,0)</f>
        <v>0</v>
      </c>
      <c r="Z339" s="96">
        <f>IF(Z$11=اغسطس!$B39,اغسطس!$BR39-اغسطس!$BQ39,0)</f>
        <v>0</v>
      </c>
      <c r="AA339" s="96">
        <f>IF(AA$11=اغسطس!$B39,اغسطس!$BR39-اغسطس!$BQ39,0)</f>
        <v>0</v>
      </c>
      <c r="AB339" s="96">
        <f>IF(AB$11=اغسطس!$B39,اغسطس!$BR39-اغسطس!$BQ39,0)</f>
        <v>0</v>
      </c>
      <c r="AC339" s="96">
        <f>IF(AC$11=اغسطس!$B39,اغسطس!$BR39-اغسطس!$BQ39,0)</f>
        <v>0</v>
      </c>
      <c r="AD339" s="96">
        <f>IF(AD$11=اغسطس!$B39,اغسطس!$BR39-اغسطس!$BQ39,0)</f>
        <v>0</v>
      </c>
      <c r="AE339" s="96">
        <f>IF(AE$11=اغسطس!$B39,اغسطس!$BR39-اغسطس!$BQ39,0)</f>
        <v>0</v>
      </c>
      <c r="AF339" s="96">
        <f>IF(AF$11=اغسطس!$B39,اغسطس!$BR39-اغسطس!$BQ39,0)</f>
        <v>0</v>
      </c>
      <c r="AG339" s="96">
        <f>IF(AG$11=اغسطس!$B39,اغسطس!$BR39-اغسطس!$BQ39,0)</f>
        <v>0</v>
      </c>
    </row>
    <row r="340" spans="1:33">
      <c r="A340" s="96" t="str">
        <f>IF(D340&gt;0,اغسطس!D40," ")</f>
        <v> </v>
      </c>
      <c r="B340" s="96" t="str">
        <f>IF(D340&gt;0,اغسطس!E40," ")</f>
        <v> </v>
      </c>
      <c r="C340" s="96" t="str">
        <f>IF(D340&gt;0,اغسطس!F40,"")</f>
        <v/>
      </c>
      <c r="D340" s="126">
        <f t="shared" si="14"/>
        <v>0</v>
      </c>
      <c r="E340" s="96">
        <f>IF(E$11=اغسطس!$B40,اغسطس!$BR40-اغسطس!$BQ40,0)</f>
        <v>0</v>
      </c>
      <c r="F340" s="96">
        <f>IF(F$11=اغسطس!$B40,اغسطس!$BR40-اغسطس!$BQ40,0)</f>
        <v>0</v>
      </c>
      <c r="G340" s="96">
        <f>IF(G$11=اغسطس!$B40,اغسطس!$BR40-اغسطس!$BQ40,0)</f>
        <v>0</v>
      </c>
      <c r="H340" s="96">
        <f>IF(H$11=اغسطس!$B40,اغسطس!$BR40-اغسطس!$BQ40,0)</f>
        <v>0</v>
      </c>
      <c r="I340" s="96">
        <f>IF(I$11=اغسطس!$B40,اغسطس!$BR40-اغسطس!$BQ40,0)</f>
        <v>0</v>
      </c>
      <c r="J340" s="96">
        <f>IF(J$11=اغسطس!$B40,اغسطس!$BR40-اغسطس!$BQ40,0)</f>
        <v>0</v>
      </c>
      <c r="K340" s="96">
        <f>IF(K$11=اغسطس!$B40,اغسطس!$BR40-اغسطس!$BQ40,0)</f>
        <v>0</v>
      </c>
      <c r="L340" s="96">
        <f>IF(L$11=اغسطس!$B40,اغسطس!$BR40-اغسطس!$BQ40,0)</f>
        <v>0</v>
      </c>
      <c r="M340" s="96">
        <f>IF(M$11=اغسطس!$B40,اغسطس!$BR40-اغسطس!$BQ40,0)</f>
        <v>0</v>
      </c>
      <c r="N340" s="96">
        <f>IF(N$11=اغسطس!$B40,اغسطس!$BR40-اغسطس!$BQ40,0)</f>
        <v>0</v>
      </c>
      <c r="O340" s="96">
        <f>IF(O$11=اغسطس!$B40,اغسطس!$BR40-اغسطس!$BQ40,0)</f>
        <v>0</v>
      </c>
      <c r="P340" s="96">
        <f>IF(P$11=اغسطس!$B40,اغسطس!$BR40-اغسطس!$BQ40,0)</f>
        <v>0</v>
      </c>
      <c r="Q340" s="96">
        <f>IF(Q$11=اغسطس!$B40,اغسطس!$BR40-اغسطس!$BQ40,0)</f>
        <v>0</v>
      </c>
      <c r="R340" s="96">
        <f>IF(R$11=اغسطس!$B40,اغسطس!$BR40-اغسطس!$BQ40,0)</f>
        <v>0</v>
      </c>
      <c r="S340" s="96">
        <f>IF(S$11=اغسطس!$B40,اغسطس!$BR40-اغسطس!$BQ40,0)</f>
        <v>0</v>
      </c>
      <c r="T340" s="96">
        <f>IF(T$11=اغسطس!$B40,اغسطس!$BR40-اغسطس!$BQ40,0)</f>
        <v>0</v>
      </c>
      <c r="U340" s="96">
        <f>IF(U$11=اغسطس!$B40,اغسطس!$BR40-اغسطس!$BQ40,0)</f>
        <v>0</v>
      </c>
      <c r="V340" s="96">
        <f>IF(V$11=اغسطس!$B40,اغسطس!$BR40-اغسطس!$BQ40,0)</f>
        <v>0</v>
      </c>
      <c r="W340" s="96">
        <f>IF(W$11=اغسطس!$B40,اغسطس!$BR40-اغسطس!$BQ40,0)</f>
        <v>0</v>
      </c>
      <c r="X340" s="96">
        <f>IF(X$11=اغسطس!$B40,اغسطس!$BR40-اغسطس!$BQ40,0)</f>
        <v>0</v>
      </c>
      <c r="Y340" s="96">
        <f>IF(Y$11=اغسطس!$B40,اغسطس!$BR40-اغسطس!$BQ40,0)</f>
        <v>0</v>
      </c>
      <c r="Z340" s="96">
        <f>IF(Z$11=اغسطس!$B40,اغسطس!$BR40-اغسطس!$BQ40,0)</f>
        <v>0</v>
      </c>
      <c r="AA340" s="96">
        <f>IF(AA$11=اغسطس!$B40,اغسطس!$BR40-اغسطس!$BQ40,0)</f>
        <v>0</v>
      </c>
      <c r="AB340" s="96">
        <f>IF(AB$11=اغسطس!$B40,اغسطس!$BR40-اغسطس!$BQ40,0)</f>
        <v>0</v>
      </c>
      <c r="AC340" s="96">
        <f>IF(AC$11=اغسطس!$B40,اغسطس!$BR40-اغسطس!$BQ40,0)</f>
        <v>0</v>
      </c>
      <c r="AD340" s="96">
        <f>IF(AD$11=اغسطس!$B40,اغسطس!$BR40-اغسطس!$BQ40,0)</f>
        <v>0</v>
      </c>
      <c r="AE340" s="96">
        <f>IF(AE$11=اغسطس!$B40,اغسطس!$BR40-اغسطس!$BQ40,0)</f>
        <v>0</v>
      </c>
      <c r="AF340" s="96">
        <f>IF(AF$11=اغسطس!$B40,اغسطس!$BR40-اغسطس!$BQ40,0)</f>
        <v>0</v>
      </c>
      <c r="AG340" s="96">
        <f>IF(AG$11=اغسطس!$B40,اغسطس!$BR40-اغسطس!$BQ40,0)</f>
        <v>0</v>
      </c>
    </row>
    <row r="341" spans="1:33">
      <c r="A341" s="96" t="str">
        <f>IF(D341&gt;0,اغسطس!D41," ")</f>
        <v> </v>
      </c>
      <c r="B341" s="96" t="str">
        <f>IF(D341&gt;0,اغسطس!E41," ")</f>
        <v> </v>
      </c>
      <c r="C341" s="96" t="str">
        <f>IF(D341&gt;0,اغسطس!F41,"")</f>
        <v/>
      </c>
      <c r="D341" s="126">
        <f t="shared" si="14"/>
        <v>0</v>
      </c>
      <c r="E341" s="96">
        <f>IF(E$11=اغسطس!$B41,اغسطس!$BR41-اغسطس!$BQ41,0)</f>
        <v>0</v>
      </c>
      <c r="F341" s="96">
        <f>IF(F$11=اغسطس!$B41,اغسطس!$BR41-اغسطس!$BQ41,0)</f>
        <v>0</v>
      </c>
      <c r="G341" s="96">
        <f>IF(G$11=اغسطس!$B41,اغسطس!$BR41-اغسطس!$BQ41,0)</f>
        <v>0</v>
      </c>
      <c r="H341" s="96">
        <f>IF(H$11=اغسطس!$B41,اغسطس!$BR41-اغسطس!$BQ41,0)</f>
        <v>0</v>
      </c>
      <c r="I341" s="96">
        <f>IF(I$11=اغسطس!$B41,اغسطس!$BR41-اغسطس!$BQ41,0)</f>
        <v>0</v>
      </c>
      <c r="J341" s="96">
        <f>IF(J$11=اغسطس!$B41,اغسطس!$BR41-اغسطس!$BQ41,0)</f>
        <v>0</v>
      </c>
      <c r="K341" s="96">
        <f>IF(K$11=اغسطس!$B41,اغسطس!$BR41-اغسطس!$BQ41,0)</f>
        <v>0</v>
      </c>
      <c r="L341" s="96">
        <f>IF(L$11=اغسطس!$B41,اغسطس!$BR41-اغسطس!$BQ41,0)</f>
        <v>0</v>
      </c>
      <c r="M341" s="96">
        <f>IF(M$11=اغسطس!$B41,اغسطس!$BR41-اغسطس!$BQ41,0)</f>
        <v>0</v>
      </c>
      <c r="N341" s="96">
        <f>IF(N$11=اغسطس!$B41,اغسطس!$BR41-اغسطس!$BQ41,0)</f>
        <v>0</v>
      </c>
      <c r="O341" s="96">
        <f>IF(O$11=اغسطس!$B41,اغسطس!$BR41-اغسطس!$BQ41,0)</f>
        <v>0</v>
      </c>
      <c r="P341" s="96">
        <f>IF(P$11=اغسطس!$B41,اغسطس!$BR41-اغسطس!$BQ41,0)</f>
        <v>0</v>
      </c>
      <c r="Q341" s="96">
        <f>IF(Q$11=اغسطس!$B41,اغسطس!$BR41-اغسطس!$BQ41,0)</f>
        <v>0</v>
      </c>
      <c r="R341" s="96">
        <f>IF(R$11=اغسطس!$B41,اغسطس!$BR41-اغسطس!$BQ41,0)</f>
        <v>0</v>
      </c>
      <c r="S341" s="96">
        <f>IF(S$11=اغسطس!$B41,اغسطس!$BR41-اغسطس!$BQ41,0)</f>
        <v>0</v>
      </c>
      <c r="T341" s="96">
        <f>IF(T$11=اغسطس!$B41,اغسطس!$BR41-اغسطس!$BQ41,0)</f>
        <v>0</v>
      </c>
      <c r="U341" s="96">
        <f>IF(U$11=اغسطس!$B41,اغسطس!$BR41-اغسطس!$BQ41,0)</f>
        <v>0</v>
      </c>
      <c r="V341" s="96">
        <f>IF(V$11=اغسطس!$B41,اغسطس!$BR41-اغسطس!$BQ41,0)</f>
        <v>0</v>
      </c>
      <c r="W341" s="96">
        <f>IF(W$11=اغسطس!$B41,اغسطس!$BR41-اغسطس!$BQ41,0)</f>
        <v>0</v>
      </c>
      <c r="X341" s="96">
        <f>IF(X$11=اغسطس!$B41,اغسطس!$BR41-اغسطس!$BQ41,0)</f>
        <v>0</v>
      </c>
      <c r="Y341" s="96">
        <f>IF(Y$11=اغسطس!$B41,اغسطس!$BR41-اغسطس!$BQ41,0)</f>
        <v>0</v>
      </c>
      <c r="Z341" s="96">
        <f>IF(Z$11=اغسطس!$B41,اغسطس!$BR41-اغسطس!$BQ41,0)</f>
        <v>0</v>
      </c>
      <c r="AA341" s="96">
        <f>IF(AA$11=اغسطس!$B41,اغسطس!$BR41-اغسطس!$BQ41,0)</f>
        <v>0</v>
      </c>
      <c r="AB341" s="96">
        <f>IF(AB$11=اغسطس!$B41,اغسطس!$BR41-اغسطس!$BQ41,0)</f>
        <v>0</v>
      </c>
      <c r="AC341" s="96">
        <f>IF(AC$11=اغسطس!$B41,اغسطس!$BR41-اغسطس!$BQ41,0)</f>
        <v>0</v>
      </c>
      <c r="AD341" s="96">
        <f>IF(AD$11=اغسطس!$B41,اغسطس!$BR41-اغسطس!$BQ41,0)</f>
        <v>0</v>
      </c>
      <c r="AE341" s="96">
        <f>IF(AE$11=اغسطس!$B41,اغسطس!$BR41-اغسطس!$BQ41,0)</f>
        <v>0</v>
      </c>
      <c r="AF341" s="96">
        <f>IF(AF$11=اغسطس!$B41,اغسطس!$BR41-اغسطس!$BQ41,0)</f>
        <v>0</v>
      </c>
      <c r="AG341" s="96">
        <f>IF(AG$11=اغسطس!$B41,اغسطس!$BR41-اغسطس!$BQ41,0)</f>
        <v>0</v>
      </c>
    </row>
    <row r="342" spans="1:33">
      <c r="A342" s="96" t="str">
        <f>IF(D342&gt;0,اغسطس!D42," ")</f>
        <v> </v>
      </c>
      <c r="B342" s="96" t="str">
        <f>IF(D342&gt;0,اغسطس!E42," ")</f>
        <v> </v>
      </c>
      <c r="C342" s="96" t="str">
        <f>IF(D342&gt;0,اغسطس!F42,"")</f>
        <v/>
      </c>
      <c r="D342" s="126">
        <f t="shared" si="14"/>
        <v>0</v>
      </c>
      <c r="E342" s="96">
        <f>IF(E$11=اغسطس!$B42,اغسطس!$BR42-اغسطس!$BQ42,0)</f>
        <v>0</v>
      </c>
      <c r="F342" s="96">
        <f>IF(F$11=اغسطس!$B42,اغسطس!$BR42-اغسطس!$BQ42,0)</f>
        <v>0</v>
      </c>
      <c r="G342" s="96">
        <f>IF(G$11=اغسطس!$B42,اغسطس!$BR42-اغسطس!$BQ42,0)</f>
        <v>0</v>
      </c>
      <c r="H342" s="96">
        <f>IF(H$11=اغسطس!$B42,اغسطس!$BR42-اغسطس!$BQ42,0)</f>
        <v>0</v>
      </c>
      <c r="I342" s="96">
        <f>IF(I$11=اغسطس!$B42,اغسطس!$BR42-اغسطس!$BQ42,0)</f>
        <v>0</v>
      </c>
      <c r="J342" s="96">
        <f>IF(J$11=اغسطس!$B42,اغسطس!$BR42-اغسطس!$BQ42,0)</f>
        <v>0</v>
      </c>
      <c r="K342" s="96">
        <f>IF(K$11=اغسطس!$B42,اغسطس!$BR42-اغسطس!$BQ42,0)</f>
        <v>0</v>
      </c>
      <c r="L342" s="96">
        <f>IF(L$11=اغسطس!$B42,اغسطس!$BR42-اغسطس!$BQ42,0)</f>
        <v>0</v>
      </c>
      <c r="M342" s="96">
        <f>IF(M$11=اغسطس!$B42,اغسطس!$BR42-اغسطس!$BQ42,0)</f>
        <v>0</v>
      </c>
      <c r="N342" s="96">
        <f>IF(N$11=اغسطس!$B42,اغسطس!$BR42-اغسطس!$BQ42,0)</f>
        <v>0</v>
      </c>
      <c r="O342" s="96">
        <f>IF(O$11=اغسطس!$B42,اغسطس!$BR42-اغسطس!$BQ42,0)</f>
        <v>0</v>
      </c>
      <c r="P342" s="96">
        <f>IF(P$11=اغسطس!$B42,اغسطس!$BR42-اغسطس!$BQ42,0)</f>
        <v>0</v>
      </c>
      <c r="Q342" s="96">
        <f>IF(Q$11=اغسطس!$B42,اغسطس!$BR42-اغسطس!$BQ42,0)</f>
        <v>0</v>
      </c>
      <c r="R342" s="96">
        <f>IF(R$11=اغسطس!$B42,اغسطس!$BR42-اغسطس!$BQ42,0)</f>
        <v>0</v>
      </c>
      <c r="S342" s="96">
        <f>IF(S$11=اغسطس!$B42,اغسطس!$BR42-اغسطس!$BQ42,0)</f>
        <v>0</v>
      </c>
      <c r="T342" s="96">
        <f>IF(T$11=اغسطس!$B42,اغسطس!$BR42-اغسطس!$BQ42,0)</f>
        <v>0</v>
      </c>
      <c r="U342" s="96">
        <f>IF(U$11=اغسطس!$B42,اغسطس!$BR42-اغسطس!$BQ42,0)</f>
        <v>0</v>
      </c>
      <c r="V342" s="96">
        <f>IF(V$11=اغسطس!$B42,اغسطس!$BR42-اغسطس!$BQ42,0)</f>
        <v>0</v>
      </c>
      <c r="W342" s="96">
        <f>IF(W$11=اغسطس!$B42,اغسطس!$BR42-اغسطس!$BQ42,0)</f>
        <v>0</v>
      </c>
      <c r="X342" s="96">
        <f>IF(X$11=اغسطس!$B42,اغسطس!$BR42-اغسطس!$BQ42,0)</f>
        <v>0</v>
      </c>
      <c r="Y342" s="96">
        <f>IF(Y$11=اغسطس!$B42,اغسطس!$BR42-اغسطس!$BQ42,0)</f>
        <v>0</v>
      </c>
      <c r="Z342" s="96">
        <f>IF(Z$11=اغسطس!$B42,اغسطس!$BR42-اغسطس!$BQ42,0)</f>
        <v>0</v>
      </c>
      <c r="AA342" s="96">
        <f>IF(AA$11=اغسطس!$B42,اغسطس!$BR42-اغسطس!$BQ42,0)</f>
        <v>0</v>
      </c>
      <c r="AB342" s="96">
        <f>IF(AB$11=اغسطس!$B42,اغسطس!$BR42-اغسطس!$BQ42,0)</f>
        <v>0</v>
      </c>
      <c r="AC342" s="96">
        <f>IF(AC$11=اغسطس!$B42,اغسطس!$BR42-اغسطس!$BQ42,0)</f>
        <v>0</v>
      </c>
      <c r="AD342" s="96">
        <f>IF(AD$11=اغسطس!$B42,اغسطس!$BR42-اغسطس!$BQ42,0)</f>
        <v>0</v>
      </c>
      <c r="AE342" s="96">
        <f>IF(AE$11=اغسطس!$B42,اغسطس!$BR42-اغسطس!$BQ42,0)</f>
        <v>0</v>
      </c>
      <c r="AF342" s="96">
        <f>IF(AF$11=اغسطس!$B42,اغسطس!$BR42-اغسطس!$BQ42,0)</f>
        <v>0</v>
      </c>
      <c r="AG342" s="96">
        <f>IF(AG$11=اغسطس!$B42,اغسطس!$BR42-اغسطس!$BQ42,0)</f>
        <v>0</v>
      </c>
    </row>
    <row r="343" ht="15" spans="1:33">
      <c r="A343" s="96" t="str">
        <f>IF(D343&gt;0,اغسطس!D43," ")</f>
        <v> </v>
      </c>
      <c r="B343" s="96" t="str">
        <f>IF(D343&gt;0,اغسطس!E43," ")</f>
        <v> </v>
      </c>
      <c r="C343" s="96" t="str">
        <f>IF(D343&gt;0,اغسطس!F43,"")</f>
        <v/>
      </c>
      <c r="D343" s="126">
        <f t="shared" si="14"/>
        <v>0</v>
      </c>
      <c r="E343" s="96">
        <f>IF(E$11=اغسطس!$B43,اغسطس!$BR43-اغسطس!$BQ43,0)</f>
        <v>0</v>
      </c>
      <c r="F343" s="96">
        <f>IF(F$11=اغسطس!$B43,اغسطس!$BR43-اغسطس!$BQ43,0)</f>
        <v>0</v>
      </c>
      <c r="G343" s="96">
        <f>IF(G$11=اغسطس!$B43,اغسطس!$BR43-اغسطس!$BQ43,0)</f>
        <v>0</v>
      </c>
      <c r="H343" s="96">
        <f>IF(H$11=اغسطس!$B43,اغسطس!$BR43-اغسطس!$BQ43,0)</f>
        <v>0</v>
      </c>
      <c r="I343" s="96">
        <f>IF(I$11=اغسطس!$B43,اغسطس!$BR43-اغسطس!$BQ43,0)</f>
        <v>0</v>
      </c>
      <c r="J343" s="96">
        <f>IF(J$11=اغسطس!$B43,اغسطس!$BR43-اغسطس!$BQ43,0)</f>
        <v>0</v>
      </c>
      <c r="K343" s="96">
        <f>IF(K$11=اغسطس!$B43,اغسطس!$BR43-اغسطس!$BQ43,0)</f>
        <v>0</v>
      </c>
      <c r="L343" s="96">
        <f>IF(L$11=اغسطس!$B43,اغسطس!$BR43-اغسطس!$BQ43,0)</f>
        <v>0</v>
      </c>
      <c r="M343" s="96">
        <f>IF(M$11=اغسطس!$B43,اغسطس!$BR43-اغسطس!$BQ43,0)</f>
        <v>0</v>
      </c>
      <c r="N343" s="96">
        <f>IF(N$11=اغسطس!$B43,اغسطس!$BR43-اغسطس!$BQ43,0)</f>
        <v>0</v>
      </c>
      <c r="O343" s="96">
        <f>IF(O$11=اغسطس!$B43,اغسطس!$BR43-اغسطس!$BQ43,0)</f>
        <v>0</v>
      </c>
      <c r="P343" s="96">
        <f>IF(P$11=اغسطس!$B43,اغسطس!$BR43-اغسطس!$BQ43,0)</f>
        <v>0</v>
      </c>
      <c r="Q343" s="96">
        <f>IF(Q$11=اغسطس!$B43,اغسطس!$BR43-اغسطس!$BQ43,0)</f>
        <v>0</v>
      </c>
      <c r="R343" s="96">
        <f>IF(R$11=اغسطس!$B43,اغسطس!$BR43-اغسطس!$BQ43,0)</f>
        <v>0</v>
      </c>
      <c r="S343" s="96">
        <f>IF(S$11=اغسطس!$B43,اغسطس!$BR43-اغسطس!$BQ43,0)</f>
        <v>0</v>
      </c>
      <c r="T343" s="96">
        <f>IF(T$11=اغسطس!$B43,اغسطس!$BR43-اغسطس!$BQ43,0)</f>
        <v>0</v>
      </c>
      <c r="U343" s="96">
        <f>IF(U$11=اغسطس!$B43,اغسطس!$BR43-اغسطس!$BQ43,0)</f>
        <v>0</v>
      </c>
      <c r="V343" s="96">
        <f>IF(V$11=اغسطس!$B43,اغسطس!$BR43-اغسطس!$BQ43,0)</f>
        <v>0</v>
      </c>
      <c r="W343" s="96">
        <f>IF(W$11=اغسطس!$B43,اغسطس!$BR43-اغسطس!$BQ43,0)</f>
        <v>0</v>
      </c>
      <c r="X343" s="96">
        <f>IF(X$11=اغسطس!$B43,اغسطس!$BR43-اغسطس!$BQ43,0)</f>
        <v>0</v>
      </c>
      <c r="Y343" s="96">
        <f>IF(Y$11=اغسطس!$B43,اغسطس!$BR43-اغسطس!$BQ43,0)</f>
        <v>0</v>
      </c>
      <c r="Z343" s="96">
        <f>IF(Z$11=اغسطس!$B43,اغسطس!$BR43-اغسطس!$BQ43,0)</f>
        <v>0</v>
      </c>
      <c r="AA343" s="96">
        <f>IF(AA$11=اغسطس!$B43,اغسطس!$BR43-اغسطس!$BQ43,0)</f>
        <v>0</v>
      </c>
      <c r="AB343" s="96">
        <f>IF(AB$11=اغسطس!$B43,اغسطس!$BR43-اغسطس!$BQ43,0)</f>
        <v>0</v>
      </c>
      <c r="AC343" s="96">
        <f>IF(AC$11=اغسطس!$B43,اغسطس!$BR43-اغسطس!$BQ43,0)</f>
        <v>0</v>
      </c>
      <c r="AD343" s="96">
        <f>IF(AD$11=اغسطس!$B43,اغسطس!$BR43-اغسطس!$BQ43,0)</f>
        <v>0</v>
      </c>
      <c r="AE343" s="96">
        <f>IF(AE$11=اغسطس!$B43,اغسطس!$BR43-اغسطس!$BQ43,0)</f>
        <v>0</v>
      </c>
      <c r="AF343" s="96">
        <f>IF(AF$11=اغسطس!$B43,اغسطس!$BR43-اغسطس!$BQ43,0)</f>
        <v>0</v>
      </c>
      <c r="AG343" s="96">
        <f>IF(AG$11=اغسطس!$B43,اغسطس!$BR43-اغسطس!$BQ43,0)</f>
        <v>0</v>
      </c>
    </row>
    <row r="344" ht="23.25" spans="3:33">
      <c r="C344" s="127" t="s">
        <v>534</v>
      </c>
      <c r="D344" s="144">
        <f t="shared" ref="D344:AG344" si="15">SUM(D312:D343)</f>
        <v>900</v>
      </c>
      <c r="E344" s="144">
        <f t="shared" si="15"/>
        <v>0</v>
      </c>
      <c r="F344" s="128">
        <f t="shared" si="15"/>
        <v>0</v>
      </c>
      <c r="G344" s="128">
        <f t="shared" si="15"/>
        <v>0</v>
      </c>
      <c r="H344" s="128">
        <f t="shared" si="15"/>
        <v>0</v>
      </c>
      <c r="I344" s="128">
        <f t="shared" si="15"/>
        <v>0</v>
      </c>
      <c r="J344" s="128">
        <f t="shared" si="15"/>
        <v>0</v>
      </c>
      <c r="K344" s="133">
        <f t="shared" si="15"/>
        <v>0</v>
      </c>
      <c r="L344" s="133">
        <f t="shared" si="15"/>
        <v>0</v>
      </c>
      <c r="M344" s="133">
        <f t="shared" si="15"/>
        <v>0</v>
      </c>
      <c r="N344" s="133">
        <f t="shared" si="15"/>
        <v>0</v>
      </c>
      <c r="O344" s="133">
        <f t="shared" si="15"/>
        <v>0</v>
      </c>
      <c r="P344" s="133">
        <f t="shared" si="15"/>
        <v>0</v>
      </c>
      <c r="Q344" s="133">
        <f t="shared" si="15"/>
        <v>0</v>
      </c>
      <c r="R344" s="136">
        <f t="shared" si="15"/>
        <v>0</v>
      </c>
      <c r="S344" s="136">
        <f t="shared" si="15"/>
        <v>0</v>
      </c>
      <c r="T344" s="136">
        <f t="shared" si="15"/>
        <v>0</v>
      </c>
      <c r="U344" s="136">
        <f t="shared" si="15"/>
        <v>0</v>
      </c>
      <c r="V344" s="136">
        <f t="shared" si="15"/>
        <v>900</v>
      </c>
      <c r="W344" s="136">
        <f t="shared" si="15"/>
        <v>0</v>
      </c>
      <c r="X344" s="138">
        <f t="shared" si="15"/>
        <v>0</v>
      </c>
      <c r="Y344" s="138">
        <f t="shared" si="15"/>
        <v>0</v>
      </c>
      <c r="Z344" s="138">
        <f t="shared" si="15"/>
        <v>0</v>
      </c>
      <c r="AA344" s="138">
        <f t="shared" si="15"/>
        <v>0</v>
      </c>
      <c r="AB344" s="138">
        <f t="shared" si="15"/>
        <v>0</v>
      </c>
      <c r="AC344" s="142">
        <f t="shared" si="15"/>
        <v>0</v>
      </c>
      <c r="AD344" s="142">
        <f t="shared" si="15"/>
        <v>0</v>
      </c>
      <c r="AE344" s="142">
        <f t="shared" si="15"/>
        <v>0</v>
      </c>
      <c r="AF344" s="142">
        <f t="shared" si="15"/>
        <v>0</v>
      </c>
      <c r="AG344" s="143">
        <f t="shared" si="15"/>
        <v>0</v>
      </c>
    </row>
    <row r="345" ht="15"/>
    <row r="349" ht="30" spans="15:22">
      <c r="O349" s="134"/>
      <c r="P349" s="134" t="s">
        <v>543</v>
      </c>
      <c r="Q349" s="134"/>
      <c r="R349" s="134"/>
      <c r="S349" s="134"/>
      <c r="T349" s="134"/>
      <c r="U349" s="134"/>
      <c r="V349" s="134"/>
    </row>
    <row r="350" ht="30" spans="15:22">
      <c r="O350" s="134"/>
      <c r="P350" s="134"/>
      <c r="Q350" s="134"/>
      <c r="R350" s="134"/>
      <c r="S350" s="134"/>
      <c r="T350" s="134"/>
      <c r="U350" s="134"/>
      <c r="V350" s="134"/>
    </row>
    <row r="351" ht="30" spans="15:22">
      <c r="O351" s="134"/>
      <c r="P351" s="134"/>
      <c r="Q351" s="134"/>
      <c r="R351" s="134"/>
      <c r="S351" s="134"/>
      <c r="T351" s="134"/>
      <c r="U351" s="134"/>
      <c r="V351" s="134"/>
    </row>
    <row r="352" ht="30" spans="15:22">
      <c r="O352" s="134"/>
      <c r="P352" s="134"/>
      <c r="Q352" s="134"/>
      <c r="R352" s="134"/>
      <c r="S352" s="134"/>
      <c r="T352" s="134"/>
      <c r="U352" s="134"/>
      <c r="V352" s="134"/>
    </row>
    <row r="353" ht="20.25" spans="1:33">
      <c r="A353" s="96"/>
      <c r="B353" s="96"/>
      <c r="C353" s="96"/>
      <c r="D353" s="96"/>
      <c r="E353" s="125" t="s">
        <v>508</v>
      </c>
      <c r="F353" s="125"/>
      <c r="G353" s="125"/>
      <c r="H353" s="125"/>
      <c r="I353" s="125"/>
      <c r="J353" s="125"/>
      <c r="K353" s="132" t="s">
        <v>509</v>
      </c>
      <c r="L353" s="132"/>
      <c r="M353" s="132"/>
      <c r="N353" s="132"/>
      <c r="O353" s="132"/>
      <c r="P353" s="132"/>
      <c r="Q353" s="132"/>
      <c r="R353" s="135" t="s">
        <v>510</v>
      </c>
      <c r="S353" s="135"/>
      <c r="T353" s="135"/>
      <c r="U353" s="135"/>
      <c r="V353" s="135"/>
      <c r="W353" s="135"/>
      <c r="X353" s="137" t="s">
        <v>511</v>
      </c>
      <c r="Y353" s="137"/>
      <c r="Z353" s="137"/>
      <c r="AA353" s="137"/>
      <c r="AB353" s="137"/>
      <c r="AC353" s="139" t="s">
        <v>512</v>
      </c>
      <c r="AD353" s="139"/>
      <c r="AE353" s="139"/>
      <c r="AF353" s="139"/>
      <c r="AG353" s="139"/>
    </row>
    <row r="354" ht="20.25" spans="1:33">
      <c r="A354" s="97" t="s">
        <v>513</v>
      </c>
      <c r="B354" s="97" t="s">
        <v>486</v>
      </c>
      <c r="C354" s="97" t="s">
        <v>487</v>
      </c>
      <c r="D354" s="97" t="s">
        <v>15</v>
      </c>
      <c r="E354" s="125" t="s">
        <v>514</v>
      </c>
      <c r="F354" s="125" t="s">
        <v>515</v>
      </c>
      <c r="G354" s="125" t="s">
        <v>516</v>
      </c>
      <c r="H354" s="125" t="s">
        <v>180</v>
      </c>
      <c r="I354" s="125" t="s">
        <v>517</v>
      </c>
      <c r="J354" s="125" t="s">
        <v>518</v>
      </c>
      <c r="K354" s="132" t="s">
        <v>152</v>
      </c>
      <c r="L354" s="132" t="s">
        <v>470</v>
      </c>
      <c r="M354" s="132" t="s">
        <v>519</v>
      </c>
      <c r="N354" s="132" t="s">
        <v>433</v>
      </c>
      <c r="O354" s="132" t="s">
        <v>506</v>
      </c>
      <c r="P354" s="132" t="s">
        <v>520</v>
      </c>
      <c r="Q354" s="132" t="s">
        <v>394</v>
      </c>
      <c r="R354" s="135" t="s">
        <v>521</v>
      </c>
      <c r="S354" s="135" t="s">
        <v>522</v>
      </c>
      <c r="T354" s="135" t="s">
        <v>523</v>
      </c>
      <c r="U354" s="135" t="s">
        <v>524</v>
      </c>
      <c r="V354" s="135" t="s">
        <v>325</v>
      </c>
      <c r="W354" s="135" t="s">
        <v>525</v>
      </c>
      <c r="X354" s="137" t="s">
        <v>526</v>
      </c>
      <c r="Y354" s="137" t="s">
        <v>527</v>
      </c>
      <c r="Z354" s="137" t="s">
        <v>528</v>
      </c>
      <c r="AA354" s="137" t="s">
        <v>529</v>
      </c>
      <c r="AB354" s="137" t="s">
        <v>530</v>
      </c>
      <c r="AC354" s="140" t="s">
        <v>124</v>
      </c>
      <c r="AD354" s="140" t="s">
        <v>531</v>
      </c>
      <c r="AE354" s="141" t="s">
        <v>77</v>
      </c>
      <c r="AF354" s="141" t="s">
        <v>532</v>
      </c>
      <c r="AG354" s="141" t="s">
        <v>533</v>
      </c>
    </row>
    <row r="355" spans="1:33">
      <c r="A355" s="96" t="str">
        <f>IF(D355&gt;0,سبتمبر!D12," ")</f>
        <v> </v>
      </c>
      <c r="B355" s="96" t="str">
        <f>IF(D355&gt;0,سبتمبر!E12," ")</f>
        <v> </v>
      </c>
      <c r="C355" s="96" t="str">
        <f>IF(D355&gt;0,سبتمبر!F12,"")</f>
        <v/>
      </c>
      <c r="D355" s="126">
        <f t="shared" ref="D355:D386" si="16">SUM(E355:AF355)</f>
        <v>0</v>
      </c>
      <c r="E355" s="96">
        <f>IF(E$354=سبتمبر!$B12,سبتمبر!$BR12-سبتمبر!$BQ12,0)</f>
        <v>0</v>
      </c>
      <c r="F355" s="96">
        <f>IF(F$354=سبتمبر!$B12,سبتمبر!$BR12-سبتمبر!$BQ12,0)</f>
        <v>0</v>
      </c>
      <c r="G355" s="96">
        <f>IF(G$354=سبتمبر!$B12,سبتمبر!$BR12-سبتمبر!$BQ12,0)</f>
        <v>0</v>
      </c>
      <c r="H355" s="96">
        <f>IF(H$354=سبتمبر!$B12,سبتمبر!$BR12-سبتمبر!$BQ12,0)</f>
        <v>0</v>
      </c>
      <c r="I355" s="96">
        <f>IF(I$354=سبتمبر!$B12,سبتمبر!$BR12-سبتمبر!$BQ12,0)</f>
        <v>0</v>
      </c>
      <c r="J355" s="96">
        <f>IF(J$354=سبتمبر!$B12,سبتمبر!$BR12-سبتمبر!$BQ12,0)</f>
        <v>0</v>
      </c>
      <c r="K355" s="96">
        <f>IF(K$354=سبتمبر!$B12,سبتمبر!$BR12-سبتمبر!$BQ12,0)</f>
        <v>0</v>
      </c>
      <c r="L355" s="96">
        <f>IF(L$354=سبتمبر!$B12,سبتمبر!$BR12-سبتمبر!$BQ12,0)</f>
        <v>0</v>
      </c>
      <c r="M355" s="96">
        <f>IF(M$354=سبتمبر!$B12,سبتمبر!$BR12-سبتمبر!$BQ12,0)</f>
        <v>0</v>
      </c>
      <c r="N355" s="96">
        <f>IF(N$354=سبتمبر!$B12,سبتمبر!$BR12-سبتمبر!$BQ12,0)</f>
        <v>0</v>
      </c>
      <c r="O355" s="96">
        <f>IF(O$354=سبتمبر!$B12,سبتمبر!$BR12-سبتمبر!$BQ12,0)</f>
        <v>0</v>
      </c>
      <c r="P355" s="96">
        <f>IF(P$354=سبتمبر!$B12,سبتمبر!$BR12-سبتمبر!$BQ12,0)</f>
        <v>0</v>
      </c>
      <c r="Q355" s="96">
        <f>IF(Q$354=سبتمبر!$B12,سبتمبر!$BR12-سبتمبر!$BQ12,0)</f>
        <v>0</v>
      </c>
      <c r="R355" s="96">
        <f>IF(R$354=سبتمبر!$B12,سبتمبر!$BR12-سبتمبر!$BQ12,0)</f>
        <v>0</v>
      </c>
      <c r="S355" s="96">
        <f>IF(S$354=سبتمبر!$B12,سبتمبر!$BR12-سبتمبر!$BQ12,0)</f>
        <v>0</v>
      </c>
      <c r="T355" s="96">
        <f>IF(T$354=سبتمبر!$B12,سبتمبر!$BR12-سبتمبر!$BQ12,0)</f>
        <v>0</v>
      </c>
      <c r="U355" s="96">
        <f>IF(U$354=سبتمبر!$B12,سبتمبر!$BR12-سبتمبر!$BQ12,0)</f>
        <v>0</v>
      </c>
      <c r="V355" s="96">
        <f>IF(V$354=سبتمبر!$B12,سبتمبر!$BR12-سبتمبر!$BQ12,0)</f>
        <v>0</v>
      </c>
      <c r="W355" s="96">
        <f>IF(W$354=سبتمبر!$B12,سبتمبر!$BR12-سبتمبر!$BQ12,0)</f>
        <v>0</v>
      </c>
      <c r="X355" s="96">
        <f>IF(X$354=سبتمبر!$B12,سبتمبر!$BR12-سبتمبر!$BQ12,0)</f>
        <v>0</v>
      </c>
      <c r="Y355" s="96">
        <f>IF(Y$354=سبتمبر!$B12,سبتمبر!$BR12-سبتمبر!$BQ12,0)</f>
        <v>0</v>
      </c>
      <c r="Z355" s="96">
        <f>IF(Z$354=سبتمبر!$B12,سبتمبر!$BR12-سبتمبر!$BQ12,0)</f>
        <v>0</v>
      </c>
      <c r="AA355" s="96">
        <f>IF(AA$354=سبتمبر!$B12,سبتمبر!$BR12-سبتمبر!$BQ12,0)</f>
        <v>0</v>
      </c>
      <c r="AB355" s="96">
        <f>IF(AB$354=سبتمبر!$B12,سبتمبر!$BR12-سبتمبر!$BQ12,0)</f>
        <v>0</v>
      </c>
      <c r="AC355" s="96">
        <f>IF(AC$354=سبتمبر!$B12,سبتمبر!$BR12-سبتمبر!$BQ12,0)</f>
        <v>0</v>
      </c>
      <c r="AD355" s="96">
        <f>IF(AD$354=سبتمبر!$B12,سبتمبر!$BR12-سبتمبر!$BQ12,0)</f>
        <v>0</v>
      </c>
      <c r="AE355" s="96">
        <f>IF(AE$354=سبتمبر!$B12,سبتمبر!$BR12-سبتمبر!$BQ12,0)</f>
        <v>0</v>
      </c>
      <c r="AF355" s="96">
        <f>IF(AF$354=سبتمبر!$B12,سبتمبر!$BR12-سبتمبر!$BQ12,0)</f>
        <v>0</v>
      </c>
      <c r="AG355" s="96">
        <f>IF(AG$354=سبتمبر!$B12,سبتمبر!$BR12-سبتمبر!$BQ12,0)</f>
        <v>0</v>
      </c>
    </row>
    <row r="356" spans="1:33">
      <c r="A356" s="96" t="str">
        <f>IF(D356&gt;0,سبتمبر!D13," ")</f>
        <v>Septmber-02</v>
      </c>
      <c r="B356" s="96">
        <f>IF(D356&gt;0,سبتمبر!E13," ")</f>
        <v>2</v>
      </c>
      <c r="C356" s="96" t="str">
        <f>IF(D356&gt;0,سبتمبر!F13,"")</f>
        <v> شراء قرطاسية للمكتب بـ 350 + 52.5 ضريبة نقدًا:</v>
      </c>
      <c r="D356" s="126">
        <f t="shared" si="16"/>
        <v>350</v>
      </c>
      <c r="E356" s="96">
        <f>IF(E$354=سبتمبر!$B13,سبتمبر!$BR13-سبتمبر!$BQ13,0)</f>
        <v>0</v>
      </c>
      <c r="F356" s="96">
        <f>IF(F$354=سبتمبر!$B13,سبتمبر!$BR13-سبتمبر!$BQ13,0)</f>
        <v>0</v>
      </c>
      <c r="G356" s="96">
        <f>IF(G$354=سبتمبر!$B13,سبتمبر!$BR13-سبتمبر!$BQ13,0)</f>
        <v>0</v>
      </c>
      <c r="H356" s="96">
        <f>IF(H$354=سبتمبر!$B13,سبتمبر!$BR13-سبتمبر!$BQ13,0)</f>
        <v>350</v>
      </c>
      <c r="I356" s="96">
        <f>IF(I$354=سبتمبر!$B13,سبتمبر!$BR13-سبتمبر!$BQ13,0)</f>
        <v>0</v>
      </c>
      <c r="J356" s="96">
        <f>IF(J$354=سبتمبر!$B13,سبتمبر!$BR13-سبتمبر!$BQ13,0)</f>
        <v>0</v>
      </c>
      <c r="K356" s="96">
        <f>IF(K$354=سبتمبر!$B13,سبتمبر!$BR13-سبتمبر!$BQ13,0)</f>
        <v>0</v>
      </c>
      <c r="L356" s="96">
        <f>IF(L$354=سبتمبر!$B13,سبتمبر!$BR13-سبتمبر!$BQ13,0)</f>
        <v>0</v>
      </c>
      <c r="M356" s="96">
        <f>IF(M$354=سبتمبر!$B13,سبتمبر!$BR13-سبتمبر!$BQ13,0)</f>
        <v>0</v>
      </c>
      <c r="N356" s="96">
        <f>IF(N$354=سبتمبر!$B13,سبتمبر!$BR13-سبتمبر!$BQ13,0)</f>
        <v>0</v>
      </c>
      <c r="O356" s="96">
        <f>IF(O$354=سبتمبر!$B13,سبتمبر!$BR13-سبتمبر!$BQ13,0)</f>
        <v>0</v>
      </c>
      <c r="P356" s="96">
        <f>IF(P$354=سبتمبر!$B13,سبتمبر!$BR13-سبتمبر!$BQ13,0)</f>
        <v>0</v>
      </c>
      <c r="Q356" s="96">
        <f>IF(Q$354=سبتمبر!$B13,سبتمبر!$BR13-سبتمبر!$BQ13,0)</f>
        <v>0</v>
      </c>
      <c r="R356" s="96">
        <f>IF(R$354=سبتمبر!$B13,سبتمبر!$BR13-سبتمبر!$BQ13,0)</f>
        <v>0</v>
      </c>
      <c r="S356" s="96">
        <f>IF(S$354=سبتمبر!$B13,سبتمبر!$BR13-سبتمبر!$BQ13,0)</f>
        <v>0</v>
      </c>
      <c r="T356" s="96">
        <f>IF(T$354=سبتمبر!$B13,سبتمبر!$BR13-سبتمبر!$BQ13,0)</f>
        <v>0</v>
      </c>
      <c r="U356" s="96">
        <f>IF(U$354=سبتمبر!$B13,سبتمبر!$BR13-سبتمبر!$BQ13,0)</f>
        <v>0</v>
      </c>
      <c r="V356" s="96">
        <f>IF(V$354=سبتمبر!$B13,سبتمبر!$BR13-سبتمبر!$BQ13,0)</f>
        <v>0</v>
      </c>
      <c r="W356" s="96">
        <f>IF(W$354=سبتمبر!$B13,سبتمبر!$BR13-سبتمبر!$BQ13,0)</f>
        <v>0</v>
      </c>
      <c r="X356" s="96">
        <f>IF(X$354=سبتمبر!$B13,سبتمبر!$BR13-سبتمبر!$BQ13,0)</f>
        <v>0</v>
      </c>
      <c r="Y356" s="96">
        <f>IF(Y$354=سبتمبر!$B13,سبتمبر!$BR13-سبتمبر!$BQ13,0)</f>
        <v>0</v>
      </c>
      <c r="Z356" s="96">
        <f>IF(Z$354=سبتمبر!$B13,سبتمبر!$BR13-سبتمبر!$BQ13,0)</f>
        <v>0</v>
      </c>
      <c r="AA356" s="96">
        <f>IF(AA$354=سبتمبر!$B13,سبتمبر!$BR13-سبتمبر!$BQ13,0)</f>
        <v>0</v>
      </c>
      <c r="AB356" s="96">
        <f>IF(AB$354=سبتمبر!$B13,سبتمبر!$BR13-سبتمبر!$BQ13,0)</f>
        <v>0</v>
      </c>
      <c r="AC356" s="96">
        <f>IF(AC$354=سبتمبر!$B13,سبتمبر!$BR13-سبتمبر!$BQ13,0)</f>
        <v>0</v>
      </c>
      <c r="AD356" s="96">
        <f>IF(AD$354=سبتمبر!$B13,سبتمبر!$BR13-سبتمبر!$BQ13,0)</f>
        <v>0</v>
      </c>
      <c r="AE356" s="96">
        <f>IF(AE$354=سبتمبر!$B13,سبتمبر!$BR13-سبتمبر!$BQ13,0)</f>
        <v>0</v>
      </c>
      <c r="AF356" s="96">
        <f>IF(AF$354=سبتمبر!$B13,سبتمبر!$BR13-سبتمبر!$BQ13,0)</f>
        <v>0</v>
      </c>
      <c r="AG356" s="96">
        <f>IF(AG$354=سبتمبر!$B13,سبتمبر!$BR13-سبتمبر!$BQ13,0)</f>
        <v>0</v>
      </c>
    </row>
    <row r="357" spans="1:33">
      <c r="A357" s="96" t="str">
        <f>IF(D357&gt;0,سبتمبر!D14," ")</f>
        <v> </v>
      </c>
      <c r="B357" s="96" t="str">
        <f>IF(D357&gt;0,سبتمبر!E14," ")</f>
        <v> </v>
      </c>
      <c r="C357" s="96" t="str">
        <f>IF(D357&gt;0,سبتمبر!F14,"")</f>
        <v/>
      </c>
      <c r="D357" s="126">
        <f t="shared" si="16"/>
        <v>0</v>
      </c>
      <c r="E357" s="96">
        <f>IF(E$354=سبتمبر!$B14,سبتمبر!$BR14-سبتمبر!$BQ14,0)</f>
        <v>0</v>
      </c>
      <c r="F357" s="96">
        <f>IF(F$354=سبتمبر!$B14,سبتمبر!$BR14-سبتمبر!$BQ14,0)</f>
        <v>0</v>
      </c>
      <c r="G357" s="96">
        <f>IF(G$354=سبتمبر!$B14,سبتمبر!$BR14-سبتمبر!$BQ14,0)</f>
        <v>0</v>
      </c>
      <c r="H357" s="96">
        <f>IF(H$354=سبتمبر!$B14,سبتمبر!$BR14-سبتمبر!$BQ14,0)</f>
        <v>0</v>
      </c>
      <c r="I357" s="96">
        <f>IF(I$354=سبتمبر!$B14,سبتمبر!$BR14-سبتمبر!$BQ14,0)</f>
        <v>0</v>
      </c>
      <c r="J357" s="96">
        <f>IF(J$354=سبتمبر!$B14,سبتمبر!$BR14-سبتمبر!$BQ14,0)</f>
        <v>0</v>
      </c>
      <c r="K357" s="96">
        <f>IF(K$354=سبتمبر!$B14,سبتمبر!$BR14-سبتمبر!$BQ14,0)</f>
        <v>0</v>
      </c>
      <c r="L357" s="96">
        <f>IF(L$354=سبتمبر!$B14,سبتمبر!$BR14-سبتمبر!$BQ14,0)</f>
        <v>0</v>
      </c>
      <c r="M357" s="96">
        <f>IF(M$354=سبتمبر!$B14,سبتمبر!$BR14-سبتمبر!$BQ14,0)</f>
        <v>0</v>
      </c>
      <c r="N357" s="96">
        <f>IF(N$354=سبتمبر!$B14,سبتمبر!$BR14-سبتمبر!$BQ14,0)</f>
        <v>0</v>
      </c>
      <c r="O357" s="96">
        <f>IF(O$354=سبتمبر!$B14,سبتمبر!$BR14-سبتمبر!$BQ14,0)</f>
        <v>0</v>
      </c>
      <c r="P357" s="96">
        <f>IF(P$354=سبتمبر!$B14,سبتمبر!$BR14-سبتمبر!$BQ14,0)</f>
        <v>0</v>
      </c>
      <c r="Q357" s="96">
        <f>IF(Q$354=سبتمبر!$B14,سبتمبر!$BR14-سبتمبر!$BQ14,0)</f>
        <v>0</v>
      </c>
      <c r="R357" s="96">
        <f>IF(R$354=سبتمبر!$B14,سبتمبر!$BR14-سبتمبر!$BQ14,0)</f>
        <v>0</v>
      </c>
      <c r="S357" s="96">
        <f>IF(S$354=سبتمبر!$B14,سبتمبر!$BR14-سبتمبر!$BQ14,0)</f>
        <v>0</v>
      </c>
      <c r="T357" s="96">
        <f>IF(T$354=سبتمبر!$B14,سبتمبر!$BR14-سبتمبر!$BQ14,0)</f>
        <v>0</v>
      </c>
      <c r="U357" s="96">
        <f>IF(U$354=سبتمبر!$B14,سبتمبر!$BR14-سبتمبر!$BQ14,0)</f>
        <v>0</v>
      </c>
      <c r="V357" s="96">
        <f>IF(V$354=سبتمبر!$B14,سبتمبر!$BR14-سبتمبر!$BQ14,0)</f>
        <v>0</v>
      </c>
      <c r="W357" s="96">
        <f>IF(W$354=سبتمبر!$B14,سبتمبر!$BR14-سبتمبر!$BQ14,0)</f>
        <v>0</v>
      </c>
      <c r="X357" s="96">
        <f>IF(X$354=سبتمبر!$B14,سبتمبر!$BR14-سبتمبر!$BQ14,0)</f>
        <v>0</v>
      </c>
      <c r="Y357" s="96">
        <f>IF(Y$354=سبتمبر!$B14,سبتمبر!$BR14-سبتمبر!$BQ14,0)</f>
        <v>0</v>
      </c>
      <c r="Z357" s="96">
        <f>IF(Z$354=سبتمبر!$B14,سبتمبر!$BR14-سبتمبر!$BQ14,0)</f>
        <v>0</v>
      </c>
      <c r="AA357" s="96">
        <f>IF(AA$354=سبتمبر!$B14,سبتمبر!$BR14-سبتمبر!$BQ14,0)</f>
        <v>0</v>
      </c>
      <c r="AB357" s="96">
        <f>IF(AB$354=سبتمبر!$B14,سبتمبر!$BR14-سبتمبر!$BQ14,0)</f>
        <v>0</v>
      </c>
      <c r="AC357" s="96">
        <f>IF(AC$354=سبتمبر!$B14,سبتمبر!$BR14-سبتمبر!$BQ14,0)</f>
        <v>0</v>
      </c>
      <c r="AD357" s="96">
        <f>IF(AD$354=سبتمبر!$B14,سبتمبر!$BR14-سبتمبر!$BQ14,0)</f>
        <v>0</v>
      </c>
      <c r="AE357" s="96">
        <f>IF(AE$354=سبتمبر!$B14,سبتمبر!$BR14-سبتمبر!$BQ14,0)</f>
        <v>0</v>
      </c>
      <c r="AF357" s="96">
        <f>IF(AF$354=سبتمبر!$B14,سبتمبر!$BR14-سبتمبر!$BQ14,0)</f>
        <v>0</v>
      </c>
      <c r="AG357" s="96">
        <f>IF(AG$354=سبتمبر!$B14,سبتمبر!$BR14-سبتمبر!$BQ14,0)</f>
        <v>0</v>
      </c>
    </row>
    <row r="358" spans="1:33">
      <c r="A358" s="96" t="str">
        <f>IF(D358&gt;0,سبتمبر!D15," ")</f>
        <v> </v>
      </c>
      <c r="B358" s="96" t="str">
        <f>IF(D358&gt;0,سبتمبر!E15," ")</f>
        <v> </v>
      </c>
      <c r="C358" s="96" t="str">
        <f>IF(D358&gt;0,سبتمبر!F15,"")</f>
        <v/>
      </c>
      <c r="D358" s="126">
        <f t="shared" si="16"/>
        <v>0</v>
      </c>
      <c r="E358" s="96">
        <f>IF(E$354=سبتمبر!$B15,سبتمبر!$BR15-سبتمبر!$BQ15,0)</f>
        <v>0</v>
      </c>
      <c r="F358" s="96">
        <f>IF(F$354=سبتمبر!$B15,سبتمبر!$BR15-سبتمبر!$BQ15,0)</f>
        <v>0</v>
      </c>
      <c r="G358" s="96">
        <f>IF(G$354=سبتمبر!$B15,سبتمبر!$BR15-سبتمبر!$BQ15,0)</f>
        <v>0</v>
      </c>
      <c r="H358" s="96">
        <f>IF(H$354=سبتمبر!$B15,سبتمبر!$BR15-سبتمبر!$BQ15,0)</f>
        <v>0</v>
      </c>
      <c r="I358" s="96">
        <f>IF(I$354=سبتمبر!$B15,سبتمبر!$BR15-سبتمبر!$BQ15,0)</f>
        <v>0</v>
      </c>
      <c r="J358" s="96">
        <f>IF(J$354=سبتمبر!$B15,سبتمبر!$BR15-سبتمبر!$BQ15,0)</f>
        <v>0</v>
      </c>
      <c r="K358" s="96">
        <f>IF(K$354=سبتمبر!$B15,سبتمبر!$BR15-سبتمبر!$BQ15,0)</f>
        <v>0</v>
      </c>
      <c r="L358" s="96">
        <f>IF(L$354=سبتمبر!$B15,سبتمبر!$BR15-سبتمبر!$BQ15,0)</f>
        <v>0</v>
      </c>
      <c r="M358" s="96">
        <f>IF(M$354=سبتمبر!$B15,سبتمبر!$BR15-سبتمبر!$BQ15,0)</f>
        <v>0</v>
      </c>
      <c r="N358" s="96">
        <f>IF(N$354=سبتمبر!$B15,سبتمبر!$BR15-سبتمبر!$BQ15,0)</f>
        <v>0</v>
      </c>
      <c r="O358" s="96">
        <f>IF(O$354=سبتمبر!$B15,سبتمبر!$BR15-سبتمبر!$BQ15,0)</f>
        <v>0</v>
      </c>
      <c r="P358" s="96">
        <f>IF(P$354=سبتمبر!$B15,سبتمبر!$BR15-سبتمبر!$BQ15,0)</f>
        <v>0</v>
      </c>
      <c r="Q358" s="96">
        <f>IF(Q$354=سبتمبر!$B15,سبتمبر!$BR15-سبتمبر!$BQ15,0)</f>
        <v>0</v>
      </c>
      <c r="R358" s="96">
        <f>IF(R$354=سبتمبر!$B15,سبتمبر!$BR15-سبتمبر!$BQ15,0)</f>
        <v>0</v>
      </c>
      <c r="S358" s="96">
        <f>IF(S$354=سبتمبر!$B15,سبتمبر!$BR15-سبتمبر!$BQ15,0)</f>
        <v>0</v>
      </c>
      <c r="T358" s="96">
        <f>IF(T$354=سبتمبر!$B15,سبتمبر!$BR15-سبتمبر!$BQ15,0)</f>
        <v>0</v>
      </c>
      <c r="U358" s="96">
        <f>IF(U$354=سبتمبر!$B15,سبتمبر!$BR15-سبتمبر!$BQ15,0)</f>
        <v>0</v>
      </c>
      <c r="V358" s="96">
        <f>IF(V$354=سبتمبر!$B15,سبتمبر!$BR15-سبتمبر!$BQ15,0)</f>
        <v>0</v>
      </c>
      <c r="W358" s="96">
        <f>IF(W$354=سبتمبر!$B15,سبتمبر!$BR15-سبتمبر!$BQ15,0)</f>
        <v>0</v>
      </c>
      <c r="X358" s="96">
        <f>IF(X$354=سبتمبر!$B15,سبتمبر!$BR15-سبتمبر!$BQ15,0)</f>
        <v>0</v>
      </c>
      <c r="Y358" s="96">
        <f>IF(Y$354=سبتمبر!$B15,سبتمبر!$BR15-سبتمبر!$BQ15,0)</f>
        <v>0</v>
      </c>
      <c r="Z358" s="96">
        <f>IF(Z$354=سبتمبر!$B15,سبتمبر!$BR15-سبتمبر!$BQ15,0)</f>
        <v>0</v>
      </c>
      <c r="AA358" s="96">
        <f>IF(AA$354=سبتمبر!$B15,سبتمبر!$BR15-سبتمبر!$BQ15,0)</f>
        <v>0</v>
      </c>
      <c r="AB358" s="96">
        <f>IF(AB$354=سبتمبر!$B15,سبتمبر!$BR15-سبتمبر!$BQ15,0)</f>
        <v>0</v>
      </c>
      <c r="AC358" s="96">
        <f>IF(AC$354=سبتمبر!$B15,سبتمبر!$BR15-سبتمبر!$BQ15,0)</f>
        <v>0</v>
      </c>
      <c r="AD358" s="96">
        <f>IF(AD$354=سبتمبر!$B15,سبتمبر!$BR15-سبتمبر!$BQ15,0)</f>
        <v>0</v>
      </c>
      <c r="AE358" s="96">
        <f>IF(AE$354=سبتمبر!$B15,سبتمبر!$BR15-سبتمبر!$BQ15,0)</f>
        <v>0</v>
      </c>
      <c r="AF358" s="96">
        <f>IF(AF$354=سبتمبر!$B15,سبتمبر!$BR15-سبتمبر!$BQ15,0)</f>
        <v>0</v>
      </c>
      <c r="AG358" s="96">
        <f>IF(AG$354=سبتمبر!$B15,سبتمبر!$BR15-سبتمبر!$BQ15,0)</f>
        <v>0</v>
      </c>
    </row>
    <row r="359" spans="1:33">
      <c r="A359" s="96" t="str">
        <f>IF(D359&gt;0,سبتمبر!D16," ")</f>
        <v> </v>
      </c>
      <c r="B359" s="96" t="str">
        <f>IF(D359&gt;0,سبتمبر!E16," ")</f>
        <v> </v>
      </c>
      <c r="C359" s="96" t="str">
        <f>IF(D359&gt;0,سبتمبر!F16,"")</f>
        <v/>
      </c>
      <c r="D359" s="126">
        <f t="shared" si="16"/>
        <v>0</v>
      </c>
      <c r="E359" s="96">
        <f>IF(E$354=سبتمبر!$B16,سبتمبر!$BR16-سبتمبر!$BQ16,0)</f>
        <v>0</v>
      </c>
      <c r="F359" s="96">
        <f>IF(F$354=سبتمبر!$B16,سبتمبر!$BR16-سبتمبر!$BQ16,0)</f>
        <v>0</v>
      </c>
      <c r="G359" s="96">
        <f>IF(G$354=سبتمبر!$B16,سبتمبر!$BR16-سبتمبر!$BQ16,0)</f>
        <v>0</v>
      </c>
      <c r="H359" s="96">
        <f>IF(H$354=سبتمبر!$B16,سبتمبر!$BR16-سبتمبر!$BQ16,0)</f>
        <v>0</v>
      </c>
      <c r="I359" s="96">
        <f>IF(I$354=سبتمبر!$B16,سبتمبر!$BR16-سبتمبر!$BQ16,0)</f>
        <v>0</v>
      </c>
      <c r="J359" s="96">
        <f>IF(J$354=سبتمبر!$B16,سبتمبر!$BR16-سبتمبر!$BQ16,0)</f>
        <v>0</v>
      </c>
      <c r="K359" s="96">
        <f>IF(K$354=سبتمبر!$B16,سبتمبر!$BR16-سبتمبر!$BQ16,0)</f>
        <v>0</v>
      </c>
      <c r="L359" s="96">
        <f>IF(L$354=سبتمبر!$B16,سبتمبر!$BR16-سبتمبر!$BQ16,0)</f>
        <v>0</v>
      </c>
      <c r="M359" s="96">
        <f>IF(M$354=سبتمبر!$B16,سبتمبر!$BR16-سبتمبر!$BQ16,0)</f>
        <v>0</v>
      </c>
      <c r="N359" s="96">
        <f>IF(N$354=سبتمبر!$B16,سبتمبر!$BR16-سبتمبر!$BQ16,0)</f>
        <v>0</v>
      </c>
      <c r="O359" s="96">
        <f>IF(O$354=سبتمبر!$B16,سبتمبر!$BR16-سبتمبر!$BQ16,0)</f>
        <v>0</v>
      </c>
      <c r="P359" s="96">
        <f>IF(P$354=سبتمبر!$B16,سبتمبر!$BR16-سبتمبر!$BQ16,0)</f>
        <v>0</v>
      </c>
      <c r="Q359" s="96">
        <f>IF(Q$354=سبتمبر!$B16,سبتمبر!$BR16-سبتمبر!$BQ16,0)</f>
        <v>0</v>
      </c>
      <c r="R359" s="96">
        <f>IF(R$354=سبتمبر!$B16,سبتمبر!$BR16-سبتمبر!$BQ16,0)</f>
        <v>0</v>
      </c>
      <c r="S359" s="96">
        <f>IF(S$354=سبتمبر!$B16,سبتمبر!$BR16-سبتمبر!$BQ16,0)</f>
        <v>0</v>
      </c>
      <c r="T359" s="96">
        <f>IF(T$354=سبتمبر!$B16,سبتمبر!$BR16-سبتمبر!$BQ16,0)</f>
        <v>0</v>
      </c>
      <c r="U359" s="96">
        <f>IF(U$354=سبتمبر!$B16,سبتمبر!$BR16-سبتمبر!$BQ16,0)</f>
        <v>0</v>
      </c>
      <c r="V359" s="96">
        <f>IF(V$354=سبتمبر!$B16,سبتمبر!$BR16-سبتمبر!$BQ16,0)</f>
        <v>0</v>
      </c>
      <c r="W359" s="96">
        <f>IF(W$354=سبتمبر!$B16,سبتمبر!$BR16-سبتمبر!$BQ16,0)</f>
        <v>0</v>
      </c>
      <c r="X359" s="96">
        <f>IF(X$354=سبتمبر!$B16,سبتمبر!$BR16-سبتمبر!$BQ16,0)</f>
        <v>0</v>
      </c>
      <c r="Y359" s="96">
        <f>IF(Y$354=سبتمبر!$B16,سبتمبر!$BR16-سبتمبر!$BQ16,0)</f>
        <v>0</v>
      </c>
      <c r="Z359" s="96">
        <f>IF(Z$354=سبتمبر!$B16,سبتمبر!$BR16-سبتمبر!$BQ16,0)</f>
        <v>0</v>
      </c>
      <c r="AA359" s="96">
        <f>IF(AA$354=سبتمبر!$B16,سبتمبر!$BR16-سبتمبر!$BQ16,0)</f>
        <v>0</v>
      </c>
      <c r="AB359" s="96">
        <f>IF(AB$354=سبتمبر!$B16,سبتمبر!$BR16-سبتمبر!$BQ16,0)</f>
        <v>0</v>
      </c>
      <c r="AC359" s="96">
        <f>IF(AC$354=سبتمبر!$B16,سبتمبر!$BR16-سبتمبر!$BQ16,0)</f>
        <v>0</v>
      </c>
      <c r="AD359" s="96">
        <f>IF(AD$354=سبتمبر!$B16,سبتمبر!$BR16-سبتمبر!$BQ16,0)</f>
        <v>0</v>
      </c>
      <c r="AE359" s="96">
        <f>IF(AE$354=سبتمبر!$B16,سبتمبر!$BR16-سبتمبر!$BQ16,0)</f>
        <v>0</v>
      </c>
      <c r="AF359" s="96">
        <f>IF(AF$354=سبتمبر!$B16,سبتمبر!$BR16-سبتمبر!$BQ16,0)</f>
        <v>0</v>
      </c>
      <c r="AG359" s="96">
        <f>IF(AG$354=سبتمبر!$B16,سبتمبر!$BR16-سبتمبر!$BQ16,0)</f>
        <v>0</v>
      </c>
    </row>
    <row r="360" spans="1:33">
      <c r="A360" s="96" t="str">
        <f>IF(D360&gt;0,سبتمبر!D17," ")</f>
        <v> </v>
      </c>
      <c r="B360" s="96" t="str">
        <f>IF(D360&gt;0,سبتمبر!E17," ")</f>
        <v> </v>
      </c>
      <c r="C360" s="96" t="str">
        <f>IF(D360&gt;0,سبتمبر!F17,"")</f>
        <v/>
      </c>
      <c r="D360" s="126">
        <f t="shared" si="16"/>
        <v>0</v>
      </c>
      <c r="E360" s="96">
        <f>IF(E$354=سبتمبر!$B17,سبتمبر!$BR17-سبتمبر!$BQ17,0)</f>
        <v>0</v>
      </c>
      <c r="F360" s="96">
        <f>IF(F$354=سبتمبر!$B17,سبتمبر!$BR17-سبتمبر!$BQ17,0)</f>
        <v>0</v>
      </c>
      <c r="G360" s="96">
        <f>IF(G$354=سبتمبر!$B17,سبتمبر!$BR17-سبتمبر!$BQ17,0)</f>
        <v>0</v>
      </c>
      <c r="H360" s="96">
        <f>IF(H$354=سبتمبر!$B17,سبتمبر!$BR17-سبتمبر!$BQ17,0)</f>
        <v>0</v>
      </c>
      <c r="I360" s="96">
        <f>IF(I$354=سبتمبر!$B17,سبتمبر!$BR17-سبتمبر!$BQ17,0)</f>
        <v>0</v>
      </c>
      <c r="J360" s="96">
        <f>IF(J$354=سبتمبر!$B17,سبتمبر!$BR17-سبتمبر!$BQ17,0)</f>
        <v>0</v>
      </c>
      <c r="K360" s="96">
        <f>IF(K$354=سبتمبر!$B17,سبتمبر!$BR17-سبتمبر!$BQ17,0)</f>
        <v>0</v>
      </c>
      <c r="L360" s="96">
        <f>IF(L$354=سبتمبر!$B17,سبتمبر!$BR17-سبتمبر!$BQ17,0)</f>
        <v>0</v>
      </c>
      <c r="M360" s="96">
        <f>IF(M$354=سبتمبر!$B17,سبتمبر!$BR17-سبتمبر!$BQ17,0)</f>
        <v>0</v>
      </c>
      <c r="N360" s="96">
        <f>IF(N$354=سبتمبر!$B17,سبتمبر!$BR17-سبتمبر!$BQ17,0)</f>
        <v>0</v>
      </c>
      <c r="O360" s="96">
        <f>IF(O$354=سبتمبر!$B17,سبتمبر!$BR17-سبتمبر!$BQ17,0)</f>
        <v>0</v>
      </c>
      <c r="P360" s="96">
        <f>IF(P$354=سبتمبر!$B17,سبتمبر!$BR17-سبتمبر!$BQ17,0)</f>
        <v>0</v>
      </c>
      <c r="Q360" s="96">
        <f>IF(Q$354=سبتمبر!$B17,سبتمبر!$BR17-سبتمبر!$BQ17,0)</f>
        <v>0</v>
      </c>
      <c r="R360" s="96">
        <f>IF(R$354=سبتمبر!$B17,سبتمبر!$BR17-سبتمبر!$BQ17,0)</f>
        <v>0</v>
      </c>
      <c r="S360" s="96">
        <f>IF(S$354=سبتمبر!$B17,سبتمبر!$BR17-سبتمبر!$BQ17,0)</f>
        <v>0</v>
      </c>
      <c r="T360" s="96">
        <f>IF(T$354=سبتمبر!$B17,سبتمبر!$BR17-سبتمبر!$BQ17,0)</f>
        <v>0</v>
      </c>
      <c r="U360" s="96">
        <f>IF(U$354=سبتمبر!$B17,سبتمبر!$BR17-سبتمبر!$BQ17,0)</f>
        <v>0</v>
      </c>
      <c r="V360" s="96">
        <f>IF(V$354=سبتمبر!$B17,سبتمبر!$BR17-سبتمبر!$BQ17,0)</f>
        <v>0</v>
      </c>
      <c r="W360" s="96">
        <f>IF(W$354=سبتمبر!$B17,سبتمبر!$BR17-سبتمبر!$BQ17,0)</f>
        <v>0</v>
      </c>
      <c r="X360" s="96">
        <f>IF(X$354=سبتمبر!$B17,سبتمبر!$BR17-سبتمبر!$BQ17,0)</f>
        <v>0</v>
      </c>
      <c r="Y360" s="96">
        <f>IF(Y$354=سبتمبر!$B17,سبتمبر!$BR17-سبتمبر!$BQ17,0)</f>
        <v>0</v>
      </c>
      <c r="Z360" s="96">
        <f>IF(Z$354=سبتمبر!$B17,سبتمبر!$BR17-سبتمبر!$BQ17,0)</f>
        <v>0</v>
      </c>
      <c r="AA360" s="96">
        <f>IF(AA$354=سبتمبر!$B17,سبتمبر!$BR17-سبتمبر!$BQ17,0)</f>
        <v>0</v>
      </c>
      <c r="AB360" s="96">
        <f>IF(AB$354=سبتمبر!$B17,سبتمبر!$BR17-سبتمبر!$BQ17,0)</f>
        <v>0</v>
      </c>
      <c r="AC360" s="96">
        <f>IF(AC$354=سبتمبر!$B17,سبتمبر!$BR17-سبتمبر!$BQ17,0)</f>
        <v>0</v>
      </c>
      <c r="AD360" s="96">
        <f>IF(AD$354=سبتمبر!$B17,سبتمبر!$BR17-سبتمبر!$BQ17,0)</f>
        <v>0</v>
      </c>
      <c r="AE360" s="96">
        <f>IF(AE$354=سبتمبر!$B17,سبتمبر!$BR17-سبتمبر!$BQ17,0)</f>
        <v>0</v>
      </c>
      <c r="AF360" s="96">
        <f>IF(AF$354=سبتمبر!$B17,سبتمبر!$BR17-سبتمبر!$BQ17,0)</f>
        <v>0</v>
      </c>
      <c r="AG360" s="96">
        <f>IF(AG$354=سبتمبر!$B17,سبتمبر!$BR17-سبتمبر!$BQ17,0)</f>
        <v>0</v>
      </c>
    </row>
    <row r="361" spans="1:33">
      <c r="A361" s="96" t="str">
        <f>IF(D361&gt;0,سبتمبر!D18," ")</f>
        <v> </v>
      </c>
      <c r="B361" s="96" t="str">
        <f>IF(D361&gt;0,سبتمبر!E18," ")</f>
        <v> </v>
      </c>
      <c r="C361" s="96" t="str">
        <f>IF(D361&gt;0,سبتمبر!F18,"")</f>
        <v/>
      </c>
      <c r="D361" s="126">
        <f t="shared" si="16"/>
        <v>0</v>
      </c>
      <c r="E361" s="96">
        <f>IF(E$354=سبتمبر!$B18,سبتمبر!$BR18-سبتمبر!$BQ18,0)</f>
        <v>0</v>
      </c>
      <c r="F361" s="96">
        <f>IF(F$354=سبتمبر!$B18,سبتمبر!$BR18-سبتمبر!$BQ18,0)</f>
        <v>0</v>
      </c>
      <c r="G361" s="96">
        <f>IF(G$354=سبتمبر!$B18,سبتمبر!$BR18-سبتمبر!$BQ18,0)</f>
        <v>0</v>
      </c>
      <c r="H361" s="96">
        <f>IF(H$354=سبتمبر!$B18,سبتمبر!$BR18-سبتمبر!$BQ18,0)</f>
        <v>0</v>
      </c>
      <c r="I361" s="96">
        <f>IF(I$354=سبتمبر!$B18,سبتمبر!$BR18-سبتمبر!$BQ18,0)</f>
        <v>0</v>
      </c>
      <c r="J361" s="96">
        <f>IF(J$354=سبتمبر!$B18,سبتمبر!$BR18-سبتمبر!$BQ18,0)</f>
        <v>0</v>
      </c>
      <c r="K361" s="96">
        <f>IF(K$354=سبتمبر!$B18,سبتمبر!$BR18-سبتمبر!$BQ18,0)</f>
        <v>0</v>
      </c>
      <c r="L361" s="96">
        <f>IF(L$354=سبتمبر!$B18,سبتمبر!$BR18-سبتمبر!$BQ18,0)</f>
        <v>0</v>
      </c>
      <c r="M361" s="96">
        <f>IF(M$354=سبتمبر!$B18,سبتمبر!$BR18-سبتمبر!$BQ18,0)</f>
        <v>0</v>
      </c>
      <c r="N361" s="96">
        <f>IF(N$354=سبتمبر!$B18,سبتمبر!$BR18-سبتمبر!$BQ18,0)</f>
        <v>0</v>
      </c>
      <c r="O361" s="96">
        <f>IF(O$354=سبتمبر!$B18,سبتمبر!$BR18-سبتمبر!$BQ18,0)</f>
        <v>0</v>
      </c>
      <c r="P361" s="96">
        <f>IF(P$354=سبتمبر!$B18,سبتمبر!$BR18-سبتمبر!$BQ18,0)</f>
        <v>0</v>
      </c>
      <c r="Q361" s="96">
        <f>IF(Q$354=سبتمبر!$B18,سبتمبر!$BR18-سبتمبر!$BQ18,0)</f>
        <v>0</v>
      </c>
      <c r="R361" s="96">
        <f>IF(R$354=سبتمبر!$B18,سبتمبر!$BR18-سبتمبر!$BQ18,0)</f>
        <v>0</v>
      </c>
      <c r="S361" s="96">
        <f>IF(S$354=سبتمبر!$B18,سبتمبر!$BR18-سبتمبر!$BQ18,0)</f>
        <v>0</v>
      </c>
      <c r="T361" s="96">
        <f>IF(T$354=سبتمبر!$B18,سبتمبر!$BR18-سبتمبر!$BQ18,0)</f>
        <v>0</v>
      </c>
      <c r="U361" s="96">
        <f>IF(U$354=سبتمبر!$B18,سبتمبر!$BR18-سبتمبر!$BQ18,0)</f>
        <v>0</v>
      </c>
      <c r="V361" s="96">
        <f>IF(V$354=سبتمبر!$B18,سبتمبر!$BR18-سبتمبر!$BQ18,0)</f>
        <v>0</v>
      </c>
      <c r="W361" s="96">
        <f>IF(W$354=سبتمبر!$B18,سبتمبر!$BR18-سبتمبر!$BQ18,0)</f>
        <v>0</v>
      </c>
      <c r="X361" s="96">
        <f>IF(X$354=سبتمبر!$B18,سبتمبر!$BR18-سبتمبر!$BQ18,0)</f>
        <v>0</v>
      </c>
      <c r="Y361" s="96">
        <f>IF(Y$354=سبتمبر!$B18,سبتمبر!$BR18-سبتمبر!$BQ18,0)</f>
        <v>0</v>
      </c>
      <c r="Z361" s="96">
        <f>IF(Z$354=سبتمبر!$B18,سبتمبر!$BR18-سبتمبر!$BQ18,0)</f>
        <v>0</v>
      </c>
      <c r="AA361" s="96">
        <f>IF(AA$354=سبتمبر!$B18,سبتمبر!$BR18-سبتمبر!$BQ18,0)</f>
        <v>0</v>
      </c>
      <c r="AB361" s="96">
        <f>IF(AB$354=سبتمبر!$B18,سبتمبر!$BR18-سبتمبر!$BQ18,0)</f>
        <v>0</v>
      </c>
      <c r="AC361" s="96">
        <f>IF(AC$354=سبتمبر!$B18,سبتمبر!$BR18-سبتمبر!$BQ18,0)</f>
        <v>0</v>
      </c>
      <c r="AD361" s="96">
        <f>IF(AD$354=سبتمبر!$B18,سبتمبر!$BR18-سبتمبر!$BQ18,0)</f>
        <v>0</v>
      </c>
      <c r="AE361" s="96">
        <f>IF(AE$354=سبتمبر!$B18,سبتمبر!$BR18-سبتمبر!$BQ18,0)</f>
        <v>0</v>
      </c>
      <c r="AF361" s="96">
        <f>IF(AF$354=سبتمبر!$B18,سبتمبر!$BR18-سبتمبر!$BQ18,0)</f>
        <v>0</v>
      </c>
      <c r="AG361" s="96">
        <f>IF(AG$354=سبتمبر!$B18,سبتمبر!$BR18-سبتمبر!$BQ18,0)</f>
        <v>0</v>
      </c>
    </row>
    <row r="362" spans="1:33">
      <c r="A362" s="96" t="str">
        <f>IF(D362&gt;0,سبتمبر!D19," ")</f>
        <v> </v>
      </c>
      <c r="B362" s="96" t="str">
        <f>IF(D362&gt;0,سبتمبر!E19," ")</f>
        <v> </v>
      </c>
      <c r="C362" s="96" t="str">
        <f>IF(D362&gt;0,سبتمبر!F19,"")</f>
        <v/>
      </c>
      <c r="D362" s="126">
        <f t="shared" si="16"/>
        <v>0</v>
      </c>
      <c r="E362" s="96">
        <f>IF(E$354=سبتمبر!$B19,سبتمبر!$BR19-سبتمبر!$BQ19,0)</f>
        <v>0</v>
      </c>
      <c r="F362" s="96">
        <f>IF(F$354=سبتمبر!$B19,سبتمبر!$BR19-سبتمبر!$BQ19,0)</f>
        <v>0</v>
      </c>
      <c r="G362" s="96">
        <f>IF(G$354=سبتمبر!$B19,سبتمبر!$BR19-سبتمبر!$BQ19,0)</f>
        <v>0</v>
      </c>
      <c r="H362" s="96">
        <f>IF(H$354=سبتمبر!$B19,سبتمبر!$BR19-سبتمبر!$BQ19,0)</f>
        <v>0</v>
      </c>
      <c r="I362" s="96">
        <f>IF(I$354=سبتمبر!$B19,سبتمبر!$BR19-سبتمبر!$BQ19,0)</f>
        <v>0</v>
      </c>
      <c r="J362" s="96">
        <f>IF(J$354=سبتمبر!$B19,سبتمبر!$BR19-سبتمبر!$BQ19,0)</f>
        <v>0</v>
      </c>
      <c r="K362" s="96">
        <f>IF(K$354=سبتمبر!$B19,سبتمبر!$BR19-سبتمبر!$BQ19,0)</f>
        <v>0</v>
      </c>
      <c r="L362" s="96">
        <f>IF(L$354=سبتمبر!$B19,سبتمبر!$BR19-سبتمبر!$BQ19,0)</f>
        <v>0</v>
      </c>
      <c r="M362" s="96">
        <f>IF(M$354=سبتمبر!$B19,سبتمبر!$BR19-سبتمبر!$BQ19,0)</f>
        <v>0</v>
      </c>
      <c r="N362" s="96">
        <f>IF(N$354=سبتمبر!$B19,سبتمبر!$BR19-سبتمبر!$BQ19,0)</f>
        <v>0</v>
      </c>
      <c r="O362" s="96">
        <f>IF(O$354=سبتمبر!$B19,سبتمبر!$BR19-سبتمبر!$BQ19,0)</f>
        <v>0</v>
      </c>
      <c r="P362" s="96">
        <f>IF(P$354=سبتمبر!$B19,سبتمبر!$BR19-سبتمبر!$BQ19,0)</f>
        <v>0</v>
      </c>
      <c r="Q362" s="96">
        <f>IF(Q$354=سبتمبر!$B19,سبتمبر!$BR19-سبتمبر!$BQ19,0)</f>
        <v>0</v>
      </c>
      <c r="R362" s="96">
        <f>IF(R$354=سبتمبر!$B19,سبتمبر!$BR19-سبتمبر!$BQ19,0)</f>
        <v>0</v>
      </c>
      <c r="S362" s="96">
        <f>IF(S$354=سبتمبر!$B19,سبتمبر!$BR19-سبتمبر!$BQ19,0)</f>
        <v>0</v>
      </c>
      <c r="T362" s="96">
        <f>IF(T$354=سبتمبر!$B19,سبتمبر!$BR19-سبتمبر!$BQ19,0)</f>
        <v>0</v>
      </c>
      <c r="U362" s="96">
        <f>IF(U$354=سبتمبر!$B19,سبتمبر!$BR19-سبتمبر!$BQ19,0)</f>
        <v>0</v>
      </c>
      <c r="V362" s="96">
        <f>IF(V$354=سبتمبر!$B19,سبتمبر!$BR19-سبتمبر!$BQ19,0)</f>
        <v>0</v>
      </c>
      <c r="W362" s="96">
        <f>IF(W$354=سبتمبر!$B19,سبتمبر!$BR19-سبتمبر!$BQ19,0)</f>
        <v>0</v>
      </c>
      <c r="X362" s="96">
        <f>IF(X$354=سبتمبر!$B19,سبتمبر!$BR19-سبتمبر!$BQ19,0)</f>
        <v>0</v>
      </c>
      <c r="Y362" s="96">
        <f>IF(Y$354=سبتمبر!$B19,سبتمبر!$BR19-سبتمبر!$BQ19,0)</f>
        <v>0</v>
      </c>
      <c r="Z362" s="96">
        <f>IF(Z$354=سبتمبر!$B19,سبتمبر!$BR19-سبتمبر!$BQ19,0)</f>
        <v>0</v>
      </c>
      <c r="AA362" s="96">
        <f>IF(AA$354=سبتمبر!$B19,سبتمبر!$BR19-سبتمبر!$BQ19,0)</f>
        <v>0</v>
      </c>
      <c r="AB362" s="96">
        <f>IF(AB$354=سبتمبر!$B19,سبتمبر!$BR19-سبتمبر!$BQ19,0)</f>
        <v>0</v>
      </c>
      <c r="AC362" s="96">
        <f>IF(AC$354=سبتمبر!$B19,سبتمبر!$BR19-سبتمبر!$BQ19,0)</f>
        <v>0</v>
      </c>
      <c r="AD362" s="96">
        <f>IF(AD$354=سبتمبر!$B19,سبتمبر!$BR19-سبتمبر!$BQ19,0)</f>
        <v>0</v>
      </c>
      <c r="AE362" s="96">
        <f>IF(AE$354=سبتمبر!$B19,سبتمبر!$BR19-سبتمبر!$BQ19,0)</f>
        <v>0</v>
      </c>
      <c r="AF362" s="96">
        <f>IF(AF$354=سبتمبر!$B19,سبتمبر!$BR19-سبتمبر!$BQ19,0)</f>
        <v>0</v>
      </c>
      <c r="AG362" s="96">
        <f>IF(AG$354=سبتمبر!$B19,سبتمبر!$BR19-سبتمبر!$BQ19,0)</f>
        <v>0</v>
      </c>
    </row>
    <row r="363" spans="1:33">
      <c r="A363" s="96" t="str">
        <f>IF(D363&gt;0,سبتمبر!D20," ")</f>
        <v> </v>
      </c>
      <c r="B363" s="96" t="str">
        <f>IF(D363&gt;0,سبتمبر!E20," ")</f>
        <v> </v>
      </c>
      <c r="C363" s="96" t="str">
        <f>IF(D363&gt;0,سبتمبر!F20,"")</f>
        <v/>
      </c>
      <c r="D363" s="126">
        <f t="shared" si="16"/>
        <v>0</v>
      </c>
      <c r="E363" s="96">
        <f>IF(E$354=سبتمبر!$B20,سبتمبر!$BR20-سبتمبر!$BQ20,0)</f>
        <v>0</v>
      </c>
      <c r="F363" s="96">
        <f>IF(F$354=سبتمبر!$B20,سبتمبر!$BR20-سبتمبر!$BQ20,0)</f>
        <v>0</v>
      </c>
      <c r="G363" s="96">
        <f>IF(G$354=سبتمبر!$B20,سبتمبر!$BR20-سبتمبر!$BQ20,0)</f>
        <v>0</v>
      </c>
      <c r="H363" s="96">
        <f>IF(H$354=سبتمبر!$B20,سبتمبر!$BR20-سبتمبر!$BQ20,0)</f>
        <v>0</v>
      </c>
      <c r="I363" s="96">
        <f>IF(I$354=سبتمبر!$B20,سبتمبر!$BR20-سبتمبر!$BQ20,0)</f>
        <v>0</v>
      </c>
      <c r="J363" s="96">
        <f>IF(J$354=سبتمبر!$B20,سبتمبر!$BR20-سبتمبر!$BQ20,0)</f>
        <v>0</v>
      </c>
      <c r="K363" s="96">
        <f>IF(K$354=سبتمبر!$B20,سبتمبر!$BR20-سبتمبر!$BQ20,0)</f>
        <v>0</v>
      </c>
      <c r="L363" s="96">
        <f>IF(L$354=سبتمبر!$B20,سبتمبر!$BR20-سبتمبر!$BQ20,0)</f>
        <v>0</v>
      </c>
      <c r="M363" s="96">
        <f>IF(M$354=سبتمبر!$B20,سبتمبر!$BR20-سبتمبر!$BQ20,0)</f>
        <v>0</v>
      </c>
      <c r="N363" s="96">
        <f>IF(N$354=سبتمبر!$B20,سبتمبر!$BR20-سبتمبر!$BQ20,0)</f>
        <v>0</v>
      </c>
      <c r="O363" s="96">
        <f>IF(O$354=سبتمبر!$B20,سبتمبر!$BR20-سبتمبر!$BQ20,0)</f>
        <v>0</v>
      </c>
      <c r="P363" s="96">
        <f>IF(P$354=سبتمبر!$B20,سبتمبر!$BR20-سبتمبر!$BQ20,0)</f>
        <v>0</v>
      </c>
      <c r="Q363" s="96">
        <f>IF(Q$354=سبتمبر!$B20,سبتمبر!$BR20-سبتمبر!$BQ20,0)</f>
        <v>0</v>
      </c>
      <c r="R363" s="96">
        <f>IF(R$354=سبتمبر!$B20,سبتمبر!$BR20-سبتمبر!$BQ20,0)</f>
        <v>0</v>
      </c>
      <c r="S363" s="96">
        <f>IF(S$354=سبتمبر!$B20,سبتمبر!$BR20-سبتمبر!$BQ20,0)</f>
        <v>0</v>
      </c>
      <c r="T363" s="96">
        <f>IF(T$354=سبتمبر!$B20,سبتمبر!$BR20-سبتمبر!$BQ20,0)</f>
        <v>0</v>
      </c>
      <c r="U363" s="96">
        <f>IF(U$354=سبتمبر!$B20,سبتمبر!$BR20-سبتمبر!$BQ20,0)</f>
        <v>0</v>
      </c>
      <c r="V363" s="96">
        <f>IF(V$354=سبتمبر!$B20,سبتمبر!$BR20-سبتمبر!$BQ20,0)</f>
        <v>0</v>
      </c>
      <c r="W363" s="96">
        <f>IF(W$354=سبتمبر!$B20,سبتمبر!$BR20-سبتمبر!$BQ20,0)</f>
        <v>0</v>
      </c>
      <c r="X363" s="96">
        <f>IF(X$354=سبتمبر!$B20,سبتمبر!$BR20-سبتمبر!$BQ20,0)</f>
        <v>0</v>
      </c>
      <c r="Y363" s="96">
        <f>IF(Y$354=سبتمبر!$B20,سبتمبر!$BR20-سبتمبر!$BQ20,0)</f>
        <v>0</v>
      </c>
      <c r="Z363" s="96">
        <f>IF(Z$354=سبتمبر!$B20,سبتمبر!$BR20-سبتمبر!$BQ20,0)</f>
        <v>0</v>
      </c>
      <c r="AA363" s="96">
        <f>IF(AA$354=سبتمبر!$B20,سبتمبر!$BR20-سبتمبر!$BQ20,0)</f>
        <v>0</v>
      </c>
      <c r="AB363" s="96">
        <f>IF(AB$354=سبتمبر!$B20,سبتمبر!$BR20-سبتمبر!$BQ20,0)</f>
        <v>0</v>
      </c>
      <c r="AC363" s="96">
        <f>IF(AC$354=سبتمبر!$B20,سبتمبر!$BR20-سبتمبر!$BQ20,0)</f>
        <v>0</v>
      </c>
      <c r="AD363" s="96">
        <f>IF(AD$354=سبتمبر!$B20,سبتمبر!$BR20-سبتمبر!$BQ20,0)</f>
        <v>0</v>
      </c>
      <c r="AE363" s="96">
        <f>IF(AE$354=سبتمبر!$B20,سبتمبر!$BR20-سبتمبر!$BQ20,0)</f>
        <v>0</v>
      </c>
      <c r="AF363" s="96">
        <f>IF(AF$354=سبتمبر!$B20,سبتمبر!$BR20-سبتمبر!$BQ20,0)</f>
        <v>0</v>
      </c>
      <c r="AG363" s="96">
        <f>IF(AG$354=سبتمبر!$B20,سبتمبر!$BR20-سبتمبر!$BQ20,0)</f>
        <v>0</v>
      </c>
    </row>
    <row r="364" spans="1:33">
      <c r="A364" s="96" t="str">
        <f>IF(D364&gt;0,سبتمبر!D21," ")</f>
        <v> </v>
      </c>
      <c r="B364" s="96" t="str">
        <f>IF(D364&gt;0,سبتمبر!E21," ")</f>
        <v> </v>
      </c>
      <c r="C364" s="96" t="str">
        <f>IF(D364&gt;0,سبتمبر!F21,"")</f>
        <v/>
      </c>
      <c r="D364" s="126">
        <f t="shared" si="16"/>
        <v>0</v>
      </c>
      <c r="E364" s="96">
        <f>IF(E$354=سبتمبر!$B21,سبتمبر!$BR21-سبتمبر!$BQ21,0)</f>
        <v>0</v>
      </c>
      <c r="F364" s="96">
        <f>IF(F$354=سبتمبر!$B21,سبتمبر!$BR21-سبتمبر!$BQ21,0)</f>
        <v>0</v>
      </c>
      <c r="G364" s="96">
        <f>IF(G$354=سبتمبر!$B21,سبتمبر!$BR21-سبتمبر!$BQ21,0)</f>
        <v>0</v>
      </c>
      <c r="H364" s="96">
        <f>IF(H$354=سبتمبر!$B21,سبتمبر!$BR21-سبتمبر!$BQ21,0)</f>
        <v>0</v>
      </c>
      <c r="I364" s="96">
        <f>IF(I$354=سبتمبر!$B21,سبتمبر!$BR21-سبتمبر!$BQ21,0)</f>
        <v>0</v>
      </c>
      <c r="J364" s="96">
        <f>IF(J$354=سبتمبر!$B21,سبتمبر!$BR21-سبتمبر!$BQ21,0)</f>
        <v>0</v>
      </c>
      <c r="K364" s="96">
        <f>IF(K$354=سبتمبر!$B21,سبتمبر!$BR21-سبتمبر!$BQ21,0)</f>
        <v>0</v>
      </c>
      <c r="L364" s="96">
        <f>IF(L$354=سبتمبر!$B21,سبتمبر!$BR21-سبتمبر!$BQ21,0)</f>
        <v>0</v>
      </c>
      <c r="M364" s="96">
        <f>IF(M$354=سبتمبر!$B21,سبتمبر!$BR21-سبتمبر!$BQ21,0)</f>
        <v>0</v>
      </c>
      <c r="N364" s="96">
        <f>IF(N$354=سبتمبر!$B21,سبتمبر!$BR21-سبتمبر!$BQ21,0)</f>
        <v>0</v>
      </c>
      <c r="O364" s="96">
        <f>IF(O$354=سبتمبر!$B21,سبتمبر!$BR21-سبتمبر!$BQ21,0)</f>
        <v>0</v>
      </c>
      <c r="P364" s="96">
        <f>IF(P$354=سبتمبر!$B21,سبتمبر!$BR21-سبتمبر!$BQ21,0)</f>
        <v>0</v>
      </c>
      <c r="Q364" s="96">
        <f>IF(Q$354=سبتمبر!$B21,سبتمبر!$BR21-سبتمبر!$BQ21,0)</f>
        <v>0</v>
      </c>
      <c r="R364" s="96">
        <f>IF(R$354=سبتمبر!$B21,سبتمبر!$BR21-سبتمبر!$BQ21,0)</f>
        <v>0</v>
      </c>
      <c r="S364" s="96">
        <f>IF(S$354=سبتمبر!$B21,سبتمبر!$BR21-سبتمبر!$BQ21,0)</f>
        <v>0</v>
      </c>
      <c r="T364" s="96">
        <f>IF(T$354=سبتمبر!$B21,سبتمبر!$BR21-سبتمبر!$BQ21,0)</f>
        <v>0</v>
      </c>
      <c r="U364" s="96">
        <f>IF(U$354=سبتمبر!$B21,سبتمبر!$BR21-سبتمبر!$BQ21,0)</f>
        <v>0</v>
      </c>
      <c r="V364" s="96">
        <f>IF(V$354=سبتمبر!$B21,سبتمبر!$BR21-سبتمبر!$BQ21,0)</f>
        <v>0</v>
      </c>
      <c r="W364" s="96">
        <f>IF(W$354=سبتمبر!$B21,سبتمبر!$BR21-سبتمبر!$BQ21,0)</f>
        <v>0</v>
      </c>
      <c r="X364" s="96">
        <f>IF(X$354=سبتمبر!$B21,سبتمبر!$BR21-سبتمبر!$BQ21,0)</f>
        <v>0</v>
      </c>
      <c r="Y364" s="96">
        <f>IF(Y$354=سبتمبر!$B21,سبتمبر!$BR21-سبتمبر!$BQ21,0)</f>
        <v>0</v>
      </c>
      <c r="Z364" s="96">
        <f>IF(Z$354=سبتمبر!$B21,سبتمبر!$BR21-سبتمبر!$BQ21,0)</f>
        <v>0</v>
      </c>
      <c r="AA364" s="96">
        <f>IF(AA$354=سبتمبر!$B21,سبتمبر!$BR21-سبتمبر!$BQ21,0)</f>
        <v>0</v>
      </c>
      <c r="AB364" s="96">
        <f>IF(AB$354=سبتمبر!$B21,سبتمبر!$BR21-سبتمبر!$BQ21,0)</f>
        <v>0</v>
      </c>
      <c r="AC364" s="96">
        <f>IF(AC$354=سبتمبر!$B21,سبتمبر!$BR21-سبتمبر!$BQ21,0)</f>
        <v>0</v>
      </c>
      <c r="AD364" s="96">
        <f>IF(AD$354=سبتمبر!$B21,سبتمبر!$BR21-سبتمبر!$BQ21,0)</f>
        <v>0</v>
      </c>
      <c r="AE364" s="96">
        <f>IF(AE$354=سبتمبر!$B21,سبتمبر!$BR21-سبتمبر!$BQ21,0)</f>
        <v>0</v>
      </c>
      <c r="AF364" s="96">
        <f>IF(AF$354=سبتمبر!$B21,سبتمبر!$BR21-سبتمبر!$BQ21,0)</f>
        <v>0</v>
      </c>
      <c r="AG364" s="96">
        <f>IF(AG$354=سبتمبر!$B21,سبتمبر!$BR21-سبتمبر!$BQ21,0)</f>
        <v>0</v>
      </c>
    </row>
    <row r="365" spans="1:33">
      <c r="A365" s="96" t="str">
        <f>IF(D365&gt;0,سبتمبر!D22," ")</f>
        <v> </v>
      </c>
      <c r="B365" s="96" t="str">
        <f>IF(D365&gt;0,سبتمبر!E22," ")</f>
        <v> </v>
      </c>
      <c r="C365" s="96" t="str">
        <f>IF(D365&gt;0,سبتمبر!F22,"")</f>
        <v/>
      </c>
      <c r="D365" s="126">
        <f t="shared" si="16"/>
        <v>0</v>
      </c>
      <c r="E365" s="96">
        <f>IF(E$354=سبتمبر!$B22,سبتمبر!$BR22-سبتمبر!$BQ22,0)</f>
        <v>0</v>
      </c>
      <c r="F365" s="96">
        <f>IF(F$354=سبتمبر!$B22,سبتمبر!$BR22-سبتمبر!$BQ22,0)</f>
        <v>0</v>
      </c>
      <c r="G365" s="96">
        <f>IF(G$354=سبتمبر!$B22,سبتمبر!$BR22-سبتمبر!$BQ22,0)</f>
        <v>0</v>
      </c>
      <c r="H365" s="96">
        <f>IF(H$354=سبتمبر!$B22,سبتمبر!$BR22-سبتمبر!$BQ22,0)</f>
        <v>0</v>
      </c>
      <c r="I365" s="96">
        <f>IF(I$354=سبتمبر!$B22,سبتمبر!$BR22-سبتمبر!$BQ22,0)</f>
        <v>0</v>
      </c>
      <c r="J365" s="96">
        <f>IF(J$354=سبتمبر!$B22,سبتمبر!$BR22-سبتمبر!$BQ22,0)</f>
        <v>0</v>
      </c>
      <c r="K365" s="96">
        <f>IF(K$354=سبتمبر!$B22,سبتمبر!$BR22-سبتمبر!$BQ22,0)</f>
        <v>0</v>
      </c>
      <c r="L365" s="96">
        <f>IF(L$354=سبتمبر!$B22,سبتمبر!$BR22-سبتمبر!$BQ22,0)</f>
        <v>0</v>
      </c>
      <c r="M365" s="96">
        <f>IF(M$354=سبتمبر!$B22,سبتمبر!$BR22-سبتمبر!$BQ22,0)</f>
        <v>0</v>
      </c>
      <c r="N365" s="96">
        <f>IF(N$354=سبتمبر!$B22,سبتمبر!$BR22-سبتمبر!$BQ22,0)</f>
        <v>0</v>
      </c>
      <c r="O365" s="96">
        <f>IF(O$354=سبتمبر!$B22,سبتمبر!$BR22-سبتمبر!$BQ22,0)</f>
        <v>0</v>
      </c>
      <c r="P365" s="96">
        <f>IF(P$354=سبتمبر!$B22,سبتمبر!$BR22-سبتمبر!$BQ22,0)</f>
        <v>0</v>
      </c>
      <c r="Q365" s="96">
        <f>IF(Q$354=سبتمبر!$B22,سبتمبر!$BR22-سبتمبر!$BQ22,0)</f>
        <v>0</v>
      </c>
      <c r="R365" s="96">
        <f>IF(R$354=سبتمبر!$B22,سبتمبر!$BR22-سبتمبر!$BQ22,0)</f>
        <v>0</v>
      </c>
      <c r="S365" s="96">
        <f>IF(S$354=سبتمبر!$B22,سبتمبر!$BR22-سبتمبر!$BQ22,0)</f>
        <v>0</v>
      </c>
      <c r="T365" s="96">
        <f>IF(T$354=سبتمبر!$B22,سبتمبر!$BR22-سبتمبر!$BQ22,0)</f>
        <v>0</v>
      </c>
      <c r="U365" s="96">
        <f>IF(U$354=سبتمبر!$B22,سبتمبر!$BR22-سبتمبر!$BQ22,0)</f>
        <v>0</v>
      </c>
      <c r="V365" s="96">
        <f>IF(V$354=سبتمبر!$B22,سبتمبر!$BR22-سبتمبر!$BQ22,0)</f>
        <v>0</v>
      </c>
      <c r="W365" s="96">
        <f>IF(W$354=سبتمبر!$B22,سبتمبر!$BR22-سبتمبر!$BQ22,0)</f>
        <v>0</v>
      </c>
      <c r="X365" s="96">
        <f>IF(X$354=سبتمبر!$B22,سبتمبر!$BR22-سبتمبر!$BQ22,0)</f>
        <v>0</v>
      </c>
      <c r="Y365" s="96">
        <f>IF(Y$354=سبتمبر!$B22,سبتمبر!$BR22-سبتمبر!$BQ22,0)</f>
        <v>0</v>
      </c>
      <c r="Z365" s="96">
        <f>IF(Z$354=سبتمبر!$B22,سبتمبر!$BR22-سبتمبر!$BQ22,0)</f>
        <v>0</v>
      </c>
      <c r="AA365" s="96">
        <f>IF(AA$354=سبتمبر!$B22,سبتمبر!$BR22-سبتمبر!$BQ22,0)</f>
        <v>0</v>
      </c>
      <c r="AB365" s="96">
        <f>IF(AB$354=سبتمبر!$B22,سبتمبر!$BR22-سبتمبر!$BQ22,0)</f>
        <v>0</v>
      </c>
      <c r="AC365" s="96">
        <f>IF(AC$354=سبتمبر!$B22,سبتمبر!$BR22-سبتمبر!$BQ22,0)</f>
        <v>0</v>
      </c>
      <c r="AD365" s="96">
        <f>IF(AD$354=سبتمبر!$B22,سبتمبر!$BR22-سبتمبر!$BQ22,0)</f>
        <v>0</v>
      </c>
      <c r="AE365" s="96">
        <f>IF(AE$354=سبتمبر!$B22,سبتمبر!$BR22-سبتمبر!$BQ22,0)</f>
        <v>0</v>
      </c>
      <c r="AF365" s="96">
        <f>IF(AF$354=سبتمبر!$B22,سبتمبر!$BR22-سبتمبر!$BQ22,0)</f>
        <v>0</v>
      </c>
      <c r="AG365" s="96">
        <f>IF(AG$354=سبتمبر!$B22,سبتمبر!$BR22-سبتمبر!$BQ22,0)</f>
        <v>0</v>
      </c>
    </row>
    <row r="366" spans="1:33">
      <c r="A366" s="96" t="str">
        <f>IF(D366&gt;0,سبتمبر!D23," ")</f>
        <v> </v>
      </c>
      <c r="B366" s="96" t="str">
        <f>IF(D366&gt;0,سبتمبر!E23," ")</f>
        <v> </v>
      </c>
      <c r="C366" s="96" t="str">
        <f>IF(D366&gt;0,سبتمبر!F23,"")</f>
        <v/>
      </c>
      <c r="D366" s="126">
        <f t="shared" si="16"/>
        <v>0</v>
      </c>
      <c r="E366" s="96">
        <f>IF(E$354=سبتمبر!$B23,سبتمبر!$BR23-سبتمبر!$BQ23,0)</f>
        <v>0</v>
      </c>
      <c r="F366" s="96">
        <f>IF(F$354=سبتمبر!$B23,سبتمبر!$BR23-سبتمبر!$BQ23,0)</f>
        <v>0</v>
      </c>
      <c r="G366" s="96">
        <f>IF(G$354=سبتمبر!$B23,سبتمبر!$BR23-سبتمبر!$BQ23,0)</f>
        <v>0</v>
      </c>
      <c r="H366" s="96">
        <f>IF(H$354=سبتمبر!$B23,سبتمبر!$BR23-سبتمبر!$BQ23,0)</f>
        <v>0</v>
      </c>
      <c r="I366" s="96">
        <f>IF(I$354=سبتمبر!$B23,سبتمبر!$BR23-سبتمبر!$BQ23,0)</f>
        <v>0</v>
      </c>
      <c r="J366" s="96">
        <f>IF(J$354=سبتمبر!$B23,سبتمبر!$BR23-سبتمبر!$BQ23,0)</f>
        <v>0</v>
      </c>
      <c r="K366" s="96">
        <f>IF(K$354=سبتمبر!$B23,سبتمبر!$BR23-سبتمبر!$BQ23,0)</f>
        <v>0</v>
      </c>
      <c r="L366" s="96">
        <f>IF(L$354=سبتمبر!$B23,سبتمبر!$BR23-سبتمبر!$BQ23,0)</f>
        <v>0</v>
      </c>
      <c r="M366" s="96">
        <f>IF(M$354=سبتمبر!$B23,سبتمبر!$BR23-سبتمبر!$BQ23,0)</f>
        <v>0</v>
      </c>
      <c r="N366" s="96">
        <f>IF(N$354=سبتمبر!$B23,سبتمبر!$BR23-سبتمبر!$BQ23,0)</f>
        <v>0</v>
      </c>
      <c r="O366" s="96">
        <f>IF(O$354=سبتمبر!$B23,سبتمبر!$BR23-سبتمبر!$BQ23,0)</f>
        <v>0</v>
      </c>
      <c r="P366" s="96">
        <f>IF(P$354=سبتمبر!$B23,سبتمبر!$BR23-سبتمبر!$BQ23,0)</f>
        <v>0</v>
      </c>
      <c r="Q366" s="96">
        <f>IF(Q$354=سبتمبر!$B23,سبتمبر!$BR23-سبتمبر!$BQ23,0)</f>
        <v>0</v>
      </c>
      <c r="R366" s="96">
        <f>IF(R$354=سبتمبر!$B23,سبتمبر!$BR23-سبتمبر!$BQ23,0)</f>
        <v>0</v>
      </c>
      <c r="S366" s="96">
        <f>IF(S$354=سبتمبر!$B23,سبتمبر!$BR23-سبتمبر!$BQ23,0)</f>
        <v>0</v>
      </c>
      <c r="T366" s="96">
        <f>IF(T$354=سبتمبر!$B23,سبتمبر!$BR23-سبتمبر!$BQ23,0)</f>
        <v>0</v>
      </c>
      <c r="U366" s="96">
        <f>IF(U$354=سبتمبر!$B23,سبتمبر!$BR23-سبتمبر!$BQ23,0)</f>
        <v>0</v>
      </c>
      <c r="V366" s="96">
        <f>IF(V$354=سبتمبر!$B23,سبتمبر!$BR23-سبتمبر!$BQ23,0)</f>
        <v>0</v>
      </c>
      <c r="W366" s="96">
        <f>IF(W$354=سبتمبر!$B23,سبتمبر!$BR23-سبتمبر!$BQ23,0)</f>
        <v>0</v>
      </c>
      <c r="X366" s="96">
        <f>IF(X$354=سبتمبر!$B23,سبتمبر!$BR23-سبتمبر!$BQ23,0)</f>
        <v>0</v>
      </c>
      <c r="Y366" s="96">
        <f>IF(Y$354=سبتمبر!$B23,سبتمبر!$BR23-سبتمبر!$BQ23,0)</f>
        <v>0</v>
      </c>
      <c r="Z366" s="96">
        <f>IF(Z$354=سبتمبر!$B23,سبتمبر!$BR23-سبتمبر!$BQ23,0)</f>
        <v>0</v>
      </c>
      <c r="AA366" s="96">
        <f>IF(AA$354=سبتمبر!$B23,سبتمبر!$BR23-سبتمبر!$BQ23,0)</f>
        <v>0</v>
      </c>
      <c r="AB366" s="96">
        <f>IF(AB$354=سبتمبر!$B23,سبتمبر!$BR23-سبتمبر!$BQ23,0)</f>
        <v>0</v>
      </c>
      <c r="AC366" s="96">
        <f>IF(AC$354=سبتمبر!$B23,سبتمبر!$BR23-سبتمبر!$BQ23,0)</f>
        <v>0</v>
      </c>
      <c r="AD366" s="96">
        <f>IF(AD$354=سبتمبر!$B23,سبتمبر!$BR23-سبتمبر!$BQ23,0)</f>
        <v>0</v>
      </c>
      <c r="AE366" s="96">
        <f>IF(AE$354=سبتمبر!$B23,سبتمبر!$BR23-سبتمبر!$BQ23,0)</f>
        <v>0</v>
      </c>
      <c r="AF366" s="96">
        <f>IF(AF$354=سبتمبر!$B23,سبتمبر!$BR23-سبتمبر!$BQ23,0)</f>
        <v>0</v>
      </c>
      <c r="AG366" s="96">
        <f>IF(AG$354=سبتمبر!$B23,سبتمبر!$BR23-سبتمبر!$BQ23,0)</f>
        <v>0</v>
      </c>
    </row>
    <row r="367" spans="1:33">
      <c r="A367" s="96" t="str">
        <f>IF(D367&gt;0,سبتمبر!D24," ")</f>
        <v> </v>
      </c>
      <c r="B367" s="96" t="str">
        <f>IF(D367&gt;0,سبتمبر!E24," ")</f>
        <v> </v>
      </c>
      <c r="C367" s="96" t="str">
        <f>IF(D367&gt;0,سبتمبر!F24,"")</f>
        <v/>
      </c>
      <c r="D367" s="126">
        <f t="shared" si="16"/>
        <v>0</v>
      </c>
      <c r="E367" s="96">
        <f>IF(E$354=سبتمبر!$B24,سبتمبر!$BR24-سبتمبر!$BQ24,0)</f>
        <v>0</v>
      </c>
      <c r="F367" s="96">
        <f>IF(F$354=سبتمبر!$B24,سبتمبر!$BR24-سبتمبر!$BQ24,0)</f>
        <v>0</v>
      </c>
      <c r="G367" s="96">
        <f>IF(G$354=سبتمبر!$B24,سبتمبر!$BR24-سبتمبر!$BQ24,0)</f>
        <v>0</v>
      </c>
      <c r="H367" s="96">
        <f>IF(H$354=سبتمبر!$B24,سبتمبر!$BR24-سبتمبر!$BQ24,0)</f>
        <v>0</v>
      </c>
      <c r="I367" s="96">
        <f>IF(I$354=سبتمبر!$B24,سبتمبر!$BR24-سبتمبر!$BQ24,0)</f>
        <v>0</v>
      </c>
      <c r="J367" s="96">
        <f>IF(J$354=سبتمبر!$B24,سبتمبر!$BR24-سبتمبر!$BQ24,0)</f>
        <v>0</v>
      </c>
      <c r="K367" s="96">
        <f>IF(K$354=سبتمبر!$B24,سبتمبر!$BR24-سبتمبر!$BQ24,0)</f>
        <v>0</v>
      </c>
      <c r="L367" s="96">
        <f>IF(L$354=سبتمبر!$B24,سبتمبر!$BR24-سبتمبر!$BQ24,0)</f>
        <v>0</v>
      </c>
      <c r="M367" s="96">
        <f>IF(M$354=سبتمبر!$B24,سبتمبر!$BR24-سبتمبر!$BQ24,0)</f>
        <v>0</v>
      </c>
      <c r="N367" s="96">
        <f>IF(N$354=سبتمبر!$B24,سبتمبر!$BR24-سبتمبر!$BQ24,0)</f>
        <v>0</v>
      </c>
      <c r="O367" s="96">
        <f>IF(O$354=سبتمبر!$B24,سبتمبر!$BR24-سبتمبر!$BQ24,0)</f>
        <v>0</v>
      </c>
      <c r="P367" s="96">
        <f>IF(P$354=سبتمبر!$B24,سبتمبر!$BR24-سبتمبر!$BQ24,0)</f>
        <v>0</v>
      </c>
      <c r="Q367" s="96">
        <f>IF(Q$354=سبتمبر!$B24,سبتمبر!$BR24-سبتمبر!$BQ24,0)</f>
        <v>0</v>
      </c>
      <c r="R367" s="96">
        <f>IF(R$354=سبتمبر!$B24,سبتمبر!$BR24-سبتمبر!$BQ24,0)</f>
        <v>0</v>
      </c>
      <c r="S367" s="96">
        <f>IF(S$354=سبتمبر!$B24,سبتمبر!$BR24-سبتمبر!$BQ24,0)</f>
        <v>0</v>
      </c>
      <c r="T367" s="96">
        <f>IF(T$354=سبتمبر!$B24,سبتمبر!$BR24-سبتمبر!$BQ24,0)</f>
        <v>0</v>
      </c>
      <c r="U367" s="96">
        <f>IF(U$354=سبتمبر!$B24,سبتمبر!$BR24-سبتمبر!$BQ24,0)</f>
        <v>0</v>
      </c>
      <c r="V367" s="96">
        <f>IF(V$354=سبتمبر!$B24,سبتمبر!$BR24-سبتمبر!$BQ24,0)</f>
        <v>0</v>
      </c>
      <c r="W367" s="96">
        <f>IF(W$354=سبتمبر!$B24,سبتمبر!$BR24-سبتمبر!$BQ24,0)</f>
        <v>0</v>
      </c>
      <c r="X367" s="96">
        <f>IF(X$354=سبتمبر!$B24,سبتمبر!$BR24-سبتمبر!$BQ24,0)</f>
        <v>0</v>
      </c>
      <c r="Y367" s="96">
        <f>IF(Y$354=سبتمبر!$B24,سبتمبر!$BR24-سبتمبر!$BQ24,0)</f>
        <v>0</v>
      </c>
      <c r="Z367" s="96">
        <f>IF(Z$354=سبتمبر!$B24,سبتمبر!$BR24-سبتمبر!$BQ24,0)</f>
        <v>0</v>
      </c>
      <c r="AA367" s="96">
        <f>IF(AA$354=سبتمبر!$B24,سبتمبر!$BR24-سبتمبر!$BQ24,0)</f>
        <v>0</v>
      </c>
      <c r="AB367" s="96">
        <f>IF(AB$354=سبتمبر!$B24,سبتمبر!$BR24-سبتمبر!$BQ24,0)</f>
        <v>0</v>
      </c>
      <c r="AC367" s="96">
        <f>IF(AC$354=سبتمبر!$B24,سبتمبر!$BR24-سبتمبر!$BQ24,0)</f>
        <v>0</v>
      </c>
      <c r="AD367" s="96">
        <f>IF(AD$354=سبتمبر!$B24,سبتمبر!$BR24-سبتمبر!$BQ24,0)</f>
        <v>0</v>
      </c>
      <c r="AE367" s="96">
        <f>IF(AE$354=سبتمبر!$B24,سبتمبر!$BR24-سبتمبر!$BQ24,0)</f>
        <v>0</v>
      </c>
      <c r="AF367" s="96">
        <f>IF(AF$354=سبتمبر!$B24,سبتمبر!$BR24-سبتمبر!$BQ24,0)</f>
        <v>0</v>
      </c>
      <c r="AG367" s="96">
        <f>IF(AG$354=سبتمبر!$B24,سبتمبر!$BR24-سبتمبر!$BQ24,0)</f>
        <v>0</v>
      </c>
    </row>
    <row r="368" spans="1:33">
      <c r="A368" s="96" t="str">
        <f>IF(D368&gt;0,سبتمبر!D25," ")</f>
        <v> </v>
      </c>
      <c r="B368" s="96" t="str">
        <f>IF(D368&gt;0,سبتمبر!E25," ")</f>
        <v> </v>
      </c>
      <c r="C368" s="96" t="str">
        <f>IF(D368&gt;0,سبتمبر!F25,"")</f>
        <v/>
      </c>
      <c r="D368" s="126">
        <f t="shared" si="16"/>
        <v>0</v>
      </c>
      <c r="E368" s="96">
        <f>IF(E$354=سبتمبر!$B25,سبتمبر!$BR25-سبتمبر!$BQ25,0)</f>
        <v>0</v>
      </c>
      <c r="F368" s="96">
        <f>IF(F$354=سبتمبر!$B25,سبتمبر!$BR25-سبتمبر!$BQ25,0)</f>
        <v>0</v>
      </c>
      <c r="G368" s="96">
        <f>IF(G$354=سبتمبر!$B25,سبتمبر!$BR25-سبتمبر!$BQ25,0)</f>
        <v>0</v>
      </c>
      <c r="H368" s="96">
        <f>IF(H$354=سبتمبر!$B25,سبتمبر!$BR25-سبتمبر!$BQ25,0)</f>
        <v>0</v>
      </c>
      <c r="I368" s="96">
        <f>IF(I$354=سبتمبر!$B25,سبتمبر!$BR25-سبتمبر!$BQ25,0)</f>
        <v>0</v>
      </c>
      <c r="J368" s="96">
        <f>IF(J$354=سبتمبر!$B25,سبتمبر!$BR25-سبتمبر!$BQ25,0)</f>
        <v>0</v>
      </c>
      <c r="K368" s="96">
        <f>IF(K$354=سبتمبر!$B25,سبتمبر!$BR25-سبتمبر!$BQ25,0)</f>
        <v>0</v>
      </c>
      <c r="L368" s="96">
        <f>IF(L$354=سبتمبر!$B25,سبتمبر!$BR25-سبتمبر!$BQ25,0)</f>
        <v>0</v>
      </c>
      <c r="M368" s="96">
        <f>IF(M$354=سبتمبر!$B25,سبتمبر!$BR25-سبتمبر!$BQ25,0)</f>
        <v>0</v>
      </c>
      <c r="N368" s="96">
        <f>IF(N$354=سبتمبر!$B25,سبتمبر!$BR25-سبتمبر!$BQ25,0)</f>
        <v>0</v>
      </c>
      <c r="O368" s="96">
        <f>IF(O$354=سبتمبر!$B25,سبتمبر!$BR25-سبتمبر!$BQ25,0)</f>
        <v>0</v>
      </c>
      <c r="P368" s="96">
        <f>IF(P$354=سبتمبر!$B25,سبتمبر!$BR25-سبتمبر!$BQ25,0)</f>
        <v>0</v>
      </c>
      <c r="Q368" s="96">
        <f>IF(Q$354=سبتمبر!$B25,سبتمبر!$BR25-سبتمبر!$BQ25,0)</f>
        <v>0</v>
      </c>
      <c r="R368" s="96">
        <f>IF(R$354=سبتمبر!$B25,سبتمبر!$BR25-سبتمبر!$BQ25,0)</f>
        <v>0</v>
      </c>
      <c r="S368" s="96">
        <f>IF(S$354=سبتمبر!$B25,سبتمبر!$BR25-سبتمبر!$BQ25,0)</f>
        <v>0</v>
      </c>
      <c r="T368" s="96">
        <f>IF(T$354=سبتمبر!$B25,سبتمبر!$BR25-سبتمبر!$BQ25,0)</f>
        <v>0</v>
      </c>
      <c r="U368" s="96">
        <f>IF(U$354=سبتمبر!$B25,سبتمبر!$BR25-سبتمبر!$BQ25,0)</f>
        <v>0</v>
      </c>
      <c r="V368" s="96">
        <f>IF(V$354=سبتمبر!$B25,سبتمبر!$BR25-سبتمبر!$BQ25,0)</f>
        <v>0</v>
      </c>
      <c r="W368" s="96">
        <f>IF(W$354=سبتمبر!$B25,سبتمبر!$BR25-سبتمبر!$BQ25,0)</f>
        <v>0</v>
      </c>
      <c r="X368" s="96">
        <f>IF(X$354=سبتمبر!$B25,سبتمبر!$BR25-سبتمبر!$BQ25,0)</f>
        <v>0</v>
      </c>
      <c r="Y368" s="96">
        <f>IF(Y$354=سبتمبر!$B25,سبتمبر!$BR25-سبتمبر!$BQ25,0)</f>
        <v>0</v>
      </c>
      <c r="Z368" s="96">
        <f>IF(Z$354=سبتمبر!$B25,سبتمبر!$BR25-سبتمبر!$BQ25,0)</f>
        <v>0</v>
      </c>
      <c r="AA368" s="96">
        <f>IF(AA$354=سبتمبر!$B25,سبتمبر!$BR25-سبتمبر!$BQ25,0)</f>
        <v>0</v>
      </c>
      <c r="AB368" s="96">
        <f>IF(AB$354=سبتمبر!$B25,سبتمبر!$BR25-سبتمبر!$BQ25,0)</f>
        <v>0</v>
      </c>
      <c r="AC368" s="96">
        <f>IF(AC$354=سبتمبر!$B25,سبتمبر!$BR25-سبتمبر!$BQ25,0)</f>
        <v>0</v>
      </c>
      <c r="AD368" s="96">
        <f>IF(AD$354=سبتمبر!$B25,سبتمبر!$BR25-سبتمبر!$BQ25,0)</f>
        <v>0</v>
      </c>
      <c r="AE368" s="96">
        <f>IF(AE$354=سبتمبر!$B25,سبتمبر!$BR25-سبتمبر!$BQ25,0)</f>
        <v>0</v>
      </c>
      <c r="AF368" s="96">
        <f>IF(AF$354=سبتمبر!$B25,سبتمبر!$BR25-سبتمبر!$BQ25,0)</f>
        <v>0</v>
      </c>
      <c r="AG368" s="96">
        <f>IF(AG$354=سبتمبر!$B25,سبتمبر!$BR25-سبتمبر!$BQ25,0)</f>
        <v>0</v>
      </c>
    </row>
    <row r="369" spans="1:33">
      <c r="A369" s="96" t="str">
        <f>IF(D369&gt;0,سبتمبر!D26," ")</f>
        <v> </v>
      </c>
      <c r="B369" s="96" t="str">
        <f>IF(D369&gt;0,سبتمبر!E26," ")</f>
        <v> </v>
      </c>
      <c r="C369" s="96" t="str">
        <f>IF(D369&gt;0,سبتمبر!F26,"")</f>
        <v/>
      </c>
      <c r="D369" s="126">
        <f t="shared" si="16"/>
        <v>0</v>
      </c>
      <c r="E369" s="96">
        <f>IF(E$354=سبتمبر!$B26,سبتمبر!$BR26-سبتمبر!$BQ26,0)</f>
        <v>0</v>
      </c>
      <c r="F369" s="96">
        <f>IF(F$354=سبتمبر!$B26,سبتمبر!$BR26-سبتمبر!$BQ26,0)</f>
        <v>0</v>
      </c>
      <c r="G369" s="96">
        <f>IF(G$354=سبتمبر!$B26,سبتمبر!$BR26-سبتمبر!$BQ26,0)</f>
        <v>0</v>
      </c>
      <c r="H369" s="96">
        <f>IF(H$354=سبتمبر!$B26,سبتمبر!$BR26-سبتمبر!$BQ26,0)</f>
        <v>0</v>
      </c>
      <c r="I369" s="96">
        <f>IF(I$354=سبتمبر!$B26,سبتمبر!$BR26-سبتمبر!$BQ26,0)</f>
        <v>0</v>
      </c>
      <c r="J369" s="96">
        <f>IF(J$354=سبتمبر!$B26,سبتمبر!$BR26-سبتمبر!$BQ26,0)</f>
        <v>0</v>
      </c>
      <c r="K369" s="96">
        <f>IF(K$354=سبتمبر!$B26,سبتمبر!$BR26-سبتمبر!$BQ26,0)</f>
        <v>0</v>
      </c>
      <c r="L369" s="96">
        <f>IF(L$354=سبتمبر!$B26,سبتمبر!$BR26-سبتمبر!$BQ26,0)</f>
        <v>0</v>
      </c>
      <c r="M369" s="96">
        <f>IF(M$354=سبتمبر!$B26,سبتمبر!$BR26-سبتمبر!$BQ26,0)</f>
        <v>0</v>
      </c>
      <c r="N369" s="96">
        <f>IF(N$354=سبتمبر!$B26,سبتمبر!$BR26-سبتمبر!$BQ26,0)</f>
        <v>0</v>
      </c>
      <c r="O369" s="96">
        <f>IF(O$354=سبتمبر!$B26,سبتمبر!$BR26-سبتمبر!$BQ26,0)</f>
        <v>0</v>
      </c>
      <c r="P369" s="96">
        <f>IF(P$354=سبتمبر!$B26,سبتمبر!$BR26-سبتمبر!$BQ26,0)</f>
        <v>0</v>
      </c>
      <c r="Q369" s="96">
        <f>IF(Q$354=سبتمبر!$B26,سبتمبر!$BR26-سبتمبر!$BQ26,0)</f>
        <v>0</v>
      </c>
      <c r="R369" s="96">
        <f>IF(R$354=سبتمبر!$B26,سبتمبر!$BR26-سبتمبر!$BQ26,0)</f>
        <v>0</v>
      </c>
      <c r="S369" s="96">
        <f>IF(S$354=سبتمبر!$B26,سبتمبر!$BR26-سبتمبر!$BQ26,0)</f>
        <v>0</v>
      </c>
      <c r="T369" s="96">
        <f>IF(T$354=سبتمبر!$B26,سبتمبر!$BR26-سبتمبر!$BQ26,0)</f>
        <v>0</v>
      </c>
      <c r="U369" s="96">
        <f>IF(U$354=سبتمبر!$B26,سبتمبر!$BR26-سبتمبر!$BQ26,0)</f>
        <v>0</v>
      </c>
      <c r="V369" s="96">
        <f>IF(V$354=سبتمبر!$B26,سبتمبر!$BR26-سبتمبر!$BQ26,0)</f>
        <v>0</v>
      </c>
      <c r="W369" s="96">
        <f>IF(W$354=سبتمبر!$B26,سبتمبر!$BR26-سبتمبر!$BQ26,0)</f>
        <v>0</v>
      </c>
      <c r="X369" s="96">
        <f>IF(X$354=سبتمبر!$B26,سبتمبر!$BR26-سبتمبر!$BQ26,0)</f>
        <v>0</v>
      </c>
      <c r="Y369" s="96">
        <f>IF(Y$354=سبتمبر!$B26,سبتمبر!$BR26-سبتمبر!$BQ26,0)</f>
        <v>0</v>
      </c>
      <c r="Z369" s="96">
        <f>IF(Z$354=سبتمبر!$B26,سبتمبر!$BR26-سبتمبر!$BQ26,0)</f>
        <v>0</v>
      </c>
      <c r="AA369" s="96">
        <f>IF(AA$354=سبتمبر!$B26,سبتمبر!$BR26-سبتمبر!$BQ26,0)</f>
        <v>0</v>
      </c>
      <c r="AB369" s="96">
        <f>IF(AB$354=سبتمبر!$B26,سبتمبر!$BR26-سبتمبر!$BQ26,0)</f>
        <v>0</v>
      </c>
      <c r="AC369" s="96">
        <f>IF(AC$354=سبتمبر!$B26,سبتمبر!$BR26-سبتمبر!$BQ26,0)</f>
        <v>0</v>
      </c>
      <c r="AD369" s="96">
        <f>IF(AD$354=سبتمبر!$B26,سبتمبر!$BR26-سبتمبر!$BQ26,0)</f>
        <v>0</v>
      </c>
      <c r="AE369" s="96">
        <f>IF(AE$354=سبتمبر!$B26,سبتمبر!$BR26-سبتمبر!$BQ26,0)</f>
        <v>0</v>
      </c>
      <c r="AF369" s="96">
        <f>IF(AF$354=سبتمبر!$B26,سبتمبر!$BR26-سبتمبر!$BQ26,0)</f>
        <v>0</v>
      </c>
      <c r="AG369" s="96">
        <f>IF(AG$354=سبتمبر!$B26,سبتمبر!$BR26-سبتمبر!$BQ26,0)</f>
        <v>0</v>
      </c>
    </row>
    <row r="370" spans="1:33">
      <c r="A370" s="96" t="str">
        <f>IF(D370&gt;0,سبتمبر!D27," ")</f>
        <v> </v>
      </c>
      <c r="B370" s="96" t="str">
        <f>IF(D370&gt;0,سبتمبر!E27," ")</f>
        <v> </v>
      </c>
      <c r="C370" s="96" t="str">
        <f>IF(D370&gt;0,سبتمبر!F27,"")</f>
        <v/>
      </c>
      <c r="D370" s="126">
        <f t="shared" si="16"/>
        <v>0</v>
      </c>
      <c r="E370" s="96">
        <f>IF(E$354=سبتمبر!$B27,سبتمبر!$BR27-سبتمبر!$BQ27,0)</f>
        <v>0</v>
      </c>
      <c r="F370" s="96">
        <f>IF(F$354=سبتمبر!$B27,سبتمبر!$BR27-سبتمبر!$BQ27,0)</f>
        <v>0</v>
      </c>
      <c r="G370" s="96">
        <f>IF(G$354=سبتمبر!$B27,سبتمبر!$BR27-سبتمبر!$BQ27,0)</f>
        <v>0</v>
      </c>
      <c r="H370" s="96">
        <f>IF(H$354=سبتمبر!$B27,سبتمبر!$BR27-سبتمبر!$BQ27,0)</f>
        <v>0</v>
      </c>
      <c r="I370" s="96">
        <f>IF(I$354=سبتمبر!$B27,سبتمبر!$BR27-سبتمبر!$BQ27,0)</f>
        <v>0</v>
      </c>
      <c r="J370" s="96">
        <f>IF(J$354=سبتمبر!$B27,سبتمبر!$BR27-سبتمبر!$BQ27,0)</f>
        <v>0</v>
      </c>
      <c r="K370" s="96">
        <f>IF(K$354=سبتمبر!$B27,سبتمبر!$BR27-سبتمبر!$BQ27,0)</f>
        <v>0</v>
      </c>
      <c r="L370" s="96">
        <f>IF(L$354=سبتمبر!$B27,سبتمبر!$BR27-سبتمبر!$BQ27,0)</f>
        <v>0</v>
      </c>
      <c r="M370" s="96">
        <f>IF(M$354=سبتمبر!$B27,سبتمبر!$BR27-سبتمبر!$BQ27,0)</f>
        <v>0</v>
      </c>
      <c r="N370" s="96">
        <f>IF(N$354=سبتمبر!$B27,سبتمبر!$BR27-سبتمبر!$BQ27,0)</f>
        <v>0</v>
      </c>
      <c r="O370" s="96">
        <f>IF(O$354=سبتمبر!$B27,سبتمبر!$BR27-سبتمبر!$BQ27,0)</f>
        <v>0</v>
      </c>
      <c r="P370" s="96">
        <f>IF(P$354=سبتمبر!$B27,سبتمبر!$BR27-سبتمبر!$BQ27,0)</f>
        <v>0</v>
      </c>
      <c r="Q370" s="96">
        <f>IF(Q$354=سبتمبر!$B27,سبتمبر!$BR27-سبتمبر!$BQ27,0)</f>
        <v>0</v>
      </c>
      <c r="R370" s="96">
        <f>IF(R$354=سبتمبر!$B27,سبتمبر!$BR27-سبتمبر!$BQ27,0)</f>
        <v>0</v>
      </c>
      <c r="S370" s="96">
        <f>IF(S$354=سبتمبر!$B27,سبتمبر!$BR27-سبتمبر!$BQ27,0)</f>
        <v>0</v>
      </c>
      <c r="T370" s="96">
        <f>IF(T$354=سبتمبر!$B27,سبتمبر!$BR27-سبتمبر!$BQ27,0)</f>
        <v>0</v>
      </c>
      <c r="U370" s="96">
        <f>IF(U$354=سبتمبر!$B27,سبتمبر!$BR27-سبتمبر!$BQ27,0)</f>
        <v>0</v>
      </c>
      <c r="V370" s="96">
        <f>IF(V$354=سبتمبر!$B27,سبتمبر!$BR27-سبتمبر!$BQ27,0)</f>
        <v>0</v>
      </c>
      <c r="W370" s="96">
        <f>IF(W$354=سبتمبر!$B27,سبتمبر!$BR27-سبتمبر!$BQ27,0)</f>
        <v>0</v>
      </c>
      <c r="X370" s="96">
        <f>IF(X$354=سبتمبر!$B27,سبتمبر!$BR27-سبتمبر!$BQ27,0)</f>
        <v>0</v>
      </c>
      <c r="Y370" s="96">
        <f>IF(Y$354=سبتمبر!$B27,سبتمبر!$BR27-سبتمبر!$BQ27,0)</f>
        <v>0</v>
      </c>
      <c r="Z370" s="96">
        <f>IF(Z$354=سبتمبر!$B27,سبتمبر!$BR27-سبتمبر!$BQ27,0)</f>
        <v>0</v>
      </c>
      <c r="AA370" s="96">
        <f>IF(AA$354=سبتمبر!$B27,سبتمبر!$BR27-سبتمبر!$BQ27,0)</f>
        <v>0</v>
      </c>
      <c r="AB370" s="96">
        <f>IF(AB$354=سبتمبر!$B27,سبتمبر!$BR27-سبتمبر!$BQ27,0)</f>
        <v>0</v>
      </c>
      <c r="AC370" s="96">
        <f>IF(AC$354=سبتمبر!$B27,سبتمبر!$BR27-سبتمبر!$BQ27,0)</f>
        <v>0</v>
      </c>
      <c r="AD370" s="96">
        <f>IF(AD$354=سبتمبر!$B27,سبتمبر!$BR27-سبتمبر!$BQ27,0)</f>
        <v>0</v>
      </c>
      <c r="AE370" s="96">
        <f>IF(AE$354=سبتمبر!$B27,سبتمبر!$BR27-سبتمبر!$BQ27,0)</f>
        <v>0</v>
      </c>
      <c r="AF370" s="96">
        <f>IF(AF$354=سبتمبر!$B27,سبتمبر!$BR27-سبتمبر!$BQ27,0)</f>
        <v>0</v>
      </c>
      <c r="AG370" s="96">
        <f>IF(AG$354=سبتمبر!$B27,سبتمبر!$BR27-سبتمبر!$BQ27,0)</f>
        <v>0</v>
      </c>
    </row>
    <row r="371" spans="1:33">
      <c r="A371" s="96" t="str">
        <f>IF(D371&gt;0,سبتمبر!D28," ")</f>
        <v> </v>
      </c>
      <c r="B371" s="96" t="str">
        <f>IF(D371&gt;0,سبتمبر!E28," ")</f>
        <v> </v>
      </c>
      <c r="C371" s="96" t="str">
        <f>IF(D371&gt;0,سبتمبر!F28,"")</f>
        <v/>
      </c>
      <c r="D371" s="126">
        <f t="shared" si="16"/>
        <v>0</v>
      </c>
      <c r="E371" s="96">
        <f>IF(E$354=سبتمبر!$B28,سبتمبر!$BR28-سبتمبر!$BQ28,0)</f>
        <v>0</v>
      </c>
      <c r="F371" s="96">
        <f>IF(F$354=سبتمبر!$B28,سبتمبر!$BR28-سبتمبر!$BQ28,0)</f>
        <v>0</v>
      </c>
      <c r="G371" s="96">
        <f>IF(G$354=سبتمبر!$B28,سبتمبر!$BR28-سبتمبر!$BQ28,0)</f>
        <v>0</v>
      </c>
      <c r="H371" s="96">
        <f>IF(H$354=سبتمبر!$B28,سبتمبر!$BR28-سبتمبر!$BQ28,0)</f>
        <v>0</v>
      </c>
      <c r="I371" s="96">
        <f>IF(I$354=سبتمبر!$B28,سبتمبر!$BR28-سبتمبر!$BQ28,0)</f>
        <v>0</v>
      </c>
      <c r="J371" s="96">
        <f>IF(J$354=سبتمبر!$B28,سبتمبر!$BR28-سبتمبر!$BQ28,0)</f>
        <v>0</v>
      </c>
      <c r="K371" s="96">
        <f>IF(K$354=سبتمبر!$B28,سبتمبر!$BR28-سبتمبر!$BQ28,0)</f>
        <v>0</v>
      </c>
      <c r="L371" s="96">
        <f>IF(L$354=سبتمبر!$B28,سبتمبر!$BR28-سبتمبر!$BQ28,0)</f>
        <v>0</v>
      </c>
      <c r="M371" s="96">
        <f>IF(M$354=سبتمبر!$B28,سبتمبر!$BR28-سبتمبر!$BQ28,0)</f>
        <v>0</v>
      </c>
      <c r="N371" s="96">
        <f>IF(N$354=سبتمبر!$B28,سبتمبر!$BR28-سبتمبر!$BQ28,0)</f>
        <v>0</v>
      </c>
      <c r="O371" s="96">
        <f>IF(O$354=سبتمبر!$B28,سبتمبر!$BR28-سبتمبر!$BQ28,0)</f>
        <v>0</v>
      </c>
      <c r="P371" s="96">
        <f>IF(P$354=سبتمبر!$B28,سبتمبر!$BR28-سبتمبر!$BQ28,0)</f>
        <v>0</v>
      </c>
      <c r="Q371" s="96">
        <f>IF(Q$354=سبتمبر!$B28,سبتمبر!$BR28-سبتمبر!$BQ28,0)</f>
        <v>0</v>
      </c>
      <c r="R371" s="96">
        <f>IF(R$354=سبتمبر!$B28,سبتمبر!$BR28-سبتمبر!$BQ28,0)</f>
        <v>0</v>
      </c>
      <c r="S371" s="96">
        <f>IF(S$354=سبتمبر!$B28,سبتمبر!$BR28-سبتمبر!$BQ28,0)</f>
        <v>0</v>
      </c>
      <c r="T371" s="96">
        <f>IF(T$354=سبتمبر!$B28,سبتمبر!$BR28-سبتمبر!$BQ28,0)</f>
        <v>0</v>
      </c>
      <c r="U371" s="96">
        <f>IF(U$354=سبتمبر!$B28,سبتمبر!$BR28-سبتمبر!$BQ28,0)</f>
        <v>0</v>
      </c>
      <c r="V371" s="96">
        <f>IF(V$354=سبتمبر!$B28,سبتمبر!$BR28-سبتمبر!$BQ28,0)</f>
        <v>0</v>
      </c>
      <c r="W371" s="96">
        <f>IF(W$354=سبتمبر!$B28,سبتمبر!$BR28-سبتمبر!$BQ28,0)</f>
        <v>0</v>
      </c>
      <c r="X371" s="96">
        <f>IF(X$354=سبتمبر!$B28,سبتمبر!$BR28-سبتمبر!$BQ28,0)</f>
        <v>0</v>
      </c>
      <c r="Y371" s="96">
        <f>IF(Y$354=سبتمبر!$B28,سبتمبر!$BR28-سبتمبر!$BQ28,0)</f>
        <v>0</v>
      </c>
      <c r="Z371" s="96">
        <f>IF(Z$354=سبتمبر!$B28,سبتمبر!$BR28-سبتمبر!$BQ28,0)</f>
        <v>0</v>
      </c>
      <c r="AA371" s="96">
        <f>IF(AA$354=سبتمبر!$B28,سبتمبر!$BR28-سبتمبر!$BQ28,0)</f>
        <v>0</v>
      </c>
      <c r="AB371" s="96">
        <f>IF(AB$354=سبتمبر!$B28,سبتمبر!$BR28-سبتمبر!$BQ28,0)</f>
        <v>0</v>
      </c>
      <c r="AC371" s="96">
        <f>IF(AC$354=سبتمبر!$B28,سبتمبر!$BR28-سبتمبر!$BQ28,0)</f>
        <v>0</v>
      </c>
      <c r="AD371" s="96">
        <f>IF(AD$354=سبتمبر!$B28,سبتمبر!$BR28-سبتمبر!$BQ28,0)</f>
        <v>0</v>
      </c>
      <c r="AE371" s="96">
        <f>IF(AE$354=سبتمبر!$B28,سبتمبر!$BR28-سبتمبر!$BQ28,0)</f>
        <v>0</v>
      </c>
      <c r="AF371" s="96">
        <f>IF(AF$354=سبتمبر!$B28,سبتمبر!$BR28-سبتمبر!$BQ28,0)</f>
        <v>0</v>
      </c>
      <c r="AG371" s="96">
        <f>IF(AG$354=سبتمبر!$B28,سبتمبر!$BR28-سبتمبر!$BQ28,0)</f>
        <v>0</v>
      </c>
    </row>
    <row r="372" spans="1:33">
      <c r="A372" s="96" t="str">
        <f>IF(D372&gt;0,سبتمبر!D29," ")</f>
        <v> </v>
      </c>
      <c r="B372" s="96" t="str">
        <f>IF(D372&gt;0,سبتمبر!E29," ")</f>
        <v> </v>
      </c>
      <c r="C372" s="96" t="str">
        <f>IF(D372&gt;0,سبتمبر!F29,"")</f>
        <v/>
      </c>
      <c r="D372" s="126">
        <f t="shared" si="16"/>
        <v>0</v>
      </c>
      <c r="E372" s="96">
        <f>IF(E$354=سبتمبر!$B29,سبتمبر!$BR29-سبتمبر!$BQ29,0)</f>
        <v>0</v>
      </c>
      <c r="F372" s="96">
        <f>IF(F$354=سبتمبر!$B29,سبتمبر!$BR29-سبتمبر!$BQ29,0)</f>
        <v>0</v>
      </c>
      <c r="G372" s="96">
        <f>IF(G$354=سبتمبر!$B29,سبتمبر!$BR29-سبتمبر!$BQ29,0)</f>
        <v>0</v>
      </c>
      <c r="H372" s="96">
        <f>IF(H$354=سبتمبر!$B29,سبتمبر!$BR29-سبتمبر!$BQ29,0)</f>
        <v>0</v>
      </c>
      <c r="I372" s="96">
        <f>IF(I$354=سبتمبر!$B29,سبتمبر!$BR29-سبتمبر!$BQ29,0)</f>
        <v>0</v>
      </c>
      <c r="J372" s="96">
        <f>IF(J$354=سبتمبر!$B29,سبتمبر!$BR29-سبتمبر!$BQ29,0)</f>
        <v>0</v>
      </c>
      <c r="K372" s="96">
        <f>IF(K$354=سبتمبر!$B29,سبتمبر!$BR29-سبتمبر!$BQ29,0)</f>
        <v>0</v>
      </c>
      <c r="L372" s="96">
        <f>IF(L$354=سبتمبر!$B29,سبتمبر!$BR29-سبتمبر!$BQ29,0)</f>
        <v>0</v>
      </c>
      <c r="M372" s="96">
        <f>IF(M$354=سبتمبر!$B29,سبتمبر!$BR29-سبتمبر!$BQ29,0)</f>
        <v>0</v>
      </c>
      <c r="N372" s="96">
        <f>IF(N$354=سبتمبر!$B29,سبتمبر!$BR29-سبتمبر!$BQ29,0)</f>
        <v>0</v>
      </c>
      <c r="O372" s="96">
        <f>IF(O$354=سبتمبر!$B29,سبتمبر!$BR29-سبتمبر!$BQ29,0)</f>
        <v>0</v>
      </c>
      <c r="P372" s="96">
        <f>IF(P$354=سبتمبر!$B29,سبتمبر!$BR29-سبتمبر!$BQ29,0)</f>
        <v>0</v>
      </c>
      <c r="Q372" s="96">
        <f>IF(Q$354=سبتمبر!$B29,سبتمبر!$BR29-سبتمبر!$BQ29,0)</f>
        <v>0</v>
      </c>
      <c r="R372" s="96">
        <f>IF(R$354=سبتمبر!$B29,سبتمبر!$BR29-سبتمبر!$BQ29,0)</f>
        <v>0</v>
      </c>
      <c r="S372" s="96">
        <f>IF(S$354=سبتمبر!$B29,سبتمبر!$BR29-سبتمبر!$BQ29,0)</f>
        <v>0</v>
      </c>
      <c r="T372" s="96">
        <f>IF(T$354=سبتمبر!$B29,سبتمبر!$BR29-سبتمبر!$BQ29,0)</f>
        <v>0</v>
      </c>
      <c r="U372" s="96">
        <f>IF(U$354=سبتمبر!$B29,سبتمبر!$BR29-سبتمبر!$BQ29,0)</f>
        <v>0</v>
      </c>
      <c r="V372" s="96">
        <f>IF(V$354=سبتمبر!$B29,سبتمبر!$BR29-سبتمبر!$BQ29,0)</f>
        <v>0</v>
      </c>
      <c r="W372" s="96">
        <f>IF(W$354=سبتمبر!$B29,سبتمبر!$BR29-سبتمبر!$BQ29,0)</f>
        <v>0</v>
      </c>
      <c r="X372" s="96">
        <f>IF(X$354=سبتمبر!$B29,سبتمبر!$BR29-سبتمبر!$BQ29,0)</f>
        <v>0</v>
      </c>
      <c r="Y372" s="96">
        <f>IF(Y$354=سبتمبر!$B29,سبتمبر!$BR29-سبتمبر!$BQ29,0)</f>
        <v>0</v>
      </c>
      <c r="Z372" s="96">
        <f>IF(Z$354=سبتمبر!$B29,سبتمبر!$BR29-سبتمبر!$BQ29,0)</f>
        <v>0</v>
      </c>
      <c r="AA372" s="96">
        <f>IF(AA$354=سبتمبر!$B29,سبتمبر!$BR29-سبتمبر!$BQ29,0)</f>
        <v>0</v>
      </c>
      <c r="AB372" s="96">
        <f>IF(AB$354=سبتمبر!$B29,سبتمبر!$BR29-سبتمبر!$BQ29,0)</f>
        <v>0</v>
      </c>
      <c r="AC372" s="96">
        <f>IF(AC$354=سبتمبر!$B29,سبتمبر!$BR29-سبتمبر!$BQ29,0)</f>
        <v>0</v>
      </c>
      <c r="AD372" s="96">
        <f>IF(AD$354=سبتمبر!$B29,سبتمبر!$BR29-سبتمبر!$BQ29,0)</f>
        <v>0</v>
      </c>
      <c r="AE372" s="96">
        <f>IF(AE$354=سبتمبر!$B29,سبتمبر!$BR29-سبتمبر!$BQ29,0)</f>
        <v>0</v>
      </c>
      <c r="AF372" s="96">
        <f>IF(AF$354=سبتمبر!$B29,سبتمبر!$BR29-سبتمبر!$BQ29,0)</f>
        <v>0</v>
      </c>
      <c r="AG372" s="96">
        <f>IF(AG$354=سبتمبر!$B29,سبتمبر!$BR29-سبتمبر!$BQ29,0)</f>
        <v>0</v>
      </c>
    </row>
    <row r="373" spans="1:33">
      <c r="A373" s="96" t="str">
        <f>IF(D373&gt;0,سبتمبر!D30," ")</f>
        <v> </v>
      </c>
      <c r="B373" s="96" t="str">
        <f>IF(D373&gt;0,سبتمبر!E30," ")</f>
        <v> </v>
      </c>
      <c r="C373" s="96" t="str">
        <f>IF(D373&gt;0,سبتمبر!F30,"")</f>
        <v/>
      </c>
      <c r="D373" s="126">
        <f t="shared" si="16"/>
        <v>0</v>
      </c>
      <c r="E373" s="96">
        <f>IF(E$354=سبتمبر!$B30,سبتمبر!$BR30-سبتمبر!$BQ30,0)</f>
        <v>0</v>
      </c>
      <c r="F373" s="96">
        <f>IF(F$354=سبتمبر!$B30,سبتمبر!$BR30-سبتمبر!$BQ30,0)</f>
        <v>0</v>
      </c>
      <c r="G373" s="96">
        <f>IF(G$354=سبتمبر!$B30,سبتمبر!$BR30-سبتمبر!$BQ30,0)</f>
        <v>0</v>
      </c>
      <c r="H373" s="96">
        <f>IF(H$354=سبتمبر!$B30,سبتمبر!$BR30-سبتمبر!$BQ30,0)</f>
        <v>0</v>
      </c>
      <c r="I373" s="96">
        <f>IF(I$354=سبتمبر!$B30,سبتمبر!$BR30-سبتمبر!$BQ30,0)</f>
        <v>0</v>
      </c>
      <c r="J373" s="96">
        <f>IF(J$354=سبتمبر!$B30,سبتمبر!$BR30-سبتمبر!$BQ30,0)</f>
        <v>0</v>
      </c>
      <c r="K373" s="96">
        <f>IF(K$354=سبتمبر!$B30,سبتمبر!$BR30-سبتمبر!$BQ30,0)</f>
        <v>0</v>
      </c>
      <c r="L373" s="96">
        <f>IF(L$354=سبتمبر!$B30,سبتمبر!$BR30-سبتمبر!$BQ30,0)</f>
        <v>0</v>
      </c>
      <c r="M373" s="96">
        <f>IF(M$354=سبتمبر!$B30,سبتمبر!$BR30-سبتمبر!$BQ30,0)</f>
        <v>0</v>
      </c>
      <c r="N373" s="96">
        <f>IF(N$354=سبتمبر!$B30,سبتمبر!$BR30-سبتمبر!$BQ30,0)</f>
        <v>0</v>
      </c>
      <c r="O373" s="96">
        <f>IF(O$354=سبتمبر!$B30,سبتمبر!$BR30-سبتمبر!$BQ30,0)</f>
        <v>0</v>
      </c>
      <c r="P373" s="96">
        <f>IF(P$354=سبتمبر!$B30,سبتمبر!$BR30-سبتمبر!$BQ30,0)</f>
        <v>0</v>
      </c>
      <c r="Q373" s="96">
        <f>IF(Q$354=سبتمبر!$B30,سبتمبر!$BR30-سبتمبر!$BQ30,0)</f>
        <v>0</v>
      </c>
      <c r="R373" s="96">
        <f>IF(R$354=سبتمبر!$B30,سبتمبر!$BR30-سبتمبر!$BQ30,0)</f>
        <v>0</v>
      </c>
      <c r="S373" s="96">
        <f>IF(S$354=سبتمبر!$B30,سبتمبر!$BR30-سبتمبر!$BQ30,0)</f>
        <v>0</v>
      </c>
      <c r="T373" s="96">
        <f>IF(T$354=سبتمبر!$B30,سبتمبر!$BR30-سبتمبر!$BQ30,0)</f>
        <v>0</v>
      </c>
      <c r="U373" s="96">
        <f>IF(U$354=سبتمبر!$B30,سبتمبر!$BR30-سبتمبر!$BQ30,0)</f>
        <v>0</v>
      </c>
      <c r="V373" s="96">
        <f>IF(V$354=سبتمبر!$B30,سبتمبر!$BR30-سبتمبر!$BQ30,0)</f>
        <v>0</v>
      </c>
      <c r="W373" s="96">
        <f>IF(W$354=سبتمبر!$B30,سبتمبر!$BR30-سبتمبر!$BQ30,0)</f>
        <v>0</v>
      </c>
      <c r="X373" s="96">
        <f>IF(X$354=سبتمبر!$B30,سبتمبر!$BR30-سبتمبر!$BQ30,0)</f>
        <v>0</v>
      </c>
      <c r="Y373" s="96">
        <f>IF(Y$354=سبتمبر!$B30,سبتمبر!$BR30-سبتمبر!$BQ30,0)</f>
        <v>0</v>
      </c>
      <c r="Z373" s="96">
        <f>IF(Z$354=سبتمبر!$B30,سبتمبر!$BR30-سبتمبر!$BQ30,0)</f>
        <v>0</v>
      </c>
      <c r="AA373" s="96">
        <f>IF(AA$354=سبتمبر!$B30,سبتمبر!$BR30-سبتمبر!$BQ30,0)</f>
        <v>0</v>
      </c>
      <c r="AB373" s="96">
        <f>IF(AB$354=سبتمبر!$B30,سبتمبر!$BR30-سبتمبر!$BQ30,0)</f>
        <v>0</v>
      </c>
      <c r="AC373" s="96">
        <f>IF(AC$354=سبتمبر!$B30,سبتمبر!$BR30-سبتمبر!$BQ30,0)</f>
        <v>0</v>
      </c>
      <c r="AD373" s="96">
        <f>IF(AD$354=سبتمبر!$B30,سبتمبر!$BR30-سبتمبر!$BQ30,0)</f>
        <v>0</v>
      </c>
      <c r="AE373" s="96">
        <f>IF(AE$354=سبتمبر!$B30,سبتمبر!$BR30-سبتمبر!$BQ30,0)</f>
        <v>0</v>
      </c>
      <c r="AF373" s="96">
        <f>IF(AF$354=سبتمبر!$B30,سبتمبر!$BR30-سبتمبر!$BQ30,0)</f>
        <v>0</v>
      </c>
      <c r="AG373" s="96">
        <f>IF(AG$354=سبتمبر!$B30,سبتمبر!$BR30-سبتمبر!$BQ30,0)</f>
        <v>0</v>
      </c>
    </row>
    <row r="374" spans="1:33">
      <c r="A374" s="96" t="str">
        <f>IF(D374&gt;0,سبتمبر!D31," ")</f>
        <v> </v>
      </c>
      <c r="B374" s="96" t="str">
        <f>IF(D374&gt;0,سبتمبر!E31," ")</f>
        <v> </v>
      </c>
      <c r="C374" s="96" t="str">
        <f>IF(D374&gt;0,سبتمبر!F31,"")</f>
        <v/>
      </c>
      <c r="D374" s="126">
        <f t="shared" si="16"/>
        <v>0</v>
      </c>
      <c r="E374" s="96">
        <f>IF(E$354=سبتمبر!$B31,سبتمبر!$BR31-سبتمبر!$BQ31,0)</f>
        <v>0</v>
      </c>
      <c r="F374" s="96">
        <f>IF(F$354=سبتمبر!$B31,سبتمبر!$BR31-سبتمبر!$BQ31,0)</f>
        <v>0</v>
      </c>
      <c r="G374" s="96">
        <f>IF(G$354=سبتمبر!$B31,سبتمبر!$BR31-سبتمبر!$BQ31,0)</f>
        <v>0</v>
      </c>
      <c r="H374" s="96">
        <f>IF(H$354=سبتمبر!$B31,سبتمبر!$BR31-سبتمبر!$BQ31,0)</f>
        <v>0</v>
      </c>
      <c r="I374" s="96">
        <f>IF(I$354=سبتمبر!$B31,سبتمبر!$BR31-سبتمبر!$BQ31,0)</f>
        <v>0</v>
      </c>
      <c r="J374" s="96">
        <f>IF(J$354=سبتمبر!$B31,سبتمبر!$BR31-سبتمبر!$BQ31,0)</f>
        <v>0</v>
      </c>
      <c r="K374" s="96">
        <f>IF(K$354=سبتمبر!$B31,سبتمبر!$BR31-سبتمبر!$BQ31,0)</f>
        <v>0</v>
      </c>
      <c r="L374" s="96">
        <f>IF(L$354=سبتمبر!$B31,سبتمبر!$BR31-سبتمبر!$BQ31,0)</f>
        <v>0</v>
      </c>
      <c r="M374" s="96">
        <f>IF(M$354=سبتمبر!$B31,سبتمبر!$BR31-سبتمبر!$BQ31,0)</f>
        <v>0</v>
      </c>
      <c r="N374" s="96">
        <f>IF(N$354=سبتمبر!$B31,سبتمبر!$BR31-سبتمبر!$BQ31,0)</f>
        <v>0</v>
      </c>
      <c r="O374" s="96">
        <f>IF(O$354=سبتمبر!$B31,سبتمبر!$BR31-سبتمبر!$BQ31,0)</f>
        <v>0</v>
      </c>
      <c r="P374" s="96">
        <f>IF(P$354=سبتمبر!$B31,سبتمبر!$BR31-سبتمبر!$BQ31,0)</f>
        <v>0</v>
      </c>
      <c r="Q374" s="96">
        <f>IF(Q$354=سبتمبر!$B31,سبتمبر!$BR31-سبتمبر!$BQ31,0)</f>
        <v>0</v>
      </c>
      <c r="R374" s="96">
        <f>IF(R$354=سبتمبر!$B31,سبتمبر!$BR31-سبتمبر!$BQ31,0)</f>
        <v>0</v>
      </c>
      <c r="S374" s="96">
        <f>IF(S$354=سبتمبر!$B31,سبتمبر!$BR31-سبتمبر!$BQ31,0)</f>
        <v>0</v>
      </c>
      <c r="T374" s="96">
        <f>IF(T$354=سبتمبر!$B31,سبتمبر!$BR31-سبتمبر!$BQ31,0)</f>
        <v>0</v>
      </c>
      <c r="U374" s="96">
        <f>IF(U$354=سبتمبر!$B31,سبتمبر!$BR31-سبتمبر!$BQ31,0)</f>
        <v>0</v>
      </c>
      <c r="V374" s="96">
        <f>IF(V$354=سبتمبر!$B31,سبتمبر!$BR31-سبتمبر!$BQ31,0)</f>
        <v>0</v>
      </c>
      <c r="W374" s="96">
        <f>IF(W$354=سبتمبر!$B31,سبتمبر!$BR31-سبتمبر!$BQ31,0)</f>
        <v>0</v>
      </c>
      <c r="X374" s="96">
        <f>IF(X$354=سبتمبر!$B31,سبتمبر!$BR31-سبتمبر!$BQ31,0)</f>
        <v>0</v>
      </c>
      <c r="Y374" s="96">
        <f>IF(Y$354=سبتمبر!$B31,سبتمبر!$BR31-سبتمبر!$BQ31,0)</f>
        <v>0</v>
      </c>
      <c r="Z374" s="96">
        <f>IF(Z$354=سبتمبر!$B31,سبتمبر!$BR31-سبتمبر!$BQ31,0)</f>
        <v>0</v>
      </c>
      <c r="AA374" s="96">
        <f>IF(AA$354=سبتمبر!$B31,سبتمبر!$BR31-سبتمبر!$BQ31,0)</f>
        <v>0</v>
      </c>
      <c r="AB374" s="96">
        <f>IF(AB$354=سبتمبر!$B31,سبتمبر!$BR31-سبتمبر!$BQ31,0)</f>
        <v>0</v>
      </c>
      <c r="AC374" s="96">
        <f>IF(AC$354=سبتمبر!$B31,سبتمبر!$BR31-سبتمبر!$BQ31,0)</f>
        <v>0</v>
      </c>
      <c r="AD374" s="96">
        <f>IF(AD$354=سبتمبر!$B31,سبتمبر!$BR31-سبتمبر!$BQ31,0)</f>
        <v>0</v>
      </c>
      <c r="AE374" s="96">
        <f>IF(AE$354=سبتمبر!$B31,سبتمبر!$BR31-سبتمبر!$BQ31,0)</f>
        <v>0</v>
      </c>
      <c r="AF374" s="96">
        <f>IF(AF$354=سبتمبر!$B31,سبتمبر!$BR31-سبتمبر!$BQ31,0)</f>
        <v>0</v>
      </c>
      <c r="AG374" s="96">
        <f>IF(AG$354=سبتمبر!$B31,سبتمبر!$BR31-سبتمبر!$BQ31,0)</f>
        <v>0</v>
      </c>
    </row>
    <row r="375" spans="1:33">
      <c r="A375" s="96" t="str">
        <f>IF(D375&gt;0,سبتمبر!D32," ")</f>
        <v> </v>
      </c>
      <c r="B375" s="96" t="str">
        <f>IF(D375&gt;0,سبتمبر!E32," ")</f>
        <v> </v>
      </c>
      <c r="C375" s="96" t="str">
        <f>IF(D375&gt;0,سبتمبر!F32,"")</f>
        <v/>
      </c>
      <c r="D375" s="126">
        <f t="shared" si="16"/>
        <v>0</v>
      </c>
      <c r="E375" s="96">
        <f>IF(E$354=سبتمبر!$B32,سبتمبر!$BR32-سبتمبر!$BQ32,0)</f>
        <v>0</v>
      </c>
      <c r="F375" s="96">
        <f>IF(F$354=سبتمبر!$B32,سبتمبر!$BR32-سبتمبر!$BQ32,0)</f>
        <v>0</v>
      </c>
      <c r="G375" s="96">
        <f>IF(G$354=سبتمبر!$B32,سبتمبر!$BR32-سبتمبر!$BQ32,0)</f>
        <v>0</v>
      </c>
      <c r="H375" s="96">
        <f>IF(H$354=سبتمبر!$B32,سبتمبر!$BR32-سبتمبر!$BQ32,0)</f>
        <v>0</v>
      </c>
      <c r="I375" s="96">
        <f>IF(I$354=سبتمبر!$B32,سبتمبر!$BR32-سبتمبر!$BQ32,0)</f>
        <v>0</v>
      </c>
      <c r="J375" s="96">
        <f>IF(J$354=سبتمبر!$B32,سبتمبر!$BR32-سبتمبر!$BQ32,0)</f>
        <v>0</v>
      </c>
      <c r="K375" s="96">
        <f>IF(K$354=سبتمبر!$B32,سبتمبر!$BR32-سبتمبر!$BQ32,0)</f>
        <v>0</v>
      </c>
      <c r="L375" s="96">
        <f>IF(L$354=سبتمبر!$B32,سبتمبر!$BR32-سبتمبر!$BQ32,0)</f>
        <v>0</v>
      </c>
      <c r="M375" s="96">
        <f>IF(M$354=سبتمبر!$B32,سبتمبر!$BR32-سبتمبر!$BQ32,0)</f>
        <v>0</v>
      </c>
      <c r="N375" s="96">
        <f>IF(N$354=سبتمبر!$B32,سبتمبر!$BR32-سبتمبر!$BQ32,0)</f>
        <v>0</v>
      </c>
      <c r="O375" s="96">
        <f>IF(O$354=سبتمبر!$B32,سبتمبر!$BR32-سبتمبر!$BQ32,0)</f>
        <v>0</v>
      </c>
      <c r="P375" s="96">
        <f>IF(P$354=سبتمبر!$B32,سبتمبر!$BR32-سبتمبر!$BQ32,0)</f>
        <v>0</v>
      </c>
      <c r="Q375" s="96">
        <f>IF(Q$354=سبتمبر!$B32,سبتمبر!$BR32-سبتمبر!$BQ32,0)</f>
        <v>0</v>
      </c>
      <c r="R375" s="96">
        <f>IF(R$354=سبتمبر!$B32,سبتمبر!$BR32-سبتمبر!$BQ32,0)</f>
        <v>0</v>
      </c>
      <c r="S375" s="96">
        <f>IF(S$354=سبتمبر!$B32,سبتمبر!$BR32-سبتمبر!$BQ32,0)</f>
        <v>0</v>
      </c>
      <c r="T375" s="96">
        <f>IF(T$354=سبتمبر!$B32,سبتمبر!$BR32-سبتمبر!$BQ32,0)</f>
        <v>0</v>
      </c>
      <c r="U375" s="96">
        <f>IF(U$354=سبتمبر!$B32,سبتمبر!$BR32-سبتمبر!$BQ32,0)</f>
        <v>0</v>
      </c>
      <c r="V375" s="96">
        <f>IF(V$354=سبتمبر!$B32,سبتمبر!$BR32-سبتمبر!$BQ32,0)</f>
        <v>0</v>
      </c>
      <c r="W375" s="96">
        <f>IF(W$354=سبتمبر!$B32,سبتمبر!$BR32-سبتمبر!$BQ32,0)</f>
        <v>0</v>
      </c>
      <c r="X375" s="96">
        <f>IF(X$354=سبتمبر!$B32,سبتمبر!$BR32-سبتمبر!$BQ32,0)</f>
        <v>0</v>
      </c>
      <c r="Y375" s="96">
        <f>IF(Y$354=سبتمبر!$B32,سبتمبر!$BR32-سبتمبر!$BQ32,0)</f>
        <v>0</v>
      </c>
      <c r="Z375" s="96">
        <f>IF(Z$354=سبتمبر!$B32,سبتمبر!$BR32-سبتمبر!$BQ32,0)</f>
        <v>0</v>
      </c>
      <c r="AA375" s="96">
        <f>IF(AA$354=سبتمبر!$B32,سبتمبر!$BR32-سبتمبر!$BQ32,0)</f>
        <v>0</v>
      </c>
      <c r="AB375" s="96">
        <f>IF(AB$354=سبتمبر!$B32,سبتمبر!$BR32-سبتمبر!$BQ32,0)</f>
        <v>0</v>
      </c>
      <c r="AC375" s="96">
        <f>IF(AC$354=سبتمبر!$B32,سبتمبر!$BR32-سبتمبر!$BQ32,0)</f>
        <v>0</v>
      </c>
      <c r="AD375" s="96">
        <f>IF(AD$354=سبتمبر!$B32,سبتمبر!$BR32-سبتمبر!$BQ32,0)</f>
        <v>0</v>
      </c>
      <c r="AE375" s="96">
        <f>IF(AE$354=سبتمبر!$B32,سبتمبر!$BR32-سبتمبر!$BQ32,0)</f>
        <v>0</v>
      </c>
      <c r="AF375" s="96">
        <f>IF(AF$354=سبتمبر!$B32,سبتمبر!$BR32-سبتمبر!$BQ32,0)</f>
        <v>0</v>
      </c>
      <c r="AG375" s="96">
        <f>IF(AG$354=سبتمبر!$B32,سبتمبر!$BR32-سبتمبر!$BQ32,0)</f>
        <v>0</v>
      </c>
    </row>
    <row r="376" spans="1:33">
      <c r="A376" s="96" t="str">
        <f>IF(D376&gt;0,سبتمبر!D33," ")</f>
        <v> </v>
      </c>
      <c r="B376" s="96" t="str">
        <f>IF(D376&gt;0,سبتمبر!E33," ")</f>
        <v> </v>
      </c>
      <c r="C376" s="96" t="str">
        <f>IF(D376&gt;0,سبتمبر!F33,"")</f>
        <v/>
      </c>
      <c r="D376" s="126">
        <f t="shared" si="16"/>
        <v>0</v>
      </c>
      <c r="E376" s="96">
        <f>IF(E$354=سبتمبر!$B33,سبتمبر!$BR33-سبتمبر!$BQ33,0)</f>
        <v>0</v>
      </c>
      <c r="F376" s="96">
        <f>IF(F$354=سبتمبر!$B33,سبتمبر!$BR33-سبتمبر!$BQ33,0)</f>
        <v>0</v>
      </c>
      <c r="G376" s="96">
        <f>IF(G$354=سبتمبر!$B33,سبتمبر!$BR33-سبتمبر!$BQ33,0)</f>
        <v>0</v>
      </c>
      <c r="H376" s="96">
        <f>IF(H$354=سبتمبر!$B33,سبتمبر!$BR33-سبتمبر!$BQ33,0)</f>
        <v>0</v>
      </c>
      <c r="I376" s="96">
        <f>IF(I$354=سبتمبر!$B33,سبتمبر!$BR33-سبتمبر!$BQ33,0)</f>
        <v>0</v>
      </c>
      <c r="J376" s="96">
        <f>IF(J$354=سبتمبر!$B33,سبتمبر!$BR33-سبتمبر!$BQ33,0)</f>
        <v>0</v>
      </c>
      <c r="K376" s="96">
        <f>IF(K$354=سبتمبر!$B33,سبتمبر!$BR33-سبتمبر!$BQ33,0)</f>
        <v>0</v>
      </c>
      <c r="L376" s="96">
        <f>IF(L$354=سبتمبر!$B33,سبتمبر!$BR33-سبتمبر!$BQ33,0)</f>
        <v>0</v>
      </c>
      <c r="M376" s="96">
        <f>IF(M$354=سبتمبر!$B33,سبتمبر!$BR33-سبتمبر!$BQ33,0)</f>
        <v>0</v>
      </c>
      <c r="N376" s="96">
        <f>IF(N$354=سبتمبر!$B33,سبتمبر!$BR33-سبتمبر!$BQ33,0)</f>
        <v>0</v>
      </c>
      <c r="O376" s="96">
        <f>IF(O$354=سبتمبر!$B33,سبتمبر!$BR33-سبتمبر!$BQ33,0)</f>
        <v>0</v>
      </c>
      <c r="P376" s="96">
        <f>IF(P$354=سبتمبر!$B33,سبتمبر!$BR33-سبتمبر!$BQ33,0)</f>
        <v>0</v>
      </c>
      <c r="Q376" s="96">
        <f>IF(Q$354=سبتمبر!$B33,سبتمبر!$BR33-سبتمبر!$BQ33,0)</f>
        <v>0</v>
      </c>
      <c r="R376" s="96">
        <f>IF(R$354=سبتمبر!$B33,سبتمبر!$BR33-سبتمبر!$BQ33,0)</f>
        <v>0</v>
      </c>
      <c r="S376" s="96">
        <f>IF(S$354=سبتمبر!$B33,سبتمبر!$BR33-سبتمبر!$BQ33,0)</f>
        <v>0</v>
      </c>
      <c r="T376" s="96">
        <f>IF(T$354=سبتمبر!$B33,سبتمبر!$BR33-سبتمبر!$BQ33,0)</f>
        <v>0</v>
      </c>
      <c r="U376" s="96">
        <f>IF(U$354=سبتمبر!$B33,سبتمبر!$BR33-سبتمبر!$BQ33,0)</f>
        <v>0</v>
      </c>
      <c r="V376" s="96">
        <f>IF(V$354=سبتمبر!$B33,سبتمبر!$BR33-سبتمبر!$BQ33,0)</f>
        <v>0</v>
      </c>
      <c r="W376" s="96">
        <f>IF(W$354=سبتمبر!$B33,سبتمبر!$BR33-سبتمبر!$BQ33,0)</f>
        <v>0</v>
      </c>
      <c r="X376" s="96">
        <f>IF(X$354=سبتمبر!$B33,سبتمبر!$BR33-سبتمبر!$BQ33,0)</f>
        <v>0</v>
      </c>
      <c r="Y376" s="96">
        <f>IF(Y$354=سبتمبر!$B33,سبتمبر!$BR33-سبتمبر!$BQ33,0)</f>
        <v>0</v>
      </c>
      <c r="Z376" s="96">
        <f>IF(Z$354=سبتمبر!$B33,سبتمبر!$BR33-سبتمبر!$BQ33,0)</f>
        <v>0</v>
      </c>
      <c r="AA376" s="96">
        <f>IF(AA$354=سبتمبر!$B33,سبتمبر!$BR33-سبتمبر!$BQ33,0)</f>
        <v>0</v>
      </c>
      <c r="AB376" s="96">
        <f>IF(AB$354=سبتمبر!$B33,سبتمبر!$BR33-سبتمبر!$BQ33,0)</f>
        <v>0</v>
      </c>
      <c r="AC376" s="96">
        <f>IF(AC$354=سبتمبر!$B33,سبتمبر!$BR33-سبتمبر!$BQ33,0)</f>
        <v>0</v>
      </c>
      <c r="AD376" s="96">
        <f>IF(AD$354=سبتمبر!$B33,سبتمبر!$BR33-سبتمبر!$BQ33,0)</f>
        <v>0</v>
      </c>
      <c r="AE376" s="96">
        <f>IF(AE$354=سبتمبر!$B33,سبتمبر!$BR33-سبتمبر!$BQ33,0)</f>
        <v>0</v>
      </c>
      <c r="AF376" s="96">
        <f>IF(AF$354=سبتمبر!$B33,سبتمبر!$BR33-سبتمبر!$BQ33,0)</f>
        <v>0</v>
      </c>
      <c r="AG376" s="96">
        <f>IF(AG$354=سبتمبر!$B33,سبتمبر!$BR33-سبتمبر!$BQ33,0)</f>
        <v>0</v>
      </c>
    </row>
    <row r="377" spans="1:33">
      <c r="A377" s="96" t="str">
        <f>IF(D377&gt;0,سبتمبر!D34," ")</f>
        <v> </v>
      </c>
      <c r="B377" s="96" t="str">
        <f>IF(D377&gt;0,سبتمبر!E34," ")</f>
        <v> </v>
      </c>
      <c r="C377" s="96" t="str">
        <f>IF(D377&gt;0,سبتمبر!F34,"")</f>
        <v/>
      </c>
      <c r="D377" s="126">
        <f t="shared" si="16"/>
        <v>0</v>
      </c>
      <c r="E377" s="96">
        <f>IF(E$354=سبتمبر!$B34,سبتمبر!$BR34-سبتمبر!$BQ34,0)</f>
        <v>0</v>
      </c>
      <c r="F377" s="96">
        <f>IF(F$354=سبتمبر!$B34,سبتمبر!$BR34-سبتمبر!$BQ34,0)</f>
        <v>0</v>
      </c>
      <c r="G377" s="96">
        <f>IF(G$354=سبتمبر!$B34,سبتمبر!$BR34-سبتمبر!$BQ34,0)</f>
        <v>0</v>
      </c>
      <c r="H377" s="96">
        <f>IF(H$354=سبتمبر!$B34,سبتمبر!$BR34-سبتمبر!$BQ34,0)</f>
        <v>0</v>
      </c>
      <c r="I377" s="96">
        <f>IF(I$354=سبتمبر!$B34,سبتمبر!$BR34-سبتمبر!$BQ34,0)</f>
        <v>0</v>
      </c>
      <c r="J377" s="96">
        <f>IF(J$354=سبتمبر!$B34,سبتمبر!$BR34-سبتمبر!$BQ34,0)</f>
        <v>0</v>
      </c>
      <c r="K377" s="96">
        <f>IF(K$354=سبتمبر!$B34,سبتمبر!$BR34-سبتمبر!$BQ34,0)</f>
        <v>0</v>
      </c>
      <c r="L377" s="96">
        <f>IF(L$354=سبتمبر!$B34,سبتمبر!$BR34-سبتمبر!$BQ34,0)</f>
        <v>0</v>
      </c>
      <c r="M377" s="96">
        <f>IF(M$354=سبتمبر!$B34,سبتمبر!$BR34-سبتمبر!$BQ34,0)</f>
        <v>0</v>
      </c>
      <c r="N377" s="96">
        <f>IF(N$354=سبتمبر!$B34,سبتمبر!$BR34-سبتمبر!$BQ34,0)</f>
        <v>0</v>
      </c>
      <c r="O377" s="96">
        <f>IF(O$354=سبتمبر!$B34,سبتمبر!$BR34-سبتمبر!$BQ34,0)</f>
        <v>0</v>
      </c>
      <c r="P377" s="96">
        <f>IF(P$354=سبتمبر!$B34,سبتمبر!$BR34-سبتمبر!$BQ34,0)</f>
        <v>0</v>
      </c>
      <c r="Q377" s="96">
        <f>IF(Q$354=سبتمبر!$B34,سبتمبر!$BR34-سبتمبر!$BQ34,0)</f>
        <v>0</v>
      </c>
      <c r="R377" s="96">
        <f>IF(R$354=سبتمبر!$B34,سبتمبر!$BR34-سبتمبر!$BQ34,0)</f>
        <v>0</v>
      </c>
      <c r="S377" s="96">
        <f>IF(S$354=سبتمبر!$B34,سبتمبر!$BR34-سبتمبر!$BQ34,0)</f>
        <v>0</v>
      </c>
      <c r="T377" s="96">
        <f>IF(T$354=سبتمبر!$B34,سبتمبر!$BR34-سبتمبر!$BQ34,0)</f>
        <v>0</v>
      </c>
      <c r="U377" s="96">
        <f>IF(U$354=سبتمبر!$B34,سبتمبر!$BR34-سبتمبر!$BQ34,0)</f>
        <v>0</v>
      </c>
      <c r="V377" s="96">
        <f>IF(V$354=سبتمبر!$B34,سبتمبر!$BR34-سبتمبر!$BQ34,0)</f>
        <v>0</v>
      </c>
      <c r="W377" s="96">
        <f>IF(W$354=سبتمبر!$B34,سبتمبر!$BR34-سبتمبر!$BQ34,0)</f>
        <v>0</v>
      </c>
      <c r="X377" s="96">
        <f>IF(X$354=سبتمبر!$B34,سبتمبر!$BR34-سبتمبر!$BQ34,0)</f>
        <v>0</v>
      </c>
      <c r="Y377" s="96">
        <f>IF(Y$354=سبتمبر!$B34,سبتمبر!$BR34-سبتمبر!$BQ34,0)</f>
        <v>0</v>
      </c>
      <c r="Z377" s="96">
        <f>IF(Z$354=سبتمبر!$B34,سبتمبر!$BR34-سبتمبر!$BQ34,0)</f>
        <v>0</v>
      </c>
      <c r="AA377" s="96">
        <f>IF(AA$354=سبتمبر!$B34,سبتمبر!$BR34-سبتمبر!$BQ34,0)</f>
        <v>0</v>
      </c>
      <c r="AB377" s="96">
        <f>IF(AB$354=سبتمبر!$B34,سبتمبر!$BR34-سبتمبر!$BQ34,0)</f>
        <v>0</v>
      </c>
      <c r="AC377" s="96">
        <f>IF(AC$354=سبتمبر!$B34,سبتمبر!$BR34-سبتمبر!$BQ34,0)</f>
        <v>0</v>
      </c>
      <c r="AD377" s="96">
        <f>IF(AD$354=سبتمبر!$B34,سبتمبر!$BR34-سبتمبر!$BQ34,0)</f>
        <v>0</v>
      </c>
      <c r="AE377" s="96">
        <f>IF(AE$354=سبتمبر!$B34,سبتمبر!$BR34-سبتمبر!$BQ34,0)</f>
        <v>0</v>
      </c>
      <c r="AF377" s="96">
        <f>IF(AF$354=سبتمبر!$B34,سبتمبر!$BR34-سبتمبر!$BQ34,0)</f>
        <v>0</v>
      </c>
      <c r="AG377" s="96">
        <f>IF(AG$354=سبتمبر!$B34,سبتمبر!$BR34-سبتمبر!$BQ34,0)</f>
        <v>0</v>
      </c>
    </row>
    <row r="378" spans="1:33">
      <c r="A378" s="96" t="str">
        <f>IF(D378&gt;0,سبتمبر!D35," ")</f>
        <v> </v>
      </c>
      <c r="B378" s="96" t="str">
        <f>IF(D378&gt;0,سبتمبر!E35," ")</f>
        <v> </v>
      </c>
      <c r="C378" s="96" t="str">
        <f>IF(D378&gt;0,سبتمبر!F35,"")</f>
        <v/>
      </c>
      <c r="D378" s="126">
        <f t="shared" si="16"/>
        <v>0</v>
      </c>
      <c r="E378" s="96">
        <f>IF(E$354=سبتمبر!$B35,سبتمبر!$BR35-سبتمبر!$BQ35,0)</f>
        <v>0</v>
      </c>
      <c r="F378" s="96">
        <f>IF(F$354=سبتمبر!$B35,سبتمبر!$BR35-سبتمبر!$BQ35,0)</f>
        <v>0</v>
      </c>
      <c r="G378" s="96">
        <f>IF(G$354=سبتمبر!$B35,سبتمبر!$BR35-سبتمبر!$BQ35,0)</f>
        <v>0</v>
      </c>
      <c r="H378" s="96">
        <f>IF(H$354=سبتمبر!$B35,سبتمبر!$BR35-سبتمبر!$BQ35,0)</f>
        <v>0</v>
      </c>
      <c r="I378" s="96">
        <f>IF(I$354=سبتمبر!$B35,سبتمبر!$BR35-سبتمبر!$BQ35,0)</f>
        <v>0</v>
      </c>
      <c r="J378" s="96">
        <f>IF(J$354=سبتمبر!$B35,سبتمبر!$BR35-سبتمبر!$BQ35,0)</f>
        <v>0</v>
      </c>
      <c r="K378" s="96">
        <f>IF(K$354=سبتمبر!$B35,سبتمبر!$BR35-سبتمبر!$BQ35,0)</f>
        <v>0</v>
      </c>
      <c r="L378" s="96">
        <f>IF(L$354=سبتمبر!$B35,سبتمبر!$BR35-سبتمبر!$BQ35,0)</f>
        <v>0</v>
      </c>
      <c r="M378" s="96">
        <f>IF(M$354=سبتمبر!$B35,سبتمبر!$BR35-سبتمبر!$BQ35,0)</f>
        <v>0</v>
      </c>
      <c r="N378" s="96">
        <f>IF(N$354=سبتمبر!$B35,سبتمبر!$BR35-سبتمبر!$BQ35,0)</f>
        <v>0</v>
      </c>
      <c r="O378" s="96">
        <f>IF(O$354=سبتمبر!$B35,سبتمبر!$BR35-سبتمبر!$BQ35,0)</f>
        <v>0</v>
      </c>
      <c r="P378" s="96">
        <f>IF(P$354=سبتمبر!$B35,سبتمبر!$BR35-سبتمبر!$BQ35,0)</f>
        <v>0</v>
      </c>
      <c r="Q378" s="96">
        <f>IF(Q$354=سبتمبر!$B35,سبتمبر!$BR35-سبتمبر!$BQ35,0)</f>
        <v>0</v>
      </c>
      <c r="R378" s="96">
        <f>IF(R$354=سبتمبر!$B35,سبتمبر!$BR35-سبتمبر!$BQ35,0)</f>
        <v>0</v>
      </c>
      <c r="S378" s="96">
        <f>IF(S$354=سبتمبر!$B35,سبتمبر!$BR35-سبتمبر!$BQ35,0)</f>
        <v>0</v>
      </c>
      <c r="T378" s="96">
        <f>IF(T$354=سبتمبر!$B35,سبتمبر!$BR35-سبتمبر!$BQ35,0)</f>
        <v>0</v>
      </c>
      <c r="U378" s="96">
        <f>IF(U$354=سبتمبر!$B35,سبتمبر!$BR35-سبتمبر!$BQ35,0)</f>
        <v>0</v>
      </c>
      <c r="V378" s="96">
        <f>IF(V$354=سبتمبر!$B35,سبتمبر!$BR35-سبتمبر!$BQ35,0)</f>
        <v>0</v>
      </c>
      <c r="W378" s="96">
        <f>IF(W$354=سبتمبر!$B35,سبتمبر!$BR35-سبتمبر!$BQ35,0)</f>
        <v>0</v>
      </c>
      <c r="X378" s="96">
        <f>IF(X$354=سبتمبر!$B35,سبتمبر!$BR35-سبتمبر!$BQ35,0)</f>
        <v>0</v>
      </c>
      <c r="Y378" s="96">
        <f>IF(Y$354=سبتمبر!$B35,سبتمبر!$BR35-سبتمبر!$BQ35,0)</f>
        <v>0</v>
      </c>
      <c r="Z378" s="96">
        <f>IF(Z$354=سبتمبر!$B35,سبتمبر!$BR35-سبتمبر!$BQ35,0)</f>
        <v>0</v>
      </c>
      <c r="AA378" s="96">
        <f>IF(AA$354=سبتمبر!$B35,سبتمبر!$BR35-سبتمبر!$BQ35,0)</f>
        <v>0</v>
      </c>
      <c r="AB378" s="96">
        <f>IF(AB$354=سبتمبر!$B35,سبتمبر!$BR35-سبتمبر!$BQ35,0)</f>
        <v>0</v>
      </c>
      <c r="AC378" s="96">
        <f>IF(AC$354=سبتمبر!$B35,سبتمبر!$BR35-سبتمبر!$BQ35,0)</f>
        <v>0</v>
      </c>
      <c r="AD378" s="96">
        <f>IF(AD$354=سبتمبر!$B35,سبتمبر!$BR35-سبتمبر!$BQ35,0)</f>
        <v>0</v>
      </c>
      <c r="AE378" s="96">
        <f>IF(AE$354=سبتمبر!$B35,سبتمبر!$BR35-سبتمبر!$BQ35,0)</f>
        <v>0</v>
      </c>
      <c r="AF378" s="96">
        <f>IF(AF$354=سبتمبر!$B35,سبتمبر!$BR35-سبتمبر!$BQ35,0)</f>
        <v>0</v>
      </c>
      <c r="AG378" s="96">
        <f>IF(AG$354=سبتمبر!$B35,سبتمبر!$BR35-سبتمبر!$BQ35,0)</f>
        <v>0</v>
      </c>
    </row>
    <row r="379" spans="1:33">
      <c r="A379" s="96" t="str">
        <f>IF(D379&gt;0,سبتمبر!D36," ")</f>
        <v> </v>
      </c>
      <c r="B379" s="96" t="str">
        <f>IF(D379&gt;0,سبتمبر!E36," ")</f>
        <v> </v>
      </c>
      <c r="C379" s="96" t="str">
        <f>IF(D379&gt;0,سبتمبر!F36,"")</f>
        <v/>
      </c>
      <c r="D379" s="126">
        <f t="shared" si="16"/>
        <v>0</v>
      </c>
      <c r="E379" s="96">
        <f>IF(E$354=سبتمبر!$B36,سبتمبر!$BR36-سبتمبر!$BQ36,0)</f>
        <v>0</v>
      </c>
      <c r="F379" s="96">
        <f>IF(F$354=سبتمبر!$B36,سبتمبر!$BR36-سبتمبر!$BQ36,0)</f>
        <v>0</v>
      </c>
      <c r="G379" s="96">
        <f>IF(G$354=سبتمبر!$B36,سبتمبر!$BR36-سبتمبر!$BQ36,0)</f>
        <v>0</v>
      </c>
      <c r="H379" s="96">
        <f>IF(H$354=سبتمبر!$B36,سبتمبر!$BR36-سبتمبر!$BQ36,0)</f>
        <v>0</v>
      </c>
      <c r="I379" s="96">
        <f>IF(I$354=سبتمبر!$B36,سبتمبر!$BR36-سبتمبر!$BQ36,0)</f>
        <v>0</v>
      </c>
      <c r="J379" s="96">
        <f>IF(J$354=سبتمبر!$B36,سبتمبر!$BR36-سبتمبر!$BQ36,0)</f>
        <v>0</v>
      </c>
      <c r="K379" s="96">
        <f>IF(K$354=سبتمبر!$B36,سبتمبر!$BR36-سبتمبر!$BQ36,0)</f>
        <v>0</v>
      </c>
      <c r="L379" s="96">
        <f>IF(L$354=سبتمبر!$B36,سبتمبر!$BR36-سبتمبر!$BQ36,0)</f>
        <v>0</v>
      </c>
      <c r="M379" s="96">
        <f>IF(M$354=سبتمبر!$B36,سبتمبر!$BR36-سبتمبر!$BQ36,0)</f>
        <v>0</v>
      </c>
      <c r="N379" s="96">
        <f>IF(N$354=سبتمبر!$B36,سبتمبر!$BR36-سبتمبر!$BQ36,0)</f>
        <v>0</v>
      </c>
      <c r="O379" s="96">
        <f>IF(O$354=سبتمبر!$B36,سبتمبر!$BR36-سبتمبر!$BQ36,0)</f>
        <v>0</v>
      </c>
      <c r="P379" s="96">
        <f>IF(P$354=سبتمبر!$B36,سبتمبر!$BR36-سبتمبر!$BQ36,0)</f>
        <v>0</v>
      </c>
      <c r="Q379" s="96">
        <f>IF(Q$354=سبتمبر!$B36,سبتمبر!$BR36-سبتمبر!$BQ36,0)</f>
        <v>0</v>
      </c>
      <c r="R379" s="96">
        <f>IF(R$354=سبتمبر!$B36,سبتمبر!$BR36-سبتمبر!$BQ36,0)</f>
        <v>0</v>
      </c>
      <c r="S379" s="96">
        <f>IF(S$354=سبتمبر!$B36,سبتمبر!$BR36-سبتمبر!$BQ36,0)</f>
        <v>0</v>
      </c>
      <c r="T379" s="96">
        <f>IF(T$354=سبتمبر!$B36,سبتمبر!$BR36-سبتمبر!$BQ36,0)</f>
        <v>0</v>
      </c>
      <c r="U379" s="96">
        <f>IF(U$354=سبتمبر!$B36,سبتمبر!$BR36-سبتمبر!$BQ36,0)</f>
        <v>0</v>
      </c>
      <c r="V379" s="96">
        <f>IF(V$354=سبتمبر!$B36,سبتمبر!$BR36-سبتمبر!$BQ36,0)</f>
        <v>0</v>
      </c>
      <c r="W379" s="96">
        <f>IF(W$354=سبتمبر!$B36,سبتمبر!$BR36-سبتمبر!$BQ36,0)</f>
        <v>0</v>
      </c>
      <c r="X379" s="96">
        <f>IF(X$354=سبتمبر!$B36,سبتمبر!$BR36-سبتمبر!$BQ36,0)</f>
        <v>0</v>
      </c>
      <c r="Y379" s="96">
        <f>IF(Y$354=سبتمبر!$B36,سبتمبر!$BR36-سبتمبر!$BQ36,0)</f>
        <v>0</v>
      </c>
      <c r="Z379" s="96">
        <f>IF(Z$354=سبتمبر!$B36,سبتمبر!$BR36-سبتمبر!$BQ36,0)</f>
        <v>0</v>
      </c>
      <c r="AA379" s="96">
        <f>IF(AA$354=سبتمبر!$B36,سبتمبر!$BR36-سبتمبر!$BQ36,0)</f>
        <v>0</v>
      </c>
      <c r="AB379" s="96">
        <f>IF(AB$354=سبتمبر!$B36,سبتمبر!$BR36-سبتمبر!$BQ36,0)</f>
        <v>0</v>
      </c>
      <c r="AC379" s="96">
        <f>IF(AC$354=سبتمبر!$B36,سبتمبر!$BR36-سبتمبر!$BQ36,0)</f>
        <v>0</v>
      </c>
      <c r="AD379" s="96">
        <f>IF(AD$354=سبتمبر!$B36,سبتمبر!$BR36-سبتمبر!$BQ36,0)</f>
        <v>0</v>
      </c>
      <c r="AE379" s="96">
        <f>IF(AE$354=سبتمبر!$B36,سبتمبر!$BR36-سبتمبر!$BQ36,0)</f>
        <v>0</v>
      </c>
      <c r="AF379" s="96">
        <f>IF(AF$354=سبتمبر!$B36,سبتمبر!$BR36-سبتمبر!$BQ36,0)</f>
        <v>0</v>
      </c>
      <c r="AG379" s="96">
        <f>IF(AG$354=سبتمبر!$B36,سبتمبر!$BR36-سبتمبر!$BQ36,0)</f>
        <v>0</v>
      </c>
    </row>
    <row r="380" spans="1:33">
      <c r="A380" s="96" t="str">
        <f>IF(D380&gt;0,سبتمبر!D37," ")</f>
        <v> </v>
      </c>
      <c r="B380" s="96" t="str">
        <f>IF(D380&gt;0,سبتمبر!E37," ")</f>
        <v> </v>
      </c>
      <c r="C380" s="96" t="str">
        <f>IF(D380&gt;0,سبتمبر!F37,"")</f>
        <v/>
      </c>
      <c r="D380" s="126">
        <f t="shared" si="16"/>
        <v>0</v>
      </c>
      <c r="E380" s="96">
        <f>IF(E$354=سبتمبر!$B37,سبتمبر!$BR37-سبتمبر!$BQ37,0)</f>
        <v>0</v>
      </c>
      <c r="F380" s="96">
        <f>IF(F$354=سبتمبر!$B37,سبتمبر!$BR37-سبتمبر!$BQ37,0)</f>
        <v>0</v>
      </c>
      <c r="G380" s="96">
        <f>IF(G$354=سبتمبر!$B37,سبتمبر!$BR37-سبتمبر!$BQ37,0)</f>
        <v>0</v>
      </c>
      <c r="H380" s="96">
        <f>IF(H$354=سبتمبر!$B37,سبتمبر!$BR37-سبتمبر!$BQ37,0)</f>
        <v>0</v>
      </c>
      <c r="I380" s="96">
        <f>IF(I$354=سبتمبر!$B37,سبتمبر!$BR37-سبتمبر!$BQ37,0)</f>
        <v>0</v>
      </c>
      <c r="J380" s="96">
        <f>IF(J$354=سبتمبر!$B37,سبتمبر!$BR37-سبتمبر!$BQ37,0)</f>
        <v>0</v>
      </c>
      <c r="K380" s="96">
        <f>IF(K$354=سبتمبر!$B37,سبتمبر!$BR37-سبتمبر!$BQ37,0)</f>
        <v>0</v>
      </c>
      <c r="L380" s="96">
        <f>IF(L$354=سبتمبر!$B37,سبتمبر!$BR37-سبتمبر!$BQ37,0)</f>
        <v>0</v>
      </c>
      <c r="M380" s="96">
        <f>IF(M$354=سبتمبر!$B37,سبتمبر!$BR37-سبتمبر!$BQ37,0)</f>
        <v>0</v>
      </c>
      <c r="N380" s="96">
        <f>IF(N$354=سبتمبر!$B37,سبتمبر!$BR37-سبتمبر!$BQ37,0)</f>
        <v>0</v>
      </c>
      <c r="O380" s="96">
        <f>IF(O$354=سبتمبر!$B37,سبتمبر!$BR37-سبتمبر!$BQ37,0)</f>
        <v>0</v>
      </c>
      <c r="P380" s="96">
        <f>IF(P$354=سبتمبر!$B37,سبتمبر!$BR37-سبتمبر!$BQ37,0)</f>
        <v>0</v>
      </c>
      <c r="Q380" s="96">
        <f>IF(Q$354=سبتمبر!$B37,سبتمبر!$BR37-سبتمبر!$BQ37,0)</f>
        <v>0</v>
      </c>
      <c r="R380" s="96">
        <f>IF(R$354=سبتمبر!$B37,سبتمبر!$BR37-سبتمبر!$BQ37,0)</f>
        <v>0</v>
      </c>
      <c r="S380" s="96">
        <f>IF(S$354=سبتمبر!$B37,سبتمبر!$BR37-سبتمبر!$BQ37,0)</f>
        <v>0</v>
      </c>
      <c r="T380" s="96">
        <f>IF(T$354=سبتمبر!$B37,سبتمبر!$BR37-سبتمبر!$BQ37,0)</f>
        <v>0</v>
      </c>
      <c r="U380" s="96">
        <f>IF(U$354=سبتمبر!$B37,سبتمبر!$BR37-سبتمبر!$BQ37,0)</f>
        <v>0</v>
      </c>
      <c r="V380" s="96">
        <f>IF(V$354=سبتمبر!$B37,سبتمبر!$BR37-سبتمبر!$BQ37,0)</f>
        <v>0</v>
      </c>
      <c r="W380" s="96">
        <f>IF(W$354=سبتمبر!$B37,سبتمبر!$BR37-سبتمبر!$BQ37,0)</f>
        <v>0</v>
      </c>
      <c r="X380" s="96">
        <f>IF(X$354=سبتمبر!$B37,سبتمبر!$BR37-سبتمبر!$BQ37,0)</f>
        <v>0</v>
      </c>
      <c r="Y380" s="96">
        <f>IF(Y$354=سبتمبر!$B37,سبتمبر!$BR37-سبتمبر!$BQ37,0)</f>
        <v>0</v>
      </c>
      <c r="Z380" s="96">
        <f>IF(Z$354=سبتمبر!$B37,سبتمبر!$BR37-سبتمبر!$BQ37,0)</f>
        <v>0</v>
      </c>
      <c r="AA380" s="96">
        <f>IF(AA$354=سبتمبر!$B37,سبتمبر!$BR37-سبتمبر!$BQ37,0)</f>
        <v>0</v>
      </c>
      <c r="AB380" s="96">
        <f>IF(AB$354=سبتمبر!$B37,سبتمبر!$BR37-سبتمبر!$BQ37,0)</f>
        <v>0</v>
      </c>
      <c r="AC380" s="96">
        <f>IF(AC$354=سبتمبر!$B37,سبتمبر!$BR37-سبتمبر!$BQ37,0)</f>
        <v>0</v>
      </c>
      <c r="AD380" s="96">
        <f>IF(AD$354=سبتمبر!$B37,سبتمبر!$BR37-سبتمبر!$BQ37,0)</f>
        <v>0</v>
      </c>
      <c r="AE380" s="96">
        <f>IF(AE$354=سبتمبر!$B37,سبتمبر!$BR37-سبتمبر!$BQ37,0)</f>
        <v>0</v>
      </c>
      <c r="AF380" s="96">
        <f>IF(AF$354=سبتمبر!$B37,سبتمبر!$BR37-سبتمبر!$BQ37,0)</f>
        <v>0</v>
      </c>
      <c r="AG380" s="96">
        <f>IF(AG$354=سبتمبر!$B37,سبتمبر!$BR37-سبتمبر!$BQ37,0)</f>
        <v>0</v>
      </c>
    </row>
    <row r="381" spans="1:33">
      <c r="A381" s="96" t="str">
        <f>IF(D381&gt;0,سبتمبر!D38," ")</f>
        <v> </v>
      </c>
      <c r="B381" s="96" t="str">
        <f>IF(D381&gt;0,سبتمبر!E38," ")</f>
        <v> </v>
      </c>
      <c r="C381" s="96" t="str">
        <f>IF(D381&gt;0,سبتمبر!F38,"")</f>
        <v/>
      </c>
      <c r="D381" s="126">
        <f t="shared" si="16"/>
        <v>0</v>
      </c>
      <c r="E381" s="96">
        <f>IF(E$354=سبتمبر!$B38,سبتمبر!$BR38-سبتمبر!$BQ38,0)</f>
        <v>0</v>
      </c>
      <c r="F381" s="96">
        <f>IF(F$354=سبتمبر!$B38,سبتمبر!$BR38-سبتمبر!$BQ38,0)</f>
        <v>0</v>
      </c>
      <c r="G381" s="96">
        <f>IF(G$354=سبتمبر!$B38,سبتمبر!$BR38-سبتمبر!$BQ38,0)</f>
        <v>0</v>
      </c>
      <c r="H381" s="96">
        <f>IF(H$354=سبتمبر!$B38,سبتمبر!$BR38-سبتمبر!$BQ38,0)</f>
        <v>0</v>
      </c>
      <c r="I381" s="96">
        <f>IF(I$354=سبتمبر!$B38,سبتمبر!$BR38-سبتمبر!$BQ38,0)</f>
        <v>0</v>
      </c>
      <c r="J381" s="96">
        <f>IF(J$354=سبتمبر!$B38,سبتمبر!$BR38-سبتمبر!$BQ38,0)</f>
        <v>0</v>
      </c>
      <c r="K381" s="96">
        <f>IF(K$354=سبتمبر!$B38,سبتمبر!$BR38-سبتمبر!$BQ38,0)</f>
        <v>0</v>
      </c>
      <c r="L381" s="96">
        <f>IF(L$354=سبتمبر!$B38,سبتمبر!$BR38-سبتمبر!$BQ38,0)</f>
        <v>0</v>
      </c>
      <c r="M381" s="96">
        <f>IF(M$354=سبتمبر!$B38,سبتمبر!$BR38-سبتمبر!$BQ38,0)</f>
        <v>0</v>
      </c>
      <c r="N381" s="96">
        <f>IF(N$354=سبتمبر!$B38,سبتمبر!$BR38-سبتمبر!$BQ38,0)</f>
        <v>0</v>
      </c>
      <c r="O381" s="96">
        <f>IF(O$354=سبتمبر!$B38,سبتمبر!$BR38-سبتمبر!$BQ38,0)</f>
        <v>0</v>
      </c>
      <c r="P381" s="96">
        <f>IF(P$354=سبتمبر!$B38,سبتمبر!$BR38-سبتمبر!$BQ38,0)</f>
        <v>0</v>
      </c>
      <c r="Q381" s="96">
        <f>IF(Q$354=سبتمبر!$B38,سبتمبر!$BR38-سبتمبر!$BQ38,0)</f>
        <v>0</v>
      </c>
      <c r="R381" s="96">
        <f>IF(R$354=سبتمبر!$B38,سبتمبر!$BR38-سبتمبر!$BQ38,0)</f>
        <v>0</v>
      </c>
      <c r="S381" s="96">
        <f>IF(S$354=سبتمبر!$B38,سبتمبر!$BR38-سبتمبر!$BQ38,0)</f>
        <v>0</v>
      </c>
      <c r="T381" s="96">
        <f>IF(T$354=سبتمبر!$B38,سبتمبر!$BR38-سبتمبر!$BQ38,0)</f>
        <v>0</v>
      </c>
      <c r="U381" s="96">
        <f>IF(U$354=سبتمبر!$B38,سبتمبر!$BR38-سبتمبر!$BQ38,0)</f>
        <v>0</v>
      </c>
      <c r="V381" s="96">
        <f>IF(V$354=سبتمبر!$B38,سبتمبر!$BR38-سبتمبر!$BQ38,0)</f>
        <v>0</v>
      </c>
      <c r="W381" s="96">
        <f>IF(W$354=سبتمبر!$B38,سبتمبر!$BR38-سبتمبر!$BQ38,0)</f>
        <v>0</v>
      </c>
      <c r="X381" s="96">
        <f>IF(X$354=سبتمبر!$B38,سبتمبر!$BR38-سبتمبر!$BQ38,0)</f>
        <v>0</v>
      </c>
      <c r="Y381" s="96">
        <f>IF(Y$354=سبتمبر!$B38,سبتمبر!$BR38-سبتمبر!$BQ38,0)</f>
        <v>0</v>
      </c>
      <c r="Z381" s="96">
        <f>IF(Z$354=سبتمبر!$B38,سبتمبر!$BR38-سبتمبر!$BQ38,0)</f>
        <v>0</v>
      </c>
      <c r="AA381" s="96">
        <f>IF(AA$354=سبتمبر!$B38,سبتمبر!$BR38-سبتمبر!$BQ38,0)</f>
        <v>0</v>
      </c>
      <c r="AB381" s="96">
        <f>IF(AB$354=سبتمبر!$B38,سبتمبر!$BR38-سبتمبر!$BQ38,0)</f>
        <v>0</v>
      </c>
      <c r="AC381" s="96">
        <f>IF(AC$354=سبتمبر!$B38,سبتمبر!$BR38-سبتمبر!$BQ38,0)</f>
        <v>0</v>
      </c>
      <c r="AD381" s="96">
        <f>IF(AD$354=سبتمبر!$B38,سبتمبر!$BR38-سبتمبر!$BQ38,0)</f>
        <v>0</v>
      </c>
      <c r="AE381" s="96">
        <f>IF(AE$354=سبتمبر!$B38,سبتمبر!$BR38-سبتمبر!$BQ38,0)</f>
        <v>0</v>
      </c>
      <c r="AF381" s="96">
        <f>IF(AF$354=سبتمبر!$B38,سبتمبر!$BR38-سبتمبر!$BQ38,0)</f>
        <v>0</v>
      </c>
      <c r="AG381" s="96">
        <f>IF(AG$354=سبتمبر!$B38,سبتمبر!$BR38-سبتمبر!$BQ38,0)</f>
        <v>0</v>
      </c>
    </row>
    <row r="382" spans="1:33">
      <c r="A382" s="96" t="str">
        <f>IF(D382&gt;0,سبتمبر!D39," ")</f>
        <v> </v>
      </c>
      <c r="B382" s="96" t="str">
        <f>IF(D382&gt;0,سبتمبر!E39," ")</f>
        <v> </v>
      </c>
      <c r="C382" s="96" t="str">
        <f>IF(D382&gt;0,سبتمبر!F39,"")</f>
        <v/>
      </c>
      <c r="D382" s="126">
        <f t="shared" si="16"/>
        <v>0</v>
      </c>
      <c r="E382" s="96">
        <f>IF(E$354=سبتمبر!$B39,سبتمبر!$BR39-سبتمبر!$BQ39,0)</f>
        <v>0</v>
      </c>
      <c r="F382" s="96">
        <f>IF(F$354=سبتمبر!$B39,سبتمبر!$BR39-سبتمبر!$BQ39,0)</f>
        <v>0</v>
      </c>
      <c r="G382" s="96">
        <f>IF(G$354=سبتمبر!$B39,سبتمبر!$BR39-سبتمبر!$BQ39,0)</f>
        <v>0</v>
      </c>
      <c r="H382" s="96">
        <f>IF(H$354=سبتمبر!$B39,سبتمبر!$BR39-سبتمبر!$BQ39,0)</f>
        <v>0</v>
      </c>
      <c r="I382" s="96">
        <f>IF(I$354=سبتمبر!$B39,سبتمبر!$BR39-سبتمبر!$BQ39,0)</f>
        <v>0</v>
      </c>
      <c r="J382" s="96">
        <f>IF(J$354=سبتمبر!$B39,سبتمبر!$BR39-سبتمبر!$BQ39,0)</f>
        <v>0</v>
      </c>
      <c r="K382" s="96">
        <f>IF(K$354=سبتمبر!$B39,سبتمبر!$BR39-سبتمبر!$BQ39,0)</f>
        <v>0</v>
      </c>
      <c r="L382" s="96">
        <f>IF(L$354=سبتمبر!$B39,سبتمبر!$BR39-سبتمبر!$BQ39,0)</f>
        <v>0</v>
      </c>
      <c r="M382" s="96">
        <f>IF(M$354=سبتمبر!$B39,سبتمبر!$BR39-سبتمبر!$BQ39,0)</f>
        <v>0</v>
      </c>
      <c r="N382" s="96">
        <f>IF(N$354=سبتمبر!$B39,سبتمبر!$BR39-سبتمبر!$BQ39,0)</f>
        <v>0</v>
      </c>
      <c r="O382" s="96">
        <f>IF(O$354=سبتمبر!$B39,سبتمبر!$BR39-سبتمبر!$BQ39,0)</f>
        <v>0</v>
      </c>
      <c r="P382" s="96">
        <f>IF(P$354=سبتمبر!$B39,سبتمبر!$BR39-سبتمبر!$BQ39,0)</f>
        <v>0</v>
      </c>
      <c r="Q382" s="96">
        <f>IF(Q$354=سبتمبر!$B39,سبتمبر!$BR39-سبتمبر!$BQ39,0)</f>
        <v>0</v>
      </c>
      <c r="R382" s="96">
        <f>IF(R$354=سبتمبر!$B39,سبتمبر!$BR39-سبتمبر!$BQ39,0)</f>
        <v>0</v>
      </c>
      <c r="S382" s="96">
        <f>IF(S$354=سبتمبر!$B39,سبتمبر!$BR39-سبتمبر!$BQ39,0)</f>
        <v>0</v>
      </c>
      <c r="T382" s="96">
        <f>IF(T$354=سبتمبر!$B39,سبتمبر!$BR39-سبتمبر!$BQ39,0)</f>
        <v>0</v>
      </c>
      <c r="U382" s="96">
        <f>IF(U$354=سبتمبر!$B39,سبتمبر!$BR39-سبتمبر!$BQ39,0)</f>
        <v>0</v>
      </c>
      <c r="V382" s="96">
        <f>IF(V$354=سبتمبر!$B39,سبتمبر!$BR39-سبتمبر!$BQ39,0)</f>
        <v>0</v>
      </c>
      <c r="W382" s="96">
        <f>IF(W$354=سبتمبر!$B39,سبتمبر!$BR39-سبتمبر!$BQ39,0)</f>
        <v>0</v>
      </c>
      <c r="X382" s="96">
        <f>IF(X$354=سبتمبر!$B39,سبتمبر!$BR39-سبتمبر!$BQ39,0)</f>
        <v>0</v>
      </c>
      <c r="Y382" s="96">
        <f>IF(Y$354=سبتمبر!$B39,سبتمبر!$BR39-سبتمبر!$BQ39,0)</f>
        <v>0</v>
      </c>
      <c r="Z382" s="96">
        <f>IF(Z$354=سبتمبر!$B39,سبتمبر!$BR39-سبتمبر!$BQ39,0)</f>
        <v>0</v>
      </c>
      <c r="AA382" s="96">
        <f>IF(AA$354=سبتمبر!$B39,سبتمبر!$BR39-سبتمبر!$BQ39,0)</f>
        <v>0</v>
      </c>
      <c r="AB382" s="96">
        <f>IF(AB$354=سبتمبر!$B39,سبتمبر!$BR39-سبتمبر!$BQ39,0)</f>
        <v>0</v>
      </c>
      <c r="AC382" s="96">
        <f>IF(AC$354=سبتمبر!$B39,سبتمبر!$BR39-سبتمبر!$BQ39,0)</f>
        <v>0</v>
      </c>
      <c r="AD382" s="96">
        <f>IF(AD$354=سبتمبر!$B39,سبتمبر!$BR39-سبتمبر!$BQ39,0)</f>
        <v>0</v>
      </c>
      <c r="AE382" s="96">
        <f>IF(AE$354=سبتمبر!$B39,سبتمبر!$BR39-سبتمبر!$BQ39,0)</f>
        <v>0</v>
      </c>
      <c r="AF382" s="96">
        <f>IF(AF$354=سبتمبر!$B39,سبتمبر!$BR39-سبتمبر!$BQ39,0)</f>
        <v>0</v>
      </c>
      <c r="AG382" s="96">
        <f>IF(AG$354=سبتمبر!$B39,سبتمبر!$BR39-سبتمبر!$BQ39,0)</f>
        <v>0</v>
      </c>
    </row>
    <row r="383" spans="1:33">
      <c r="A383" s="96" t="str">
        <f>IF(D383&gt;0,سبتمبر!D40," ")</f>
        <v> </v>
      </c>
      <c r="B383" s="96" t="str">
        <f>IF(D383&gt;0,سبتمبر!E40," ")</f>
        <v> </v>
      </c>
      <c r="C383" s="96" t="str">
        <f>IF(D383&gt;0,سبتمبر!F40,"")</f>
        <v/>
      </c>
      <c r="D383" s="126">
        <f t="shared" si="16"/>
        <v>0</v>
      </c>
      <c r="E383" s="96">
        <f>IF(E$354=سبتمبر!$B40,سبتمبر!$BR40-سبتمبر!$BQ40,0)</f>
        <v>0</v>
      </c>
      <c r="F383" s="96">
        <f>IF(F$354=سبتمبر!$B40,سبتمبر!$BR40-سبتمبر!$BQ40,0)</f>
        <v>0</v>
      </c>
      <c r="G383" s="96">
        <f>IF(G$354=سبتمبر!$B40,سبتمبر!$BR40-سبتمبر!$BQ40,0)</f>
        <v>0</v>
      </c>
      <c r="H383" s="96">
        <f>IF(H$354=سبتمبر!$B40,سبتمبر!$BR40-سبتمبر!$BQ40,0)</f>
        <v>0</v>
      </c>
      <c r="I383" s="96">
        <f>IF(I$354=سبتمبر!$B40,سبتمبر!$BR40-سبتمبر!$BQ40,0)</f>
        <v>0</v>
      </c>
      <c r="J383" s="96">
        <f>IF(J$354=سبتمبر!$B40,سبتمبر!$BR40-سبتمبر!$BQ40,0)</f>
        <v>0</v>
      </c>
      <c r="K383" s="96">
        <f>IF(K$354=سبتمبر!$B40,سبتمبر!$BR40-سبتمبر!$BQ40,0)</f>
        <v>0</v>
      </c>
      <c r="L383" s="96">
        <f>IF(L$354=سبتمبر!$B40,سبتمبر!$BR40-سبتمبر!$BQ40,0)</f>
        <v>0</v>
      </c>
      <c r="M383" s="96">
        <f>IF(M$354=سبتمبر!$B40,سبتمبر!$BR40-سبتمبر!$BQ40,0)</f>
        <v>0</v>
      </c>
      <c r="N383" s="96">
        <f>IF(N$354=سبتمبر!$B40,سبتمبر!$BR40-سبتمبر!$BQ40,0)</f>
        <v>0</v>
      </c>
      <c r="O383" s="96">
        <f>IF(O$354=سبتمبر!$B40,سبتمبر!$BR40-سبتمبر!$BQ40,0)</f>
        <v>0</v>
      </c>
      <c r="P383" s="96">
        <f>IF(P$354=سبتمبر!$B40,سبتمبر!$BR40-سبتمبر!$BQ40,0)</f>
        <v>0</v>
      </c>
      <c r="Q383" s="96">
        <f>IF(Q$354=سبتمبر!$B40,سبتمبر!$BR40-سبتمبر!$BQ40,0)</f>
        <v>0</v>
      </c>
      <c r="R383" s="96">
        <f>IF(R$354=سبتمبر!$B40,سبتمبر!$BR40-سبتمبر!$BQ40,0)</f>
        <v>0</v>
      </c>
      <c r="S383" s="96">
        <f>IF(S$354=سبتمبر!$B40,سبتمبر!$BR40-سبتمبر!$BQ40,0)</f>
        <v>0</v>
      </c>
      <c r="T383" s="96">
        <f>IF(T$354=سبتمبر!$B40,سبتمبر!$BR40-سبتمبر!$BQ40,0)</f>
        <v>0</v>
      </c>
      <c r="U383" s="96">
        <f>IF(U$354=سبتمبر!$B40,سبتمبر!$BR40-سبتمبر!$BQ40,0)</f>
        <v>0</v>
      </c>
      <c r="V383" s="96">
        <f>IF(V$354=سبتمبر!$B40,سبتمبر!$BR40-سبتمبر!$BQ40,0)</f>
        <v>0</v>
      </c>
      <c r="W383" s="96">
        <f>IF(W$354=سبتمبر!$B40,سبتمبر!$BR40-سبتمبر!$BQ40,0)</f>
        <v>0</v>
      </c>
      <c r="X383" s="96">
        <f>IF(X$354=سبتمبر!$B40,سبتمبر!$BR40-سبتمبر!$BQ40,0)</f>
        <v>0</v>
      </c>
      <c r="Y383" s="96">
        <f>IF(Y$354=سبتمبر!$B40,سبتمبر!$BR40-سبتمبر!$BQ40,0)</f>
        <v>0</v>
      </c>
      <c r="Z383" s="96">
        <f>IF(Z$354=سبتمبر!$B40,سبتمبر!$BR40-سبتمبر!$BQ40,0)</f>
        <v>0</v>
      </c>
      <c r="AA383" s="96">
        <f>IF(AA$354=سبتمبر!$B40,سبتمبر!$BR40-سبتمبر!$BQ40,0)</f>
        <v>0</v>
      </c>
      <c r="AB383" s="96">
        <f>IF(AB$354=سبتمبر!$B40,سبتمبر!$BR40-سبتمبر!$BQ40,0)</f>
        <v>0</v>
      </c>
      <c r="AC383" s="96">
        <f>IF(AC$354=سبتمبر!$B40,سبتمبر!$BR40-سبتمبر!$BQ40,0)</f>
        <v>0</v>
      </c>
      <c r="AD383" s="96">
        <f>IF(AD$354=سبتمبر!$B40,سبتمبر!$BR40-سبتمبر!$BQ40,0)</f>
        <v>0</v>
      </c>
      <c r="AE383" s="96">
        <f>IF(AE$354=سبتمبر!$B40,سبتمبر!$BR40-سبتمبر!$BQ40,0)</f>
        <v>0</v>
      </c>
      <c r="AF383" s="96">
        <f>IF(AF$354=سبتمبر!$B40,سبتمبر!$BR40-سبتمبر!$BQ40,0)</f>
        <v>0</v>
      </c>
      <c r="AG383" s="96">
        <f>IF(AG$354=سبتمبر!$B40,سبتمبر!$BR40-سبتمبر!$BQ40,0)</f>
        <v>0</v>
      </c>
    </row>
    <row r="384" spans="1:33">
      <c r="A384" s="96" t="str">
        <f>IF(D384&gt;0,سبتمبر!D41," ")</f>
        <v> </v>
      </c>
      <c r="B384" s="96" t="str">
        <f>IF(D384&gt;0,سبتمبر!E41," ")</f>
        <v> </v>
      </c>
      <c r="C384" s="96" t="str">
        <f>IF(D384&gt;0,سبتمبر!F41,"")</f>
        <v/>
      </c>
      <c r="D384" s="126">
        <f t="shared" si="16"/>
        <v>0</v>
      </c>
      <c r="E384" s="96">
        <f>IF(E$354=سبتمبر!$B41,سبتمبر!$BR41-سبتمبر!$BQ41,0)</f>
        <v>0</v>
      </c>
      <c r="F384" s="96">
        <f>IF(F$354=سبتمبر!$B41,سبتمبر!$BR41-سبتمبر!$BQ41,0)</f>
        <v>0</v>
      </c>
      <c r="G384" s="96">
        <f>IF(G$354=سبتمبر!$B41,سبتمبر!$BR41-سبتمبر!$BQ41,0)</f>
        <v>0</v>
      </c>
      <c r="H384" s="96">
        <f>IF(H$354=سبتمبر!$B41,سبتمبر!$BR41-سبتمبر!$BQ41,0)</f>
        <v>0</v>
      </c>
      <c r="I384" s="96">
        <f>IF(I$354=سبتمبر!$B41,سبتمبر!$BR41-سبتمبر!$BQ41,0)</f>
        <v>0</v>
      </c>
      <c r="J384" s="96">
        <f>IF(J$354=سبتمبر!$B41,سبتمبر!$BR41-سبتمبر!$BQ41,0)</f>
        <v>0</v>
      </c>
      <c r="K384" s="96">
        <f>IF(K$354=سبتمبر!$B41,سبتمبر!$BR41-سبتمبر!$BQ41,0)</f>
        <v>0</v>
      </c>
      <c r="L384" s="96">
        <f>IF(L$354=سبتمبر!$B41,سبتمبر!$BR41-سبتمبر!$BQ41,0)</f>
        <v>0</v>
      </c>
      <c r="M384" s="96">
        <f>IF(M$354=سبتمبر!$B41,سبتمبر!$BR41-سبتمبر!$BQ41,0)</f>
        <v>0</v>
      </c>
      <c r="N384" s="96">
        <f>IF(N$354=سبتمبر!$B41,سبتمبر!$BR41-سبتمبر!$BQ41,0)</f>
        <v>0</v>
      </c>
      <c r="O384" s="96">
        <f>IF(O$354=سبتمبر!$B41,سبتمبر!$BR41-سبتمبر!$BQ41,0)</f>
        <v>0</v>
      </c>
      <c r="P384" s="96">
        <f>IF(P$354=سبتمبر!$B41,سبتمبر!$BR41-سبتمبر!$BQ41,0)</f>
        <v>0</v>
      </c>
      <c r="Q384" s="96">
        <f>IF(Q$354=سبتمبر!$B41,سبتمبر!$BR41-سبتمبر!$BQ41,0)</f>
        <v>0</v>
      </c>
      <c r="R384" s="96">
        <f>IF(R$354=سبتمبر!$B41,سبتمبر!$BR41-سبتمبر!$BQ41,0)</f>
        <v>0</v>
      </c>
      <c r="S384" s="96">
        <f>IF(S$354=سبتمبر!$B41,سبتمبر!$BR41-سبتمبر!$BQ41,0)</f>
        <v>0</v>
      </c>
      <c r="T384" s="96">
        <f>IF(T$354=سبتمبر!$B41,سبتمبر!$BR41-سبتمبر!$BQ41,0)</f>
        <v>0</v>
      </c>
      <c r="U384" s="96">
        <f>IF(U$354=سبتمبر!$B41,سبتمبر!$BR41-سبتمبر!$BQ41,0)</f>
        <v>0</v>
      </c>
      <c r="V384" s="96">
        <f>IF(V$354=سبتمبر!$B41,سبتمبر!$BR41-سبتمبر!$BQ41,0)</f>
        <v>0</v>
      </c>
      <c r="W384" s="96">
        <f>IF(W$354=سبتمبر!$B41,سبتمبر!$BR41-سبتمبر!$BQ41,0)</f>
        <v>0</v>
      </c>
      <c r="X384" s="96">
        <f>IF(X$354=سبتمبر!$B41,سبتمبر!$BR41-سبتمبر!$BQ41,0)</f>
        <v>0</v>
      </c>
      <c r="Y384" s="96">
        <f>IF(Y$354=سبتمبر!$B41,سبتمبر!$BR41-سبتمبر!$BQ41,0)</f>
        <v>0</v>
      </c>
      <c r="Z384" s="96">
        <f>IF(Z$354=سبتمبر!$B41,سبتمبر!$BR41-سبتمبر!$BQ41,0)</f>
        <v>0</v>
      </c>
      <c r="AA384" s="96">
        <f>IF(AA$354=سبتمبر!$B41,سبتمبر!$BR41-سبتمبر!$BQ41,0)</f>
        <v>0</v>
      </c>
      <c r="AB384" s="96">
        <f>IF(AB$354=سبتمبر!$B41,سبتمبر!$BR41-سبتمبر!$BQ41,0)</f>
        <v>0</v>
      </c>
      <c r="AC384" s="96">
        <f>IF(AC$354=سبتمبر!$B41,سبتمبر!$BR41-سبتمبر!$BQ41,0)</f>
        <v>0</v>
      </c>
      <c r="AD384" s="96">
        <f>IF(AD$354=سبتمبر!$B41,سبتمبر!$BR41-سبتمبر!$BQ41,0)</f>
        <v>0</v>
      </c>
      <c r="AE384" s="96">
        <f>IF(AE$354=سبتمبر!$B41,سبتمبر!$BR41-سبتمبر!$BQ41,0)</f>
        <v>0</v>
      </c>
      <c r="AF384" s="96">
        <f>IF(AF$354=سبتمبر!$B41,سبتمبر!$BR41-سبتمبر!$BQ41,0)</f>
        <v>0</v>
      </c>
      <c r="AG384" s="96">
        <f>IF(AG$354=سبتمبر!$B41,سبتمبر!$BR41-سبتمبر!$BQ41,0)</f>
        <v>0</v>
      </c>
    </row>
    <row r="385" spans="1:33">
      <c r="A385" s="96" t="str">
        <f>IF(D385&gt;0,سبتمبر!D42," ")</f>
        <v> </v>
      </c>
      <c r="B385" s="96" t="str">
        <f>IF(D385&gt;0,سبتمبر!E42," ")</f>
        <v> </v>
      </c>
      <c r="C385" s="96" t="str">
        <f>IF(D385&gt;0,سبتمبر!F42,"")</f>
        <v/>
      </c>
      <c r="D385" s="126">
        <f t="shared" si="16"/>
        <v>0</v>
      </c>
      <c r="E385" s="96">
        <f>IF(E$354=سبتمبر!$B42,سبتمبر!$BR42-سبتمبر!$BQ42,0)</f>
        <v>0</v>
      </c>
      <c r="F385" s="96">
        <f>IF(F$354=سبتمبر!$B42,سبتمبر!$BR42-سبتمبر!$BQ42,0)</f>
        <v>0</v>
      </c>
      <c r="G385" s="96">
        <f>IF(G$354=سبتمبر!$B42,سبتمبر!$BR42-سبتمبر!$BQ42,0)</f>
        <v>0</v>
      </c>
      <c r="H385" s="96">
        <f>IF(H$354=سبتمبر!$B42,سبتمبر!$BR42-سبتمبر!$BQ42,0)</f>
        <v>0</v>
      </c>
      <c r="I385" s="96">
        <f>IF(I$354=سبتمبر!$B42,سبتمبر!$BR42-سبتمبر!$BQ42,0)</f>
        <v>0</v>
      </c>
      <c r="J385" s="96">
        <f>IF(J$354=سبتمبر!$B42,سبتمبر!$BR42-سبتمبر!$BQ42,0)</f>
        <v>0</v>
      </c>
      <c r="K385" s="96">
        <f>IF(K$354=سبتمبر!$B42,سبتمبر!$BR42-سبتمبر!$BQ42,0)</f>
        <v>0</v>
      </c>
      <c r="L385" s="96">
        <f>IF(L$354=سبتمبر!$B42,سبتمبر!$BR42-سبتمبر!$BQ42,0)</f>
        <v>0</v>
      </c>
      <c r="M385" s="96">
        <f>IF(M$354=سبتمبر!$B42,سبتمبر!$BR42-سبتمبر!$BQ42,0)</f>
        <v>0</v>
      </c>
      <c r="N385" s="96">
        <f>IF(N$354=سبتمبر!$B42,سبتمبر!$BR42-سبتمبر!$BQ42,0)</f>
        <v>0</v>
      </c>
      <c r="O385" s="96">
        <f>IF(O$354=سبتمبر!$B42,سبتمبر!$BR42-سبتمبر!$BQ42,0)</f>
        <v>0</v>
      </c>
      <c r="P385" s="96">
        <f>IF(P$354=سبتمبر!$B42,سبتمبر!$BR42-سبتمبر!$BQ42,0)</f>
        <v>0</v>
      </c>
      <c r="Q385" s="96">
        <f>IF(Q$354=سبتمبر!$B42,سبتمبر!$BR42-سبتمبر!$BQ42,0)</f>
        <v>0</v>
      </c>
      <c r="R385" s="96">
        <f>IF(R$354=سبتمبر!$B42,سبتمبر!$BR42-سبتمبر!$BQ42,0)</f>
        <v>0</v>
      </c>
      <c r="S385" s="96">
        <f>IF(S$354=سبتمبر!$B42,سبتمبر!$BR42-سبتمبر!$BQ42,0)</f>
        <v>0</v>
      </c>
      <c r="T385" s="96">
        <f>IF(T$354=سبتمبر!$B42,سبتمبر!$BR42-سبتمبر!$BQ42,0)</f>
        <v>0</v>
      </c>
      <c r="U385" s="96">
        <f>IF(U$354=سبتمبر!$B42,سبتمبر!$BR42-سبتمبر!$BQ42,0)</f>
        <v>0</v>
      </c>
      <c r="V385" s="96">
        <f>IF(V$354=سبتمبر!$B42,سبتمبر!$BR42-سبتمبر!$BQ42,0)</f>
        <v>0</v>
      </c>
      <c r="W385" s="96">
        <f>IF(W$354=سبتمبر!$B42,سبتمبر!$BR42-سبتمبر!$BQ42,0)</f>
        <v>0</v>
      </c>
      <c r="X385" s="96">
        <f>IF(X$354=سبتمبر!$B42,سبتمبر!$BR42-سبتمبر!$BQ42,0)</f>
        <v>0</v>
      </c>
      <c r="Y385" s="96">
        <f>IF(Y$354=سبتمبر!$B42,سبتمبر!$BR42-سبتمبر!$BQ42,0)</f>
        <v>0</v>
      </c>
      <c r="Z385" s="96">
        <f>IF(Z$354=سبتمبر!$B42,سبتمبر!$BR42-سبتمبر!$BQ42,0)</f>
        <v>0</v>
      </c>
      <c r="AA385" s="96">
        <f>IF(AA$354=سبتمبر!$B42,سبتمبر!$BR42-سبتمبر!$BQ42,0)</f>
        <v>0</v>
      </c>
      <c r="AB385" s="96">
        <f>IF(AB$354=سبتمبر!$B42,سبتمبر!$BR42-سبتمبر!$BQ42,0)</f>
        <v>0</v>
      </c>
      <c r="AC385" s="96">
        <f>IF(AC$354=سبتمبر!$B42,سبتمبر!$BR42-سبتمبر!$BQ42,0)</f>
        <v>0</v>
      </c>
      <c r="AD385" s="96">
        <f>IF(AD$354=سبتمبر!$B42,سبتمبر!$BR42-سبتمبر!$BQ42,0)</f>
        <v>0</v>
      </c>
      <c r="AE385" s="96">
        <f>IF(AE$354=سبتمبر!$B42,سبتمبر!$BR42-سبتمبر!$BQ42,0)</f>
        <v>0</v>
      </c>
      <c r="AF385" s="96">
        <f>IF(AF$354=سبتمبر!$B42,سبتمبر!$BR42-سبتمبر!$BQ42,0)</f>
        <v>0</v>
      </c>
      <c r="AG385" s="96">
        <f>IF(AG$354=سبتمبر!$B42,سبتمبر!$BR42-سبتمبر!$BQ42,0)</f>
        <v>0</v>
      </c>
    </row>
    <row r="386" ht="15" spans="1:33">
      <c r="A386" s="96" t="str">
        <f>IF(D386&gt;0,سبتمبر!D43," ")</f>
        <v> </v>
      </c>
      <c r="B386" s="96" t="str">
        <f>IF(D386&gt;0,سبتمبر!E43," ")</f>
        <v> </v>
      </c>
      <c r="C386" s="96" t="str">
        <f>IF(D386&gt;0,سبتمبر!F43,"")</f>
        <v/>
      </c>
      <c r="D386" s="126">
        <f t="shared" si="16"/>
        <v>0</v>
      </c>
      <c r="E386" s="96">
        <f>IF(E$354=سبتمبر!$B43,سبتمبر!$BR43-سبتمبر!$BQ43,0)</f>
        <v>0</v>
      </c>
      <c r="F386" s="96">
        <f>IF(F$354=سبتمبر!$B43,سبتمبر!$BR43-سبتمبر!$BQ43,0)</f>
        <v>0</v>
      </c>
      <c r="G386" s="96">
        <f>IF(G$354=سبتمبر!$B43,سبتمبر!$BR43-سبتمبر!$BQ43,0)</f>
        <v>0</v>
      </c>
      <c r="H386" s="96">
        <f>IF(H$354=سبتمبر!$B43,سبتمبر!$BR43-سبتمبر!$BQ43,0)</f>
        <v>0</v>
      </c>
      <c r="I386" s="96">
        <f>IF(I$354=سبتمبر!$B43,سبتمبر!$BR43-سبتمبر!$BQ43,0)</f>
        <v>0</v>
      </c>
      <c r="J386" s="96">
        <f>IF(J$354=سبتمبر!$B43,سبتمبر!$BR43-سبتمبر!$BQ43,0)</f>
        <v>0</v>
      </c>
      <c r="K386" s="96">
        <f>IF(K$354=سبتمبر!$B43,سبتمبر!$BR43-سبتمبر!$BQ43,0)</f>
        <v>0</v>
      </c>
      <c r="L386" s="96">
        <f>IF(L$354=سبتمبر!$B43,سبتمبر!$BR43-سبتمبر!$BQ43,0)</f>
        <v>0</v>
      </c>
      <c r="M386" s="96">
        <f>IF(M$354=سبتمبر!$B43,سبتمبر!$BR43-سبتمبر!$BQ43,0)</f>
        <v>0</v>
      </c>
      <c r="N386" s="96">
        <f>IF(N$354=سبتمبر!$B43,سبتمبر!$BR43-سبتمبر!$BQ43,0)</f>
        <v>0</v>
      </c>
      <c r="O386" s="96">
        <f>IF(O$354=سبتمبر!$B43,سبتمبر!$BR43-سبتمبر!$BQ43,0)</f>
        <v>0</v>
      </c>
      <c r="P386" s="96">
        <f>IF(P$354=سبتمبر!$B43,سبتمبر!$BR43-سبتمبر!$BQ43,0)</f>
        <v>0</v>
      </c>
      <c r="Q386" s="96">
        <f>IF(Q$354=سبتمبر!$B43,سبتمبر!$BR43-سبتمبر!$BQ43,0)</f>
        <v>0</v>
      </c>
      <c r="R386" s="96">
        <f>IF(R$354=سبتمبر!$B43,سبتمبر!$BR43-سبتمبر!$BQ43,0)</f>
        <v>0</v>
      </c>
      <c r="S386" s="96">
        <f>IF(S$354=سبتمبر!$B43,سبتمبر!$BR43-سبتمبر!$BQ43,0)</f>
        <v>0</v>
      </c>
      <c r="T386" s="96">
        <f>IF(T$354=سبتمبر!$B43,سبتمبر!$BR43-سبتمبر!$BQ43,0)</f>
        <v>0</v>
      </c>
      <c r="U386" s="96">
        <f>IF(U$354=سبتمبر!$B43,سبتمبر!$BR43-سبتمبر!$BQ43,0)</f>
        <v>0</v>
      </c>
      <c r="V386" s="96">
        <f>IF(V$354=سبتمبر!$B43,سبتمبر!$BR43-سبتمبر!$BQ43,0)</f>
        <v>0</v>
      </c>
      <c r="W386" s="96">
        <f>IF(W$354=سبتمبر!$B43,سبتمبر!$BR43-سبتمبر!$BQ43,0)</f>
        <v>0</v>
      </c>
      <c r="X386" s="96">
        <f>IF(X$354=سبتمبر!$B43,سبتمبر!$BR43-سبتمبر!$BQ43,0)</f>
        <v>0</v>
      </c>
      <c r="Y386" s="96">
        <f>IF(Y$354=سبتمبر!$B43,سبتمبر!$BR43-سبتمبر!$BQ43,0)</f>
        <v>0</v>
      </c>
      <c r="Z386" s="96">
        <f>IF(Z$354=سبتمبر!$B43,سبتمبر!$BR43-سبتمبر!$BQ43,0)</f>
        <v>0</v>
      </c>
      <c r="AA386" s="96">
        <f>IF(AA$354=سبتمبر!$B43,سبتمبر!$BR43-سبتمبر!$BQ43,0)</f>
        <v>0</v>
      </c>
      <c r="AB386" s="96">
        <f>IF(AB$354=سبتمبر!$B43,سبتمبر!$BR43-سبتمبر!$BQ43,0)</f>
        <v>0</v>
      </c>
      <c r="AC386" s="96">
        <f>IF(AC$354=سبتمبر!$B43,سبتمبر!$BR43-سبتمبر!$BQ43,0)</f>
        <v>0</v>
      </c>
      <c r="AD386" s="96">
        <f>IF(AD$354=سبتمبر!$B43,سبتمبر!$BR43-سبتمبر!$BQ43,0)</f>
        <v>0</v>
      </c>
      <c r="AE386" s="96">
        <f>IF(AE$354=سبتمبر!$B43,سبتمبر!$BR43-سبتمبر!$BQ43,0)</f>
        <v>0</v>
      </c>
      <c r="AF386" s="96">
        <f>IF(AF$354=سبتمبر!$B43,سبتمبر!$BR43-سبتمبر!$BQ43,0)</f>
        <v>0</v>
      </c>
      <c r="AG386" s="96">
        <f>IF(AG$354=سبتمبر!$B43,سبتمبر!$BR43-سبتمبر!$BQ43,0)</f>
        <v>0</v>
      </c>
    </row>
    <row r="387" ht="23.25" spans="3:33">
      <c r="C387" s="127" t="s">
        <v>534</v>
      </c>
      <c r="D387" s="144">
        <f t="shared" ref="D387:AG387" si="17">SUM(D355:D386)</f>
        <v>350</v>
      </c>
      <c r="E387" s="144">
        <f t="shared" si="17"/>
        <v>0</v>
      </c>
      <c r="F387" s="128">
        <f t="shared" si="17"/>
        <v>0</v>
      </c>
      <c r="G387" s="128">
        <f t="shared" si="17"/>
        <v>0</v>
      </c>
      <c r="H387" s="128">
        <f t="shared" si="17"/>
        <v>350</v>
      </c>
      <c r="I387" s="128">
        <f t="shared" si="17"/>
        <v>0</v>
      </c>
      <c r="J387" s="128">
        <f t="shared" si="17"/>
        <v>0</v>
      </c>
      <c r="K387" s="133">
        <f t="shared" si="17"/>
        <v>0</v>
      </c>
      <c r="L387" s="133">
        <f t="shared" si="17"/>
        <v>0</v>
      </c>
      <c r="M387" s="133">
        <f t="shared" si="17"/>
        <v>0</v>
      </c>
      <c r="N387" s="133">
        <f t="shared" si="17"/>
        <v>0</v>
      </c>
      <c r="O387" s="133">
        <f t="shared" si="17"/>
        <v>0</v>
      </c>
      <c r="P387" s="133">
        <f t="shared" si="17"/>
        <v>0</v>
      </c>
      <c r="Q387" s="133">
        <f t="shared" si="17"/>
        <v>0</v>
      </c>
      <c r="R387" s="136">
        <f t="shared" si="17"/>
        <v>0</v>
      </c>
      <c r="S387" s="136">
        <f t="shared" si="17"/>
        <v>0</v>
      </c>
      <c r="T387" s="136">
        <f t="shared" si="17"/>
        <v>0</v>
      </c>
      <c r="U387" s="136">
        <f t="shared" si="17"/>
        <v>0</v>
      </c>
      <c r="V387" s="136">
        <f t="shared" si="17"/>
        <v>0</v>
      </c>
      <c r="W387" s="136">
        <f t="shared" si="17"/>
        <v>0</v>
      </c>
      <c r="X387" s="138">
        <f t="shared" si="17"/>
        <v>0</v>
      </c>
      <c r="Y387" s="138">
        <f t="shared" si="17"/>
        <v>0</v>
      </c>
      <c r="Z387" s="138">
        <f t="shared" si="17"/>
        <v>0</v>
      </c>
      <c r="AA387" s="138">
        <f t="shared" si="17"/>
        <v>0</v>
      </c>
      <c r="AB387" s="138">
        <f t="shared" si="17"/>
        <v>0</v>
      </c>
      <c r="AC387" s="142">
        <f t="shared" si="17"/>
        <v>0</v>
      </c>
      <c r="AD387" s="142">
        <f t="shared" si="17"/>
        <v>0</v>
      </c>
      <c r="AE387" s="142">
        <f t="shared" si="17"/>
        <v>0</v>
      </c>
      <c r="AF387" s="142">
        <f t="shared" si="17"/>
        <v>0</v>
      </c>
      <c r="AG387" s="143">
        <f t="shared" si="17"/>
        <v>0</v>
      </c>
    </row>
    <row r="388" ht="15"/>
    <row r="392" ht="30" spans="15:22">
      <c r="O392" s="134"/>
      <c r="P392" s="134" t="s">
        <v>544</v>
      </c>
      <c r="Q392" s="134"/>
      <c r="R392" s="134"/>
      <c r="S392" s="134"/>
      <c r="T392" s="134"/>
      <c r="U392" s="134"/>
      <c r="V392" s="134"/>
    </row>
    <row r="393" ht="30" spans="15:22">
      <c r="O393" s="134"/>
      <c r="P393" s="134"/>
      <c r="Q393" s="134"/>
      <c r="R393" s="134"/>
      <c r="S393" s="134"/>
      <c r="T393" s="134"/>
      <c r="U393" s="134"/>
      <c r="V393" s="134"/>
    </row>
    <row r="394" ht="30" spans="15:22">
      <c r="O394" s="134"/>
      <c r="P394" s="134"/>
      <c r="Q394" s="134"/>
      <c r="R394" s="134"/>
      <c r="S394" s="134"/>
      <c r="T394" s="134"/>
      <c r="U394" s="134"/>
      <c r="V394" s="134"/>
    </row>
    <row r="395" ht="30" spans="15:22">
      <c r="O395" s="134"/>
      <c r="P395" s="134"/>
      <c r="Q395" s="134"/>
      <c r="R395" s="134"/>
      <c r="S395" s="134"/>
      <c r="T395" s="134"/>
      <c r="U395" s="134"/>
      <c r="V395" s="134"/>
    </row>
    <row r="396" ht="20.25" spans="1:33">
      <c r="A396" s="96"/>
      <c r="B396" s="96"/>
      <c r="C396" s="96"/>
      <c r="D396" s="96"/>
      <c r="E396" s="125" t="s">
        <v>508</v>
      </c>
      <c r="F396" s="125"/>
      <c r="G396" s="125"/>
      <c r="H396" s="125"/>
      <c r="I396" s="125"/>
      <c r="J396" s="125"/>
      <c r="K396" s="132" t="s">
        <v>509</v>
      </c>
      <c r="L396" s="132"/>
      <c r="M396" s="132"/>
      <c r="N396" s="132"/>
      <c r="O396" s="132"/>
      <c r="P396" s="132"/>
      <c r="Q396" s="132"/>
      <c r="R396" s="135" t="s">
        <v>510</v>
      </c>
      <c r="S396" s="135"/>
      <c r="T396" s="135"/>
      <c r="U396" s="135"/>
      <c r="V396" s="135"/>
      <c r="W396" s="135"/>
      <c r="X396" s="137" t="s">
        <v>511</v>
      </c>
      <c r="Y396" s="137"/>
      <c r="Z396" s="137"/>
      <c r="AA396" s="137"/>
      <c r="AB396" s="137"/>
      <c r="AC396" s="139" t="s">
        <v>512</v>
      </c>
      <c r="AD396" s="139"/>
      <c r="AE396" s="139"/>
      <c r="AF396" s="139"/>
      <c r="AG396" s="139"/>
    </row>
    <row r="397" ht="20.25" spans="1:33">
      <c r="A397" s="97" t="s">
        <v>513</v>
      </c>
      <c r="B397" s="97" t="s">
        <v>486</v>
      </c>
      <c r="C397" s="97" t="s">
        <v>487</v>
      </c>
      <c r="D397" s="97" t="s">
        <v>15</v>
      </c>
      <c r="E397" s="125" t="s">
        <v>514</v>
      </c>
      <c r="F397" s="125" t="s">
        <v>515</v>
      </c>
      <c r="G397" s="125" t="s">
        <v>516</v>
      </c>
      <c r="H397" s="125" t="s">
        <v>180</v>
      </c>
      <c r="I397" s="125" t="s">
        <v>517</v>
      </c>
      <c r="J397" s="125" t="s">
        <v>518</v>
      </c>
      <c r="K397" s="132" t="s">
        <v>152</v>
      </c>
      <c r="L397" s="132" t="s">
        <v>470</v>
      </c>
      <c r="M397" s="132" t="s">
        <v>519</v>
      </c>
      <c r="N397" s="132" t="s">
        <v>433</v>
      </c>
      <c r="O397" s="132" t="s">
        <v>506</v>
      </c>
      <c r="P397" s="132" t="s">
        <v>520</v>
      </c>
      <c r="Q397" s="132" t="s">
        <v>394</v>
      </c>
      <c r="R397" s="135" t="s">
        <v>521</v>
      </c>
      <c r="S397" s="135" t="s">
        <v>522</v>
      </c>
      <c r="T397" s="135" t="s">
        <v>523</v>
      </c>
      <c r="U397" s="135" t="s">
        <v>524</v>
      </c>
      <c r="V397" s="135" t="s">
        <v>325</v>
      </c>
      <c r="W397" s="135" t="s">
        <v>525</v>
      </c>
      <c r="X397" s="137" t="s">
        <v>526</v>
      </c>
      <c r="Y397" s="137" t="s">
        <v>527</v>
      </c>
      <c r="Z397" s="137" t="s">
        <v>528</v>
      </c>
      <c r="AA397" s="137" t="s">
        <v>529</v>
      </c>
      <c r="AB397" s="137" t="s">
        <v>530</v>
      </c>
      <c r="AC397" s="140" t="s">
        <v>124</v>
      </c>
      <c r="AD397" s="140" t="s">
        <v>531</v>
      </c>
      <c r="AE397" s="141" t="s">
        <v>77</v>
      </c>
      <c r="AF397" s="141" t="s">
        <v>532</v>
      </c>
      <c r="AG397" s="141" t="s">
        <v>533</v>
      </c>
    </row>
    <row r="398" spans="1:33">
      <c r="A398" s="96" t="str">
        <f>IF(D398&gt;0,اكتوبر!D12," ")</f>
        <v> </v>
      </c>
      <c r="B398" s="96" t="str">
        <f>IF(D398&gt;0,اكتوبر!E12," ")</f>
        <v> </v>
      </c>
      <c r="C398" s="96" t="str">
        <f>IF(D398&gt;0,اكتوبر!F12,"")</f>
        <v/>
      </c>
      <c r="D398" s="126">
        <f t="shared" ref="D398:D429" si="18">SUM(E398:AF398)</f>
        <v>0</v>
      </c>
      <c r="E398" s="96">
        <f>IF(E$397=اكتوبر!$B12,اكتوبر!$BR12-اكتوبر!$BQ12,0)</f>
        <v>0</v>
      </c>
      <c r="F398" s="96">
        <f>IF(F$397=اكتوبر!$B12,اكتوبر!$BR12-اكتوبر!$BQ12,0)</f>
        <v>0</v>
      </c>
      <c r="G398" s="96">
        <f>IF(G$397=اكتوبر!$B12,اكتوبر!$BR12-اكتوبر!$BQ12,0)</f>
        <v>0</v>
      </c>
      <c r="H398" s="96">
        <f>IF(H$397=اكتوبر!$B12,اكتوبر!$BR12-اكتوبر!$BQ12,0)</f>
        <v>0</v>
      </c>
      <c r="I398" s="96">
        <f>IF(I$397=اكتوبر!$B12,اكتوبر!$BR12-اكتوبر!$BQ12,0)</f>
        <v>0</v>
      </c>
      <c r="J398" s="96">
        <f>IF(J$397=اكتوبر!$B12,اكتوبر!$BR12-اكتوبر!$BQ12,0)</f>
        <v>0</v>
      </c>
      <c r="K398" s="96">
        <f>IF(K$397=اكتوبر!$B12,اكتوبر!$BR12-اكتوبر!$BQ12,0)</f>
        <v>0</v>
      </c>
      <c r="L398" s="96">
        <f>IF(L$397=اكتوبر!$B12,اكتوبر!$BR12-اكتوبر!$BQ12,0)</f>
        <v>0</v>
      </c>
      <c r="M398" s="96">
        <f>IF(M$397=اكتوبر!$B12,اكتوبر!$BR12-اكتوبر!$BQ12,0)</f>
        <v>0</v>
      </c>
      <c r="N398" s="96">
        <f>IF(N$397=اكتوبر!$B12,اكتوبر!$BR12-اكتوبر!$BQ12,0)</f>
        <v>0</v>
      </c>
      <c r="O398" s="96">
        <f>IF(O$397=اكتوبر!$B12,اكتوبر!$BR12-اكتوبر!$BQ12,0)</f>
        <v>0</v>
      </c>
      <c r="P398" s="96">
        <f>IF(P$397=اكتوبر!$B12,اكتوبر!$BR12-اكتوبر!$BQ12,0)</f>
        <v>0</v>
      </c>
      <c r="Q398" s="96">
        <f>IF(Q$397=اكتوبر!$B12,اكتوبر!$BR12-اكتوبر!$BQ12,0)</f>
        <v>0</v>
      </c>
      <c r="R398" s="96">
        <f>IF(R$397=اكتوبر!$B12,اكتوبر!$BR12-اكتوبر!$BQ12,0)</f>
        <v>0</v>
      </c>
      <c r="S398" s="96">
        <f>IF(S$397=اكتوبر!$B12,اكتوبر!$BR12-اكتوبر!$BQ12,0)</f>
        <v>0</v>
      </c>
      <c r="T398" s="96">
        <f>IF(T$397=اكتوبر!$B12,اكتوبر!$BR12-اكتوبر!$BQ12,0)</f>
        <v>0</v>
      </c>
      <c r="U398" s="96">
        <f>IF(U$397=اكتوبر!$B12,اكتوبر!$BR12-اكتوبر!$BQ12,0)</f>
        <v>0</v>
      </c>
      <c r="V398" s="96">
        <f>IF(V$397=اكتوبر!$B12,اكتوبر!$BR12-اكتوبر!$BQ12,0)</f>
        <v>0</v>
      </c>
      <c r="W398" s="96">
        <f>IF(W$397=اكتوبر!$B12,اكتوبر!$BR12-اكتوبر!$BQ12,0)</f>
        <v>0</v>
      </c>
      <c r="X398" s="96">
        <f>IF(X$397=اكتوبر!$B12,اكتوبر!$BR12-اكتوبر!$BQ12,0)</f>
        <v>0</v>
      </c>
      <c r="Y398" s="96">
        <f>IF(Y$397=اكتوبر!$B12,اكتوبر!$BR12-اكتوبر!$BQ12,0)</f>
        <v>0</v>
      </c>
      <c r="Z398" s="96">
        <f>IF(Z$397=اكتوبر!$B12,اكتوبر!$BR12-اكتوبر!$BQ12,0)</f>
        <v>0</v>
      </c>
      <c r="AA398" s="96">
        <f>IF(AA$397=اكتوبر!$B12,اكتوبر!$BR12-اكتوبر!$BQ12,0)</f>
        <v>0</v>
      </c>
      <c r="AB398" s="96">
        <f>IF(AB$397=اكتوبر!$B12,اكتوبر!$BR12-اكتوبر!$BQ12,0)</f>
        <v>0</v>
      </c>
      <c r="AC398" s="96">
        <f>IF(AC$397=اكتوبر!$B12,اكتوبر!$BR12-اكتوبر!$BQ12,0)</f>
        <v>0</v>
      </c>
      <c r="AD398" s="96">
        <f>IF(AD$397=اكتوبر!$B12,اكتوبر!$BR12-اكتوبر!$BQ12,0)</f>
        <v>0</v>
      </c>
      <c r="AE398" s="96">
        <f>IF(AE$397=اكتوبر!$B12,اكتوبر!$BR12-اكتوبر!$BQ12,0)</f>
        <v>0</v>
      </c>
      <c r="AF398" s="96">
        <f>IF(AF$397=اكتوبر!$B12,اكتوبر!$BR12-اكتوبر!$BQ12,0)</f>
        <v>0</v>
      </c>
      <c r="AG398" s="96">
        <f>IF(AG$397=اكتوبر!$B12,اكتوبر!$BR12-اكتوبر!$BQ12,0)</f>
        <v>0</v>
      </c>
    </row>
    <row r="399" spans="1:33">
      <c r="A399" s="96" t="str">
        <f>IF(D399&gt;0,اكتوبر!D13," ")</f>
        <v> </v>
      </c>
      <c r="B399" s="96" t="str">
        <f>IF(D399&gt;0,اكتوبر!E13," ")</f>
        <v> </v>
      </c>
      <c r="C399" s="96" t="str">
        <f>IF(D399&gt;0,اكتوبر!F13,"")</f>
        <v/>
      </c>
      <c r="D399" s="126">
        <f t="shared" si="18"/>
        <v>0</v>
      </c>
      <c r="E399" s="96">
        <f>IF(E$397=اكتوبر!$B13,اكتوبر!$BR13-اكتوبر!$BQ13,0)</f>
        <v>0</v>
      </c>
      <c r="F399" s="96">
        <f>IF(F$397=اكتوبر!$B13,اكتوبر!$BR13-اكتوبر!$BQ13,0)</f>
        <v>0</v>
      </c>
      <c r="G399" s="96">
        <f>IF(G$397=اكتوبر!$B13,اكتوبر!$BR13-اكتوبر!$BQ13,0)</f>
        <v>0</v>
      </c>
      <c r="H399" s="96">
        <f>IF(H$397=اكتوبر!$B13,اكتوبر!$BR13-اكتوبر!$BQ13,0)</f>
        <v>0</v>
      </c>
      <c r="I399" s="96">
        <f>IF(I$397=اكتوبر!$B13,اكتوبر!$BR13-اكتوبر!$BQ13,0)</f>
        <v>0</v>
      </c>
      <c r="J399" s="96">
        <f>IF(J$397=اكتوبر!$B13,اكتوبر!$BR13-اكتوبر!$BQ13,0)</f>
        <v>0</v>
      </c>
      <c r="K399" s="96">
        <f>IF(K$397=اكتوبر!$B13,اكتوبر!$BR13-اكتوبر!$BQ13,0)</f>
        <v>0</v>
      </c>
      <c r="L399" s="96">
        <f>IF(L$397=اكتوبر!$B13,اكتوبر!$BR13-اكتوبر!$BQ13,0)</f>
        <v>0</v>
      </c>
      <c r="M399" s="96">
        <f>IF(M$397=اكتوبر!$B13,اكتوبر!$BR13-اكتوبر!$BQ13,0)</f>
        <v>0</v>
      </c>
      <c r="N399" s="96">
        <f>IF(N$397=اكتوبر!$B13,اكتوبر!$BR13-اكتوبر!$BQ13,0)</f>
        <v>0</v>
      </c>
      <c r="O399" s="96">
        <f>IF(O$397=اكتوبر!$B13,اكتوبر!$BR13-اكتوبر!$BQ13,0)</f>
        <v>0</v>
      </c>
      <c r="P399" s="96">
        <f>IF(P$397=اكتوبر!$B13,اكتوبر!$BR13-اكتوبر!$BQ13,0)</f>
        <v>0</v>
      </c>
      <c r="Q399" s="96">
        <f>IF(Q$397=اكتوبر!$B13,اكتوبر!$BR13-اكتوبر!$BQ13,0)</f>
        <v>0</v>
      </c>
      <c r="R399" s="96">
        <f>IF(R$397=اكتوبر!$B13,اكتوبر!$BR13-اكتوبر!$BQ13,0)</f>
        <v>0</v>
      </c>
      <c r="S399" s="96">
        <f>IF(S$397=اكتوبر!$B13,اكتوبر!$BR13-اكتوبر!$BQ13,0)</f>
        <v>0</v>
      </c>
      <c r="T399" s="96">
        <f>IF(T$397=اكتوبر!$B13,اكتوبر!$BR13-اكتوبر!$BQ13,0)</f>
        <v>0</v>
      </c>
      <c r="U399" s="96">
        <f>IF(U$397=اكتوبر!$B13,اكتوبر!$BR13-اكتوبر!$BQ13,0)</f>
        <v>0</v>
      </c>
      <c r="V399" s="96">
        <f>IF(V$397=اكتوبر!$B13,اكتوبر!$BR13-اكتوبر!$BQ13,0)</f>
        <v>0</v>
      </c>
      <c r="W399" s="96">
        <f>IF(W$397=اكتوبر!$B13,اكتوبر!$BR13-اكتوبر!$BQ13,0)</f>
        <v>0</v>
      </c>
      <c r="X399" s="96">
        <f>IF(X$397=اكتوبر!$B13,اكتوبر!$BR13-اكتوبر!$BQ13,0)</f>
        <v>0</v>
      </c>
      <c r="Y399" s="96">
        <f>IF(Y$397=اكتوبر!$B13,اكتوبر!$BR13-اكتوبر!$BQ13,0)</f>
        <v>0</v>
      </c>
      <c r="Z399" s="96">
        <f>IF(Z$397=اكتوبر!$B13,اكتوبر!$BR13-اكتوبر!$BQ13,0)</f>
        <v>0</v>
      </c>
      <c r="AA399" s="96">
        <f>IF(AA$397=اكتوبر!$B13,اكتوبر!$BR13-اكتوبر!$BQ13,0)</f>
        <v>0</v>
      </c>
      <c r="AB399" s="96">
        <f>IF(AB$397=اكتوبر!$B13,اكتوبر!$BR13-اكتوبر!$BQ13,0)</f>
        <v>0</v>
      </c>
      <c r="AC399" s="96">
        <f>IF(AC$397=اكتوبر!$B13,اكتوبر!$BR13-اكتوبر!$BQ13,0)</f>
        <v>0</v>
      </c>
      <c r="AD399" s="96">
        <f>IF(AD$397=اكتوبر!$B13,اكتوبر!$BR13-اكتوبر!$BQ13,0)</f>
        <v>0</v>
      </c>
      <c r="AE399" s="96">
        <f>IF(AE$397=اكتوبر!$B13,اكتوبر!$BR13-اكتوبر!$BQ13,0)</f>
        <v>0</v>
      </c>
      <c r="AF399" s="96">
        <f>IF(AF$397=اكتوبر!$B13,اكتوبر!$BR13-اكتوبر!$BQ13,0)</f>
        <v>0</v>
      </c>
      <c r="AG399" s="96">
        <f>IF(AG$397=اكتوبر!$B13,اكتوبر!$BR13-اكتوبر!$BQ13,0)</f>
        <v>0</v>
      </c>
    </row>
    <row r="400" spans="1:33">
      <c r="A400" s="96" t="str">
        <f>IF(D400&gt;0,اكتوبر!D14," ")</f>
        <v> </v>
      </c>
      <c r="B400" s="96" t="str">
        <f>IF(D400&gt;0,اكتوبر!E14," ")</f>
        <v> </v>
      </c>
      <c r="C400" s="96" t="str">
        <f>IF(D400&gt;0,اكتوبر!F14,"")</f>
        <v/>
      </c>
      <c r="D400" s="126">
        <f t="shared" si="18"/>
        <v>0</v>
      </c>
      <c r="E400" s="96">
        <f>IF(E$397=اكتوبر!$B14,اكتوبر!$BR14-اكتوبر!$BQ14,0)</f>
        <v>0</v>
      </c>
      <c r="F400" s="96">
        <f>IF(F$397=اكتوبر!$B14,اكتوبر!$BR14-اكتوبر!$BQ14,0)</f>
        <v>0</v>
      </c>
      <c r="G400" s="96">
        <f>IF(G$397=اكتوبر!$B14,اكتوبر!$BR14-اكتوبر!$BQ14,0)</f>
        <v>0</v>
      </c>
      <c r="H400" s="96">
        <f>IF(H$397=اكتوبر!$B14,اكتوبر!$BR14-اكتوبر!$BQ14,0)</f>
        <v>0</v>
      </c>
      <c r="I400" s="96">
        <f>IF(I$397=اكتوبر!$B14,اكتوبر!$BR14-اكتوبر!$BQ14,0)</f>
        <v>0</v>
      </c>
      <c r="J400" s="96">
        <f>IF(J$397=اكتوبر!$B14,اكتوبر!$BR14-اكتوبر!$BQ14,0)</f>
        <v>0</v>
      </c>
      <c r="K400" s="96">
        <f>IF(K$397=اكتوبر!$B14,اكتوبر!$BR14-اكتوبر!$BQ14,0)</f>
        <v>0</v>
      </c>
      <c r="L400" s="96">
        <f>IF(L$397=اكتوبر!$B14,اكتوبر!$BR14-اكتوبر!$BQ14,0)</f>
        <v>0</v>
      </c>
      <c r="M400" s="96">
        <f>IF(M$397=اكتوبر!$B14,اكتوبر!$BR14-اكتوبر!$BQ14,0)</f>
        <v>0</v>
      </c>
      <c r="N400" s="96">
        <f>IF(N$397=اكتوبر!$B14,اكتوبر!$BR14-اكتوبر!$BQ14,0)</f>
        <v>0</v>
      </c>
      <c r="O400" s="96">
        <f>IF(O$397=اكتوبر!$B14,اكتوبر!$BR14-اكتوبر!$BQ14,0)</f>
        <v>0</v>
      </c>
      <c r="P400" s="96">
        <f>IF(P$397=اكتوبر!$B14,اكتوبر!$BR14-اكتوبر!$BQ14,0)</f>
        <v>0</v>
      </c>
      <c r="Q400" s="96">
        <f>IF(Q$397=اكتوبر!$B14,اكتوبر!$BR14-اكتوبر!$BQ14,0)</f>
        <v>0</v>
      </c>
      <c r="R400" s="96">
        <f>IF(R$397=اكتوبر!$B14,اكتوبر!$BR14-اكتوبر!$BQ14,0)</f>
        <v>0</v>
      </c>
      <c r="S400" s="96">
        <f>IF(S$397=اكتوبر!$B14,اكتوبر!$BR14-اكتوبر!$BQ14,0)</f>
        <v>0</v>
      </c>
      <c r="T400" s="96">
        <f>IF(T$397=اكتوبر!$B14,اكتوبر!$BR14-اكتوبر!$BQ14,0)</f>
        <v>0</v>
      </c>
      <c r="U400" s="96">
        <f>IF(U$397=اكتوبر!$B14,اكتوبر!$BR14-اكتوبر!$BQ14,0)</f>
        <v>0</v>
      </c>
      <c r="V400" s="96">
        <f>IF(V$397=اكتوبر!$B14,اكتوبر!$BR14-اكتوبر!$BQ14,0)</f>
        <v>0</v>
      </c>
      <c r="W400" s="96">
        <f>IF(W$397=اكتوبر!$B14,اكتوبر!$BR14-اكتوبر!$BQ14,0)</f>
        <v>0</v>
      </c>
      <c r="X400" s="96">
        <f>IF(X$397=اكتوبر!$B14,اكتوبر!$BR14-اكتوبر!$BQ14,0)</f>
        <v>0</v>
      </c>
      <c r="Y400" s="96">
        <f>IF(Y$397=اكتوبر!$B14,اكتوبر!$BR14-اكتوبر!$BQ14,0)</f>
        <v>0</v>
      </c>
      <c r="Z400" s="96">
        <f>IF(Z$397=اكتوبر!$B14,اكتوبر!$BR14-اكتوبر!$BQ14,0)</f>
        <v>0</v>
      </c>
      <c r="AA400" s="96">
        <f>IF(AA$397=اكتوبر!$B14,اكتوبر!$BR14-اكتوبر!$BQ14,0)</f>
        <v>0</v>
      </c>
      <c r="AB400" s="96">
        <f>IF(AB$397=اكتوبر!$B14,اكتوبر!$BR14-اكتوبر!$BQ14,0)</f>
        <v>0</v>
      </c>
      <c r="AC400" s="96">
        <f>IF(AC$397=اكتوبر!$B14,اكتوبر!$BR14-اكتوبر!$BQ14,0)</f>
        <v>0</v>
      </c>
      <c r="AD400" s="96">
        <f>IF(AD$397=اكتوبر!$B14,اكتوبر!$BR14-اكتوبر!$BQ14,0)</f>
        <v>0</v>
      </c>
      <c r="AE400" s="96">
        <f>IF(AE$397=اكتوبر!$B14,اكتوبر!$BR14-اكتوبر!$BQ14,0)</f>
        <v>0</v>
      </c>
      <c r="AF400" s="96">
        <f>IF(AF$397=اكتوبر!$B14,اكتوبر!$BR14-اكتوبر!$BQ14,0)</f>
        <v>0</v>
      </c>
      <c r="AG400" s="96">
        <f>IF(AG$397=اكتوبر!$B14,اكتوبر!$BR14-اكتوبر!$BQ14,0)</f>
        <v>0</v>
      </c>
    </row>
    <row r="401" spans="1:33">
      <c r="A401" s="96" t="str">
        <f>IF(D401&gt;0,اكتوبر!D15," ")</f>
        <v> </v>
      </c>
      <c r="B401" s="96" t="str">
        <f>IF(D401&gt;0,اكتوبر!E15," ")</f>
        <v> </v>
      </c>
      <c r="C401" s="96" t="str">
        <f>IF(D401&gt;0,اكتوبر!F15,"")</f>
        <v/>
      </c>
      <c r="D401" s="126">
        <f t="shared" si="18"/>
        <v>0</v>
      </c>
      <c r="E401" s="96">
        <f>IF(E$397=اكتوبر!$B15,اكتوبر!$BR15-اكتوبر!$BQ15,0)</f>
        <v>0</v>
      </c>
      <c r="F401" s="96">
        <f>IF(F$397=اكتوبر!$B15,اكتوبر!$BR15-اكتوبر!$BQ15,0)</f>
        <v>0</v>
      </c>
      <c r="G401" s="96">
        <f>IF(G$397=اكتوبر!$B15,اكتوبر!$BR15-اكتوبر!$BQ15,0)</f>
        <v>0</v>
      </c>
      <c r="H401" s="96">
        <f>IF(H$397=اكتوبر!$B15,اكتوبر!$BR15-اكتوبر!$BQ15,0)</f>
        <v>0</v>
      </c>
      <c r="I401" s="96">
        <f>IF(I$397=اكتوبر!$B15,اكتوبر!$BR15-اكتوبر!$BQ15,0)</f>
        <v>0</v>
      </c>
      <c r="J401" s="96">
        <f>IF(J$397=اكتوبر!$B15,اكتوبر!$BR15-اكتوبر!$BQ15,0)</f>
        <v>0</v>
      </c>
      <c r="K401" s="96">
        <f>IF(K$397=اكتوبر!$B15,اكتوبر!$BR15-اكتوبر!$BQ15,0)</f>
        <v>0</v>
      </c>
      <c r="L401" s="96">
        <f>IF(L$397=اكتوبر!$B15,اكتوبر!$BR15-اكتوبر!$BQ15,0)</f>
        <v>0</v>
      </c>
      <c r="M401" s="96">
        <f>IF(M$397=اكتوبر!$B15,اكتوبر!$BR15-اكتوبر!$BQ15,0)</f>
        <v>0</v>
      </c>
      <c r="N401" s="96">
        <f>IF(N$397=اكتوبر!$B15,اكتوبر!$BR15-اكتوبر!$BQ15,0)</f>
        <v>0</v>
      </c>
      <c r="O401" s="96">
        <f>IF(O$397=اكتوبر!$B15,اكتوبر!$BR15-اكتوبر!$BQ15,0)</f>
        <v>0</v>
      </c>
      <c r="P401" s="96">
        <f>IF(P$397=اكتوبر!$B15,اكتوبر!$BR15-اكتوبر!$BQ15,0)</f>
        <v>0</v>
      </c>
      <c r="Q401" s="96">
        <f>IF(Q$397=اكتوبر!$B15,اكتوبر!$BR15-اكتوبر!$BQ15,0)</f>
        <v>0</v>
      </c>
      <c r="R401" s="96">
        <f>IF(R$397=اكتوبر!$B15,اكتوبر!$BR15-اكتوبر!$BQ15,0)</f>
        <v>0</v>
      </c>
      <c r="S401" s="96">
        <f>IF(S$397=اكتوبر!$B15,اكتوبر!$BR15-اكتوبر!$BQ15,0)</f>
        <v>0</v>
      </c>
      <c r="T401" s="96">
        <f>IF(T$397=اكتوبر!$B15,اكتوبر!$BR15-اكتوبر!$BQ15,0)</f>
        <v>0</v>
      </c>
      <c r="U401" s="96">
        <f>IF(U$397=اكتوبر!$B15,اكتوبر!$BR15-اكتوبر!$BQ15,0)</f>
        <v>0</v>
      </c>
      <c r="V401" s="96">
        <f>IF(V$397=اكتوبر!$B15,اكتوبر!$BR15-اكتوبر!$BQ15,0)</f>
        <v>0</v>
      </c>
      <c r="W401" s="96">
        <f>IF(W$397=اكتوبر!$B15,اكتوبر!$BR15-اكتوبر!$BQ15,0)</f>
        <v>0</v>
      </c>
      <c r="X401" s="96">
        <f>IF(X$397=اكتوبر!$B15,اكتوبر!$BR15-اكتوبر!$BQ15,0)</f>
        <v>0</v>
      </c>
      <c r="Y401" s="96">
        <f>IF(Y$397=اكتوبر!$B15,اكتوبر!$BR15-اكتوبر!$BQ15,0)</f>
        <v>0</v>
      </c>
      <c r="Z401" s="96">
        <f>IF(Z$397=اكتوبر!$B15,اكتوبر!$BR15-اكتوبر!$BQ15,0)</f>
        <v>0</v>
      </c>
      <c r="AA401" s="96">
        <f>IF(AA$397=اكتوبر!$B15,اكتوبر!$BR15-اكتوبر!$BQ15,0)</f>
        <v>0</v>
      </c>
      <c r="AB401" s="96">
        <f>IF(AB$397=اكتوبر!$B15,اكتوبر!$BR15-اكتوبر!$BQ15,0)</f>
        <v>0</v>
      </c>
      <c r="AC401" s="96">
        <f>IF(AC$397=اكتوبر!$B15,اكتوبر!$BR15-اكتوبر!$BQ15,0)</f>
        <v>0</v>
      </c>
      <c r="AD401" s="96">
        <f>IF(AD$397=اكتوبر!$B15,اكتوبر!$BR15-اكتوبر!$BQ15,0)</f>
        <v>0</v>
      </c>
      <c r="AE401" s="96">
        <f>IF(AE$397=اكتوبر!$B15,اكتوبر!$BR15-اكتوبر!$BQ15,0)</f>
        <v>0</v>
      </c>
      <c r="AF401" s="96">
        <f>IF(AF$397=اكتوبر!$B15,اكتوبر!$BR15-اكتوبر!$BQ15,0)</f>
        <v>0</v>
      </c>
      <c r="AG401" s="96">
        <f>IF(AG$397=اكتوبر!$B15,اكتوبر!$BR15-اكتوبر!$BQ15,0)</f>
        <v>0</v>
      </c>
    </row>
    <row r="402" spans="1:33">
      <c r="A402" s="96" t="str">
        <f>IF(D402&gt;0,اكتوبر!D16," ")</f>
        <v> </v>
      </c>
      <c r="B402" s="96" t="str">
        <f>IF(D402&gt;0,اكتوبر!E16," ")</f>
        <v> </v>
      </c>
      <c r="C402" s="96" t="str">
        <f>IF(D402&gt;0,اكتوبر!F16,"")</f>
        <v/>
      </c>
      <c r="D402" s="126">
        <f t="shared" si="18"/>
        <v>0</v>
      </c>
      <c r="E402" s="96">
        <f>IF(E$397=اكتوبر!$B16,اكتوبر!$BR16-اكتوبر!$BQ16,0)</f>
        <v>0</v>
      </c>
      <c r="F402" s="96">
        <f>IF(F$397=اكتوبر!$B16,اكتوبر!$BR16-اكتوبر!$BQ16,0)</f>
        <v>0</v>
      </c>
      <c r="G402" s="96">
        <f>IF(G$397=اكتوبر!$B16,اكتوبر!$BR16-اكتوبر!$BQ16,0)</f>
        <v>0</v>
      </c>
      <c r="H402" s="96">
        <f>IF(H$397=اكتوبر!$B16,اكتوبر!$BR16-اكتوبر!$BQ16,0)</f>
        <v>0</v>
      </c>
      <c r="I402" s="96">
        <f>IF(I$397=اكتوبر!$B16,اكتوبر!$BR16-اكتوبر!$BQ16,0)</f>
        <v>0</v>
      </c>
      <c r="J402" s="96">
        <f>IF(J$397=اكتوبر!$B16,اكتوبر!$BR16-اكتوبر!$BQ16,0)</f>
        <v>0</v>
      </c>
      <c r="K402" s="96">
        <f>IF(K$397=اكتوبر!$B16,اكتوبر!$BR16-اكتوبر!$BQ16,0)</f>
        <v>0</v>
      </c>
      <c r="L402" s="96">
        <f>IF(L$397=اكتوبر!$B16,اكتوبر!$BR16-اكتوبر!$BQ16,0)</f>
        <v>0</v>
      </c>
      <c r="M402" s="96">
        <f>IF(M$397=اكتوبر!$B16,اكتوبر!$BR16-اكتوبر!$BQ16,0)</f>
        <v>0</v>
      </c>
      <c r="N402" s="96">
        <f>IF(N$397=اكتوبر!$B16,اكتوبر!$BR16-اكتوبر!$BQ16,0)</f>
        <v>0</v>
      </c>
      <c r="O402" s="96">
        <f>IF(O$397=اكتوبر!$B16,اكتوبر!$BR16-اكتوبر!$BQ16,0)</f>
        <v>0</v>
      </c>
      <c r="P402" s="96">
        <f>IF(P$397=اكتوبر!$B16,اكتوبر!$BR16-اكتوبر!$BQ16,0)</f>
        <v>0</v>
      </c>
      <c r="Q402" s="96">
        <f>IF(Q$397=اكتوبر!$B16,اكتوبر!$BR16-اكتوبر!$BQ16,0)</f>
        <v>0</v>
      </c>
      <c r="R402" s="96">
        <f>IF(R$397=اكتوبر!$B16,اكتوبر!$BR16-اكتوبر!$BQ16,0)</f>
        <v>0</v>
      </c>
      <c r="S402" s="96">
        <f>IF(S$397=اكتوبر!$B16,اكتوبر!$BR16-اكتوبر!$BQ16,0)</f>
        <v>0</v>
      </c>
      <c r="T402" s="96">
        <f>IF(T$397=اكتوبر!$B16,اكتوبر!$BR16-اكتوبر!$BQ16,0)</f>
        <v>0</v>
      </c>
      <c r="U402" s="96">
        <f>IF(U$397=اكتوبر!$B16,اكتوبر!$BR16-اكتوبر!$BQ16,0)</f>
        <v>0</v>
      </c>
      <c r="V402" s="96">
        <f>IF(V$397=اكتوبر!$B16,اكتوبر!$BR16-اكتوبر!$BQ16,0)</f>
        <v>0</v>
      </c>
      <c r="W402" s="96">
        <f>IF(W$397=اكتوبر!$B16,اكتوبر!$BR16-اكتوبر!$BQ16,0)</f>
        <v>0</v>
      </c>
      <c r="X402" s="96">
        <f>IF(X$397=اكتوبر!$B16,اكتوبر!$BR16-اكتوبر!$BQ16,0)</f>
        <v>0</v>
      </c>
      <c r="Y402" s="96">
        <f>IF(Y$397=اكتوبر!$B16,اكتوبر!$BR16-اكتوبر!$BQ16,0)</f>
        <v>0</v>
      </c>
      <c r="Z402" s="96">
        <f>IF(Z$397=اكتوبر!$B16,اكتوبر!$BR16-اكتوبر!$BQ16,0)</f>
        <v>0</v>
      </c>
      <c r="AA402" s="96">
        <f>IF(AA$397=اكتوبر!$B16,اكتوبر!$BR16-اكتوبر!$BQ16,0)</f>
        <v>0</v>
      </c>
      <c r="AB402" s="96">
        <f>IF(AB$397=اكتوبر!$B16,اكتوبر!$BR16-اكتوبر!$BQ16,0)</f>
        <v>0</v>
      </c>
      <c r="AC402" s="96">
        <f>IF(AC$397=اكتوبر!$B16,اكتوبر!$BR16-اكتوبر!$BQ16,0)</f>
        <v>0</v>
      </c>
      <c r="AD402" s="96">
        <f>IF(AD$397=اكتوبر!$B16,اكتوبر!$BR16-اكتوبر!$BQ16,0)</f>
        <v>0</v>
      </c>
      <c r="AE402" s="96">
        <f>IF(AE$397=اكتوبر!$B16,اكتوبر!$BR16-اكتوبر!$BQ16,0)</f>
        <v>0</v>
      </c>
      <c r="AF402" s="96">
        <f>IF(AF$397=اكتوبر!$B16,اكتوبر!$BR16-اكتوبر!$BQ16,0)</f>
        <v>0</v>
      </c>
      <c r="AG402" s="96">
        <f>IF(AG$397=اكتوبر!$B16,اكتوبر!$BR16-اكتوبر!$BQ16,0)</f>
        <v>0</v>
      </c>
    </row>
    <row r="403" spans="1:33">
      <c r="A403" s="96" t="str">
        <f>IF(D403&gt;0,اكتوبر!D17," ")</f>
        <v> </v>
      </c>
      <c r="B403" s="96" t="str">
        <f>IF(D403&gt;0,اكتوبر!E17," ")</f>
        <v> </v>
      </c>
      <c r="C403" s="96" t="str">
        <f>IF(D403&gt;0,اكتوبر!F17,"")</f>
        <v/>
      </c>
      <c r="D403" s="126">
        <f t="shared" si="18"/>
        <v>0</v>
      </c>
      <c r="E403" s="96">
        <f>IF(E$397=اكتوبر!$B17,اكتوبر!$BR17-اكتوبر!$BQ17,0)</f>
        <v>0</v>
      </c>
      <c r="F403" s="96">
        <f>IF(F$397=اكتوبر!$B17,اكتوبر!$BR17-اكتوبر!$BQ17,0)</f>
        <v>0</v>
      </c>
      <c r="G403" s="96">
        <f>IF(G$397=اكتوبر!$B17,اكتوبر!$BR17-اكتوبر!$BQ17,0)</f>
        <v>0</v>
      </c>
      <c r="H403" s="96">
        <f>IF(H$397=اكتوبر!$B17,اكتوبر!$BR17-اكتوبر!$BQ17,0)</f>
        <v>0</v>
      </c>
      <c r="I403" s="96">
        <f>IF(I$397=اكتوبر!$B17,اكتوبر!$BR17-اكتوبر!$BQ17,0)</f>
        <v>0</v>
      </c>
      <c r="J403" s="96">
        <f>IF(J$397=اكتوبر!$B17,اكتوبر!$BR17-اكتوبر!$BQ17,0)</f>
        <v>0</v>
      </c>
      <c r="K403" s="96">
        <f>IF(K$397=اكتوبر!$B17,اكتوبر!$BR17-اكتوبر!$BQ17,0)</f>
        <v>0</v>
      </c>
      <c r="L403" s="96">
        <f>IF(L$397=اكتوبر!$B17,اكتوبر!$BR17-اكتوبر!$BQ17,0)</f>
        <v>0</v>
      </c>
      <c r="M403" s="96">
        <f>IF(M$397=اكتوبر!$B17,اكتوبر!$BR17-اكتوبر!$BQ17,0)</f>
        <v>0</v>
      </c>
      <c r="N403" s="96">
        <f>IF(N$397=اكتوبر!$B17,اكتوبر!$BR17-اكتوبر!$BQ17,0)</f>
        <v>0</v>
      </c>
      <c r="O403" s="96">
        <f>IF(O$397=اكتوبر!$B17,اكتوبر!$BR17-اكتوبر!$BQ17,0)</f>
        <v>0</v>
      </c>
      <c r="P403" s="96">
        <f>IF(P$397=اكتوبر!$B17,اكتوبر!$BR17-اكتوبر!$BQ17,0)</f>
        <v>0</v>
      </c>
      <c r="Q403" s="96">
        <f>IF(Q$397=اكتوبر!$B17,اكتوبر!$BR17-اكتوبر!$BQ17,0)</f>
        <v>0</v>
      </c>
      <c r="R403" s="96">
        <f>IF(R$397=اكتوبر!$B17,اكتوبر!$BR17-اكتوبر!$BQ17,0)</f>
        <v>0</v>
      </c>
      <c r="S403" s="96">
        <f>IF(S$397=اكتوبر!$B17,اكتوبر!$BR17-اكتوبر!$BQ17,0)</f>
        <v>0</v>
      </c>
      <c r="T403" s="96">
        <f>IF(T$397=اكتوبر!$B17,اكتوبر!$BR17-اكتوبر!$BQ17,0)</f>
        <v>0</v>
      </c>
      <c r="U403" s="96">
        <f>IF(U$397=اكتوبر!$B17,اكتوبر!$BR17-اكتوبر!$BQ17,0)</f>
        <v>0</v>
      </c>
      <c r="V403" s="96">
        <f>IF(V$397=اكتوبر!$B17,اكتوبر!$BR17-اكتوبر!$BQ17,0)</f>
        <v>0</v>
      </c>
      <c r="W403" s="96">
        <f>IF(W$397=اكتوبر!$B17,اكتوبر!$BR17-اكتوبر!$BQ17,0)</f>
        <v>0</v>
      </c>
      <c r="X403" s="96">
        <f>IF(X$397=اكتوبر!$B17,اكتوبر!$BR17-اكتوبر!$BQ17,0)</f>
        <v>0</v>
      </c>
      <c r="Y403" s="96">
        <f>IF(Y$397=اكتوبر!$B17,اكتوبر!$BR17-اكتوبر!$BQ17,0)</f>
        <v>0</v>
      </c>
      <c r="Z403" s="96">
        <f>IF(Z$397=اكتوبر!$B17,اكتوبر!$BR17-اكتوبر!$BQ17,0)</f>
        <v>0</v>
      </c>
      <c r="AA403" s="96">
        <f>IF(AA$397=اكتوبر!$B17,اكتوبر!$BR17-اكتوبر!$BQ17,0)</f>
        <v>0</v>
      </c>
      <c r="AB403" s="96">
        <f>IF(AB$397=اكتوبر!$B17,اكتوبر!$BR17-اكتوبر!$BQ17,0)</f>
        <v>0</v>
      </c>
      <c r="AC403" s="96">
        <f>IF(AC$397=اكتوبر!$B17,اكتوبر!$BR17-اكتوبر!$BQ17,0)</f>
        <v>0</v>
      </c>
      <c r="AD403" s="96">
        <f>IF(AD$397=اكتوبر!$B17,اكتوبر!$BR17-اكتوبر!$BQ17,0)</f>
        <v>0</v>
      </c>
      <c r="AE403" s="96">
        <f>IF(AE$397=اكتوبر!$B17,اكتوبر!$BR17-اكتوبر!$BQ17,0)</f>
        <v>0</v>
      </c>
      <c r="AF403" s="96">
        <f>IF(AF$397=اكتوبر!$B17,اكتوبر!$BR17-اكتوبر!$BQ17,0)</f>
        <v>0</v>
      </c>
      <c r="AG403" s="96">
        <f>IF(AG$397=اكتوبر!$B17,اكتوبر!$BR17-اكتوبر!$BQ17,0)</f>
        <v>0</v>
      </c>
    </row>
    <row r="404" spans="1:33">
      <c r="A404" s="96" t="str">
        <f>IF(D404&gt;0,اكتوبر!D18," ")</f>
        <v> </v>
      </c>
      <c r="B404" s="96" t="str">
        <f>IF(D404&gt;0,اكتوبر!E18," ")</f>
        <v> </v>
      </c>
      <c r="C404" s="96" t="str">
        <f>IF(D404&gt;0,اكتوبر!F18,"")</f>
        <v/>
      </c>
      <c r="D404" s="126">
        <f t="shared" si="18"/>
        <v>0</v>
      </c>
      <c r="E404" s="96">
        <f>IF(E$397=اكتوبر!$B18,اكتوبر!$BR18-اكتوبر!$BQ18,0)</f>
        <v>0</v>
      </c>
      <c r="F404" s="96">
        <f>IF(F$397=اكتوبر!$B18,اكتوبر!$BR18-اكتوبر!$BQ18,0)</f>
        <v>0</v>
      </c>
      <c r="G404" s="96">
        <f>IF(G$397=اكتوبر!$B18,اكتوبر!$BR18-اكتوبر!$BQ18,0)</f>
        <v>0</v>
      </c>
      <c r="H404" s="96">
        <f>IF(H$397=اكتوبر!$B18,اكتوبر!$BR18-اكتوبر!$BQ18,0)</f>
        <v>0</v>
      </c>
      <c r="I404" s="96">
        <f>IF(I$397=اكتوبر!$B18,اكتوبر!$BR18-اكتوبر!$BQ18,0)</f>
        <v>0</v>
      </c>
      <c r="J404" s="96">
        <f>IF(J$397=اكتوبر!$B18,اكتوبر!$BR18-اكتوبر!$BQ18,0)</f>
        <v>0</v>
      </c>
      <c r="K404" s="96">
        <f>IF(K$397=اكتوبر!$B18,اكتوبر!$BR18-اكتوبر!$BQ18,0)</f>
        <v>0</v>
      </c>
      <c r="L404" s="96">
        <f>IF(L$397=اكتوبر!$B18,اكتوبر!$BR18-اكتوبر!$BQ18,0)</f>
        <v>0</v>
      </c>
      <c r="M404" s="96">
        <f>IF(M$397=اكتوبر!$B18,اكتوبر!$BR18-اكتوبر!$BQ18,0)</f>
        <v>0</v>
      </c>
      <c r="N404" s="96">
        <f>IF(N$397=اكتوبر!$B18,اكتوبر!$BR18-اكتوبر!$BQ18,0)</f>
        <v>0</v>
      </c>
      <c r="O404" s="96">
        <f>IF(O$397=اكتوبر!$B18,اكتوبر!$BR18-اكتوبر!$BQ18,0)</f>
        <v>0</v>
      </c>
      <c r="P404" s="96">
        <f>IF(P$397=اكتوبر!$B18,اكتوبر!$BR18-اكتوبر!$BQ18,0)</f>
        <v>0</v>
      </c>
      <c r="Q404" s="96">
        <f>IF(Q$397=اكتوبر!$B18,اكتوبر!$BR18-اكتوبر!$BQ18,0)</f>
        <v>0</v>
      </c>
      <c r="R404" s="96">
        <f>IF(R$397=اكتوبر!$B18,اكتوبر!$BR18-اكتوبر!$BQ18,0)</f>
        <v>0</v>
      </c>
      <c r="S404" s="96">
        <f>IF(S$397=اكتوبر!$B18,اكتوبر!$BR18-اكتوبر!$BQ18,0)</f>
        <v>0</v>
      </c>
      <c r="T404" s="96">
        <f>IF(T$397=اكتوبر!$B18,اكتوبر!$BR18-اكتوبر!$BQ18,0)</f>
        <v>0</v>
      </c>
      <c r="U404" s="96">
        <f>IF(U$397=اكتوبر!$B18,اكتوبر!$BR18-اكتوبر!$BQ18,0)</f>
        <v>0</v>
      </c>
      <c r="V404" s="96">
        <f>IF(V$397=اكتوبر!$B18,اكتوبر!$BR18-اكتوبر!$BQ18,0)</f>
        <v>0</v>
      </c>
      <c r="W404" s="96">
        <f>IF(W$397=اكتوبر!$B18,اكتوبر!$BR18-اكتوبر!$BQ18,0)</f>
        <v>0</v>
      </c>
      <c r="X404" s="96">
        <f>IF(X$397=اكتوبر!$B18,اكتوبر!$BR18-اكتوبر!$BQ18,0)</f>
        <v>0</v>
      </c>
      <c r="Y404" s="96">
        <f>IF(Y$397=اكتوبر!$B18,اكتوبر!$BR18-اكتوبر!$BQ18,0)</f>
        <v>0</v>
      </c>
      <c r="Z404" s="96">
        <f>IF(Z$397=اكتوبر!$B18,اكتوبر!$BR18-اكتوبر!$BQ18,0)</f>
        <v>0</v>
      </c>
      <c r="AA404" s="96">
        <f>IF(AA$397=اكتوبر!$B18,اكتوبر!$BR18-اكتوبر!$BQ18,0)</f>
        <v>0</v>
      </c>
      <c r="AB404" s="96">
        <f>IF(AB$397=اكتوبر!$B18,اكتوبر!$BR18-اكتوبر!$BQ18,0)</f>
        <v>0</v>
      </c>
      <c r="AC404" s="96">
        <f>IF(AC$397=اكتوبر!$B18,اكتوبر!$BR18-اكتوبر!$BQ18,0)</f>
        <v>0</v>
      </c>
      <c r="AD404" s="96">
        <f>IF(AD$397=اكتوبر!$B18,اكتوبر!$BR18-اكتوبر!$BQ18,0)</f>
        <v>0</v>
      </c>
      <c r="AE404" s="96">
        <f>IF(AE$397=اكتوبر!$B18,اكتوبر!$BR18-اكتوبر!$BQ18,0)</f>
        <v>0</v>
      </c>
      <c r="AF404" s="96">
        <f>IF(AF$397=اكتوبر!$B18,اكتوبر!$BR18-اكتوبر!$BQ18,0)</f>
        <v>0</v>
      </c>
      <c r="AG404" s="96">
        <f>IF(AG$397=اكتوبر!$B18,اكتوبر!$BR18-اكتوبر!$BQ18,0)</f>
        <v>0</v>
      </c>
    </row>
    <row r="405" spans="1:33">
      <c r="A405" s="96" t="str">
        <f>IF(D405&gt;0,اكتوبر!D19," ")</f>
        <v> </v>
      </c>
      <c r="B405" s="96" t="str">
        <f>IF(D405&gt;0,اكتوبر!E19," ")</f>
        <v> </v>
      </c>
      <c r="C405" s="96" t="str">
        <f>IF(D405&gt;0,اكتوبر!F19,"")</f>
        <v/>
      </c>
      <c r="D405" s="126">
        <f t="shared" si="18"/>
        <v>0</v>
      </c>
      <c r="E405" s="96">
        <f>IF(E$397=اكتوبر!$B19,اكتوبر!$BR19-اكتوبر!$BQ19,0)</f>
        <v>0</v>
      </c>
      <c r="F405" s="96">
        <f>IF(F$397=اكتوبر!$B19,اكتوبر!$BR19-اكتوبر!$BQ19,0)</f>
        <v>0</v>
      </c>
      <c r="G405" s="96">
        <f>IF(G$397=اكتوبر!$B19,اكتوبر!$BR19-اكتوبر!$BQ19,0)</f>
        <v>0</v>
      </c>
      <c r="H405" s="96">
        <f>IF(H$397=اكتوبر!$B19,اكتوبر!$BR19-اكتوبر!$BQ19,0)</f>
        <v>0</v>
      </c>
      <c r="I405" s="96">
        <f>IF(I$397=اكتوبر!$B19,اكتوبر!$BR19-اكتوبر!$BQ19,0)</f>
        <v>0</v>
      </c>
      <c r="J405" s="96">
        <f>IF(J$397=اكتوبر!$B19,اكتوبر!$BR19-اكتوبر!$BQ19,0)</f>
        <v>0</v>
      </c>
      <c r="K405" s="96">
        <f>IF(K$397=اكتوبر!$B19,اكتوبر!$BR19-اكتوبر!$BQ19,0)</f>
        <v>0</v>
      </c>
      <c r="L405" s="96">
        <f>IF(L$397=اكتوبر!$B19,اكتوبر!$BR19-اكتوبر!$BQ19,0)</f>
        <v>0</v>
      </c>
      <c r="M405" s="96">
        <f>IF(M$397=اكتوبر!$B19,اكتوبر!$BR19-اكتوبر!$BQ19,0)</f>
        <v>0</v>
      </c>
      <c r="N405" s="96">
        <f>IF(N$397=اكتوبر!$B19,اكتوبر!$BR19-اكتوبر!$BQ19,0)</f>
        <v>0</v>
      </c>
      <c r="O405" s="96">
        <f>IF(O$397=اكتوبر!$B19,اكتوبر!$BR19-اكتوبر!$BQ19,0)</f>
        <v>0</v>
      </c>
      <c r="P405" s="96">
        <f>IF(P$397=اكتوبر!$B19,اكتوبر!$BR19-اكتوبر!$BQ19,0)</f>
        <v>0</v>
      </c>
      <c r="Q405" s="96">
        <f>IF(Q$397=اكتوبر!$B19,اكتوبر!$BR19-اكتوبر!$BQ19,0)</f>
        <v>0</v>
      </c>
      <c r="R405" s="96">
        <f>IF(R$397=اكتوبر!$B19,اكتوبر!$BR19-اكتوبر!$BQ19,0)</f>
        <v>0</v>
      </c>
      <c r="S405" s="96">
        <f>IF(S$397=اكتوبر!$B19,اكتوبر!$BR19-اكتوبر!$BQ19,0)</f>
        <v>0</v>
      </c>
      <c r="T405" s="96">
        <f>IF(T$397=اكتوبر!$B19,اكتوبر!$BR19-اكتوبر!$BQ19,0)</f>
        <v>0</v>
      </c>
      <c r="U405" s="96">
        <f>IF(U$397=اكتوبر!$B19,اكتوبر!$BR19-اكتوبر!$BQ19,0)</f>
        <v>0</v>
      </c>
      <c r="V405" s="96">
        <f>IF(V$397=اكتوبر!$B19,اكتوبر!$BR19-اكتوبر!$BQ19,0)</f>
        <v>0</v>
      </c>
      <c r="W405" s="96">
        <f>IF(W$397=اكتوبر!$B19,اكتوبر!$BR19-اكتوبر!$BQ19,0)</f>
        <v>0</v>
      </c>
      <c r="X405" s="96">
        <f>IF(X$397=اكتوبر!$B19,اكتوبر!$BR19-اكتوبر!$BQ19,0)</f>
        <v>0</v>
      </c>
      <c r="Y405" s="96">
        <f>IF(Y$397=اكتوبر!$B19,اكتوبر!$BR19-اكتوبر!$BQ19,0)</f>
        <v>0</v>
      </c>
      <c r="Z405" s="96">
        <f>IF(Z$397=اكتوبر!$B19,اكتوبر!$BR19-اكتوبر!$BQ19,0)</f>
        <v>0</v>
      </c>
      <c r="AA405" s="96">
        <f>IF(AA$397=اكتوبر!$B19,اكتوبر!$BR19-اكتوبر!$BQ19,0)</f>
        <v>0</v>
      </c>
      <c r="AB405" s="96">
        <f>IF(AB$397=اكتوبر!$B19,اكتوبر!$BR19-اكتوبر!$BQ19,0)</f>
        <v>0</v>
      </c>
      <c r="AC405" s="96">
        <f>IF(AC$397=اكتوبر!$B19,اكتوبر!$BR19-اكتوبر!$BQ19,0)</f>
        <v>0</v>
      </c>
      <c r="AD405" s="96">
        <f>IF(AD$397=اكتوبر!$B19,اكتوبر!$BR19-اكتوبر!$BQ19,0)</f>
        <v>0</v>
      </c>
      <c r="AE405" s="96">
        <f>IF(AE$397=اكتوبر!$B19,اكتوبر!$BR19-اكتوبر!$BQ19,0)</f>
        <v>0</v>
      </c>
      <c r="AF405" s="96">
        <f>IF(AF$397=اكتوبر!$B19,اكتوبر!$BR19-اكتوبر!$BQ19,0)</f>
        <v>0</v>
      </c>
      <c r="AG405" s="96">
        <f>IF(AG$397=اكتوبر!$B19,اكتوبر!$BR19-اكتوبر!$BQ19,0)</f>
        <v>0</v>
      </c>
    </row>
    <row r="406" spans="1:33">
      <c r="A406" s="96" t="str">
        <f>IF(D406&gt;0,اكتوبر!D20," ")</f>
        <v> </v>
      </c>
      <c r="B406" s="96" t="str">
        <f>IF(D406&gt;0,اكتوبر!E20," ")</f>
        <v> </v>
      </c>
      <c r="C406" s="96" t="str">
        <f>IF(D406&gt;0,اكتوبر!F20,"")</f>
        <v/>
      </c>
      <c r="D406" s="126">
        <f t="shared" si="18"/>
        <v>0</v>
      </c>
      <c r="E406" s="96">
        <f>IF(E$397=اكتوبر!$B20,اكتوبر!$BR20-اكتوبر!$BQ20,0)</f>
        <v>0</v>
      </c>
      <c r="F406" s="96">
        <f>IF(F$397=اكتوبر!$B20,اكتوبر!$BR20-اكتوبر!$BQ20,0)</f>
        <v>0</v>
      </c>
      <c r="G406" s="96">
        <f>IF(G$397=اكتوبر!$B20,اكتوبر!$BR20-اكتوبر!$BQ20,0)</f>
        <v>0</v>
      </c>
      <c r="H406" s="96">
        <f>IF(H$397=اكتوبر!$B20,اكتوبر!$BR20-اكتوبر!$BQ20,0)</f>
        <v>0</v>
      </c>
      <c r="I406" s="96">
        <f>IF(I$397=اكتوبر!$B20,اكتوبر!$BR20-اكتوبر!$BQ20,0)</f>
        <v>0</v>
      </c>
      <c r="J406" s="96">
        <f>IF(J$397=اكتوبر!$B20,اكتوبر!$BR20-اكتوبر!$BQ20,0)</f>
        <v>0</v>
      </c>
      <c r="K406" s="96">
        <f>IF(K$397=اكتوبر!$B20,اكتوبر!$BR20-اكتوبر!$BQ20,0)</f>
        <v>0</v>
      </c>
      <c r="L406" s="96">
        <f>IF(L$397=اكتوبر!$B20,اكتوبر!$BR20-اكتوبر!$BQ20,0)</f>
        <v>0</v>
      </c>
      <c r="M406" s="96">
        <f>IF(M$397=اكتوبر!$B20,اكتوبر!$BR20-اكتوبر!$BQ20,0)</f>
        <v>0</v>
      </c>
      <c r="N406" s="96">
        <f>IF(N$397=اكتوبر!$B20,اكتوبر!$BR20-اكتوبر!$BQ20,0)</f>
        <v>0</v>
      </c>
      <c r="O406" s="96">
        <f>IF(O$397=اكتوبر!$B20,اكتوبر!$BR20-اكتوبر!$BQ20,0)</f>
        <v>0</v>
      </c>
      <c r="P406" s="96">
        <f>IF(P$397=اكتوبر!$B20,اكتوبر!$BR20-اكتوبر!$BQ20,0)</f>
        <v>0</v>
      </c>
      <c r="Q406" s="96">
        <f>IF(Q$397=اكتوبر!$B20,اكتوبر!$BR20-اكتوبر!$BQ20,0)</f>
        <v>0</v>
      </c>
      <c r="R406" s="96">
        <f>IF(R$397=اكتوبر!$B20,اكتوبر!$BR20-اكتوبر!$BQ20,0)</f>
        <v>0</v>
      </c>
      <c r="S406" s="96">
        <f>IF(S$397=اكتوبر!$B20,اكتوبر!$BR20-اكتوبر!$BQ20,0)</f>
        <v>0</v>
      </c>
      <c r="T406" s="96">
        <f>IF(T$397=اكتوبر!$B20,اكتوبر!$BR20-اكتوبر!$BQ20,0)</f>
        <v>0</v>
      </c>
      <c r="U406" s="96">
        <f>IF(U$397=اكتوبر!$B20,اكتوبر!$BR20-اكتوبر!$BQ20,0)</f>
        <v>0</v>
      </c>
      <c r="V406" s="96">
        <f>IF(V$397=اكتوبر!$B20,اكتوبر!$BR20-اكتوبر!$BQ20,0)</f>
        <v>0</v>
      </c>
      <c r="W406" s="96">
        <f>IF(W$397=اكتوبر!$B20,اكتوبر!$BR20-اكتوبر!$BQ20,0)</f>
        <v>0</v>
      </c>
      <c r="X406" s="96">
        <f>IF(X$397=اكتوبر!$B20,اكتوبر!$BR20-اكتوبر!$BQ20,0)</f>
        <v>0</v>
      </c>
      <c r="Y406" s="96">
        <f>IF(Y$397=اكتوبر!$B20,اكتوبر!$BR20-اكتوبر!$BQ20,0)</f>
        <v>0</v>
      </c>
      <c r="Z406" s="96">
        <f>IF(Z$397=اكتوبر!$B20,اكتوبر!$BR20-اكتوبر!$BQ20,0)</f>
        <v>0</v>
      </c>
      <c r="AA406" s="96">
        <f>IF(AA$397=اكتوبر!$B20,اكتوبر!$BR20-اكتوبر!$BQ20,0)</f>
        <v>0</v>
      </c>
      <c r="AB406" s="96">
        <f>IF(AB$397=اكتوبر!$B20,اكتوبر!$BR20-اكتوبر!$BQ20,0)</f>
        <v>0</v>
      </c>
      <c r="AC406" s="96">
        <f>IF(AC$397=اكتوبر!$B20,اكتوبر!$BR20-اكتوبر!$BQ20,0)</f>
        <v>0</v>
      </c>
      <c r="AD406" s="96">
        <f>IF(AD$397=اكتوبر!$B20,اكتوبر!$BR20-اكتوبر!$BQ20,0)</f>
        <v>0</v>
      </c>
      <c r="AE406" s="96">
        <f>IF(AE$397=اكتوبر!$B20,اكتوبر!$BR20-اكتوبر!$BQ20,0)</f>
        <v>0</v>
      </c>
      <c r="AF406" s="96">
        <f>IF(AF$397=اكتوبر!$B20,اكتوبر!$BR20-اكتوبر!$BQ20,0)</f>
        <v>0</v>
      </c>
      <c r="AG406" s="96">
        <f>IF(AG$397=اكتوبر!$B20,اكتوبر!$BR20-اكتوبر!$BQ20,0)</f>
        <v>0</v>
      </c>
    </row>
    <row r="407" spans="1:33">
      <c r="A407" s="96" t="str">
        <f>IF(D407&gt;0,اكتوبر!D21," ")</f>
        <v> </v>
      </c>
      <c r="B407" s="96" t="str">
        <f>IF(D407&gt;0,اكتوبر!E21," ")</f>
        <v> </v>
      </c>
      <c r="C407" s="96" t="str">
        <f>IF(D407&gt;0,اكتوبر!F21,"")</f>
        <v/>
      </c>
      <c r="D407" s="126">
        <f t="shared" si="18"/>
        <v>0</v>
      </c>
      <c r="E407" s="96">
        <f>IF(E$397=اكتوبر!$B21,اكتوبر!$BR21-اكتوبر!$BQ21,0)</f>
        <v>0</v>
      </c>
      <c r="F407" s="96">
        <f>IF(F$397=اكتوبر!$B21,اكتوبر!$BR21-اكتوبر!$BQ21,0)</f>
        <v>0</v>
      </c>
      <c r="G407" s="96">
        <f>IF(G$397=اكتوبر!$B21,اكتوبر!$BR21-اكتوبر!$BQ21,0)</f>
        <v>0</v>
      </c>
      <c r="H407" s="96">
        <f>IF(H$397=اكتوبر!$B21,اكتوبر!$BR21-اكتوبر!$BQ21,0)</f>
        <v>0</v>
      </c>
      <c r="I407" s="96">
        <f>IF(I$397=اكتوبر!$B21,اكتوبر!$BR21-اكتوبر!$BQ21,0)</f>
        <v>0</v>
      </c>
      <c r="J407" s="96">
        <f>IF(J$397=اكتوبر!$B21,اكتوبر!$BR21-اكتوبر!$BQ21,0)</f>
        <v>0</v>
      </c>
      <c r="K407" s="96">
        <f>IF(K$397=اكتوبر!$B21,اكتوبر!$BR21-اكتوبر!$BQ21,0)</f>
        <v>0</v>
      </c>
      <c r="L407" s="96">
        <f>IF(L$397=اكتوبر!$B21,اكتوبر!$BR21-اكتوبر!$BQ21,0)</f>
        <v>0</v>
      </c>
      <c r="M407" s="96">
        <f>IF(M$397=اكتوبر!$B21,اكتوبر!$BR21-اكتوبر!$BQ21,0)</f>
        <v>0</v>
      </c>
      <c r="N407" s="96">
        <f>IF(N$397=اكتوبر!$B21,اكتوبر!$BR21-اكتوبر!$BQ21,0)</f>
        <v>0</v>
      </c>
      <c r="O407" s="96">
        <f>IF(O$397=اكتوبر!$B21,اكتوبر!$BR21-اكتوبر!$BQ21,0)</f>
        <v>0</v>
      </c>
      <c r="P407" s="96">
        <f>IF(P$397=اكتوبر!$B21,اكتوبر!$BR21-اكتوبر!$BQ21,0)</f>
        <v>0</v>
      </c>
      <c r="Q407" s="96">
        <f>IF(Q$397=اكتوبر!$B21,اكتوبر!$BR21-اكتوبر!$BQ21,0)</f>
        <v>0</v>
      </c>
      <c r="R407" s="96">
        <f>IF(R$397=اكتوبر!$B21,اكتوبر!$BR21-اكتوبر!$BQ21,0)</f>
        <v>0</v>
      </c>
      <c r="S407" s="96">
        <f>IF(S$397=اكتوبر!$B21,اكتوبر!$BR21-اكتوبر!$BQ21,0)</f>
        <v>0</v>
      </c>
      <c r="T407" s="96">
        <f>IF(T$397=اكتوبر!$B21,اكتوبر!$BR21-اكتوبر!$BQ21,0)</f>
        <v>0</v>
      </c>
      <c r="U407" s="96">
        <f>IF(U$397=اكتوبر!$B21,اكتوبر!$BR21-اكتوبر!$BQ21,0)</f>
        <v>0</v>
      </c>
      <c r="V407" s="96">
        <f>IF(V$397=اكتوبر!$B21,اكتوبر!$BR21-اكتوبر!$BQ21,0)</f>
        <v>0</v>
      </c>
      <c r="W407" s="96">
        <f>IF(W$397=اكتوبر!$B21,اكتوبر!$BR21-اكتوبر!$BQ21,0)</f>
        <v>0</v>
      </c>
      <c r="X407" s="96">
        <f>IF(X$397=اكتوبر!$B21,اكتوبر!$BR21-اكتوبر!$BQ21,0)</f>
        <v>0</v>
      </c>
      <c r="Y407" s="96">
        <f>IF(Y$397=اكتوبر!$B21,اكتوبر!$BR21-اكتوبر!$BQ21,0)</f>
        <v>0</v>
      </c>
      <c r="Z407" s="96">
        <f>IF(Z$397=اكتوبر!$B21,اكتوبر!$BR21-اكتوبر!$BQ21,0)</f>
        <v>0</v>
      </c>
      <c r="AA407" s="96">
        <f>IF(AA$397=اكتوبر!$B21,اكتوبر!$BR21-اكتوبر!$BQ21,0)</f>
        <v>0</v>
      </c>
      <c r="AB407" s="96">
        <f>IF(AB$397=اكتوبر!$B21,اكتوبر!$BR21-اكتوبر!$BQ21,0)</f>
        <v>0</v>
      </c>
      <c r="AC407" s="96">
        <f>IF(AC$397=اكتوبر!$B21,اكتوبر!$BR21-اكتوبر!$BQ21,0)</f>
        <v>0</v>
      </c>
      <c r="AD407" s="96">
        <f>IF(AD$397=اكتوبر!$B21,اكتوبر!$BR21-اكتوبر!$BQ21,0)</f>
        <v>0</v>
      </c>
      <c r="AE407" s="96">
        <f>IF(AE$397=اكتوبر!$B21,اكتوبر!$BR21-اكتوبر!$BQ21,0)</f>
        <v>0</v>
      </c>
      <c r="AF407" s="96">
        <f>IF(AF$397=اكتوبر!$B21,اكتوبر!$BR21-اكتوبر!$BQ21,0)</f>
        <v>0</v>
      </c>
      <c r="AG407" s="96">
        <f>IF(AG$397=اكتوبر!$B21,اكتوبر!$BR21-اكتوبر!$BQ21,0)</f>
        <v>0</v>
      </c>
    </row>
    <row r="408" spans="1:33">
      <c r="A408" s="96" t="str">
        <f>IF(D408&gt;0,اكتوبر!D22," ")</f>
        <v> </v>
      </c>
      <c r="B408" s="96" t="str">
        <f>IF(D408&gt;0,اكتوبر!E22," ")</f>
        <v> </v>
      </c>
      <c r="C408" s="96" t="str">
        <f>IF(D408&gt;0,اكتوبر!F22,"")</f>
        <v/>
      </c>
      <c r="D408" s="126">
        <f t="shared" si="18"/>
        <v>0</v>
      </c>
      <c r="E408" s="96">
        <f>IF(E$397=اكتوبر!$B22,اكتوبر!$BR22-اكتوبر!$BQ22,0)</f>
        <v>0</v>
      </c>
      <c r="F408" s="96">
        <f>IF(F$397=اكتوبر!$B22,اكتوبر!$BR22-اكتوبر!$BQ22,0)</f>
        <v>0</v>
      </c>
      <c r="G408" s="96">
        <f>IF(G$397=اكتوبر!$B22,اكتوبر!$BR22-اكتوبر!$BQ22,0)</f>
        <v>0</v>
      </c>
      <c r="H408" s="96">
        <f>IF(H$397=اكتوبر!$B22,اكتوبر!$BR22-اكتوبر!$BQ22,0)</f>
        <v>0</v>
      </c>
      <c r="I408" s="96">
        <f>IF(I$397=اكتوبر!$B22,اكتوبر!$BR22-اكتوبر!$BQ22,0)</f>
        <v>0</v>
      </c>
      <c r="J408" s="96">
        <f>IF(J$397=اكتوبر!$B22,اكتوبر!$BR22-اكتوبر!$BQ22,0)</f>
        <v>0</v>
      </c>
      <c r="K408" s="96">
        <f>IF(K$397=اكتوبر!$B22,اكتوبر!$BR22-اكتوبر!$BQ22,0)</f>
        <v>0</v>
      </c>
      <c r="L408" s="96">
        <f>IF(L$397=اكتوبر!$B22,اكتوبر!$BR22-اكتوبر!$BQ22,0)</f>
        <v>0</v>
      </c>
      <c r="M408" s="96">
        <f>IF(M$397=اكتوبر!$B22,اكتوبر!$BR22-اكتوبر!$BQ22,0)</f>
        <v>0</v>
      </c>
      <c r="N408" s="96">
        <f>IF(N$397=اكتوبر!$B22,اكتوبر!$BR22-اكتوبر!$BQ22,0)</f>
        <v>0</v>
      </c>
      <c r="O408" s="96">
        <f>IF(O$397=اكتوبر!$B22,اكتوبر!$BR22-اكتوبر!$BQ22,0)</f>
        <v>0</v>
      </c>
      <c r="P408" s="96">
        <f>IF(P$397=اكتوبر!$B22,اكتوبر!$BR22-اكتوبر!$BQ22,0)</f>
        <v>0</v>
      </c>
      <c r="Q408" s="96">
        <f>IF(Q$397=اكتوبر!$B22,اكتوبر!$BR22-اكتوبر!$BQ22,0)</f>
        <v>0</v>
      </c>
      <c r="R408" s="96">
        <f>IF(R$397=اكتوبر!$B22,اكتوبر!$BR22-اكتوبر!$BQ22,0)</f>
        <v>0</v>
      </c>
      <c r="S408" s="96">
        <f>IF(S$397=اكتوبر!$B22,اكتوبر!$BR22-اكتوبر!$BQ22,0)</f>
        <v>0</v>
      </c>
      <c r="T408" s="96">
        <f>IF(T$397=اكتوبر!$B22,اكتوبر!$BR22-اكتوبر!$BQ22,0)</f>
        <v>0</v>
      </c>
      <c r="U408" s="96">
        <f>IF(U$397=اكتوبر!$B22,اكتوبر!$BR22-اكتوبر!$BQ22,0)</f>
        <v>0</v>
      </c>
      <c r="V408" s="96">
        <f>IF(V$397=اكتوبر!$B22,اكتوبر!$BR22-اكتوبر!$BQ22,0)</f>
        <v>0</v>
      </c>
      <c r="W408" s="96">
        <f>IF(W$397=اكتوبر!$B22,اكتوبر!$BR22-اكتوبر!$BQ22,0)</f>
        <v>0</v>
      </c>
      <c r="X408" s="96">
        <f>IF(X$397=اكتوبر!$B22,اكتوبر!$BR22-اكتوبر!$BQ22,0)</f>
        <v>0</v>
      </c>
      <c r="Y408" s="96">
        <f>IF(Y$397=اكتوبر!$B22,اكتوبر!$BR22-اكتوبر!$BQ22,0)</f>
        <v>0</v>
      </c>
      <c r="Z408" s="96">
        <f>IF(Z$397=اكتوبر!$B22,اكتوبر!$BR22-اكتوبر!$BQ22,0)</f>
        <v>0</v>
      </c>
      <c r="AA408" s="96">
        <f>IF(AA$397=اكتوبر!$B22,اكتوبر!$BR22-اكتوبر!$BQ22,0)</f>
        <v>0</v>
      </c>
      <c r="AB408" s="96">
        <f>IF(AB$397=اكتوبر!$B22,اكتوبر!$BR22-اكتوبر!$BQ22,0)</f>
        <v>0</v>
      </c>
      <c r="AC408" s="96">
        <f>IF(AC$397=اكتوبر!$B22,اكتوبر!$BR22-اكتوبر!$BQ22,0)</f>
        <v>0</v>
      </c>
      <c r="AD408" s="96">
        <f>IF(AD$397=اكتوبر!$B22,اكتوبر!$BR22-اكتوبر!$BQ22,0)</f>
        <v>0</v>
      </c>
      <c r="AE408" s="96">
        <f>IF(AE$397=اكتوبر!$B22,اكتوبر!$BR22-اكتوبر!$BQ22,0)</f>
        <v>0</v>
      </c>
      <c r="AF408" s="96">
        <f>IF(AF$397=اكتوبر!$B22,اكتوبر!$BR22-اكتوبر!$BQ22,0)</f>
        <v>0</v>
      </c>
      <c r="AG408" s="96">
        <f>IF(AG$397=اكتوبر!$B22,اكتوبر!$BR22-اكتوبر!$BQ22,0)</f>
        <v>0</v>
      </c>
    </row>
    <row r="409" spans="1:33">
      <c r="A409" s="96" t="str">
        <f>IF(D409&gt;0,اكتوبر!D23," ")</f>
        <v> </v>
      </c>
      <c r="B409" s="96" t="str">
        <f>IF(D409&gt;0,اكتوبر!E23," ")</f>
        <v> </v>
      </c>
      <c r="C409" s="96" t="str">
        <f>IF(D409&gt;0,اكتوبر!F23,"")</f>
        <v/>
      </c>
      <c r="D409" s="126">
        <f t="shared" si="18"/>
        <v>0</v>
      </c>
      <c r="E409" s="96">
        <f>IF(E$397=اكتوبر!$B23,اكتوبر!$BR23-اكتوبر!$BQ23,0)</f>
        <v>0</v>
      </c>
      <c r="F409" s="96">
        <f>IF(F$397=اكتوبر!$B23,اكتوبر!$BR23-اكتوبر!$BQ23,0)</f>
        <v>0</v>
      </c>
      <c r="G409" s="96">
        <f>IF(G$397=اكتوبر!$B23,اكتوبر!$BR23-اكتوبر!$BQ23,0)</f>
        <v>0</v>
      </c>
      <c r="H409" s="96">
        <f>IF(H$397=اكتوبر!$B23,اكتوبر!$BR23-اكتوبر!$BQ23,0)</f>
        <v>0</v>
      </c>
      <c r="I409" s="96">
        <f>IF(I$397=اكتوبر!$B23,اكتوبر!$BR23-اكتوبر!$BQ23,0)</f>
        <v>0</v>
      </c>
      <c r="J409" s="96">
        <f>IF(J$397=اكتوبر!$B23,اكتوبر!$BR23-اكتوبر!$BQ23,0)</f>
        <v>0</v>
      </c>
      <c r="K409" s="96">
        <f>IF(K$397=اكتوبر!$B23,اكتوبر!$BR23-اكتوبر!$BQ23,0)</f>
        <v>0</v>
      </c>
      <c r="L409" s="96">
        <f>IF(L$397=اكتوبر!$B23,اكتوبر!$BR23-اكتوبر!$BQ23,0)</f>
        <v>0</v>
      </c>
      <c r="M409" s="96">
        <f>IF(M$397=اكتوبر!$B23,اكتوبر!$BR23-اكتوبر!$BQ23,0)</f>
        <v>0</v>
      </c>
      <c r="N409" s="96">
        <f>IF(N$397=اكتوبر!$B23,اكتوبر!$BR23-اكتوبر!$BQ23,0)</f>
        <v>0</v>
      </c>
      <c r="O409" s="96">
        <f>IF(O$397=اكتوبر!$B23,اكتوبر!$BR23-اكتوبر!$BQ23,0)</f>
        <v>0</v>
      </c>
      <c r="P409" s="96">
        <f>IF(P$397=اكتوبر!$B23,اكتوبر!$BR23-اكتوبر!$BQ23,0)</f>
        <v>0</v>
      </c>
      <c r="Q409" s="96">
        <f>IF(Q$397=اكتوبر!$B23,اكتوبر!$BR23-اكتوبر!$BQ23,0)</f>
        <v>0</v>
      </c>
      <c r="R409" s="96">
        <f>IF(R$397=اكتوبر!$B23,اكتوبر!$BR23-اكتوبر!$BQ23,0)</f>
        <v>0</v>
      </c>
      <c r="S409" s="96">
        <f>IF(S$397=اكتوبر!$B23,اكتوبر!$BR23-اكتوبر!$BQ23,0)</f>
        <v>0</v>
      </c>
      <c r="T409" s="96">
        <f>IF(T$397=اكتوبر!$B23,اكتوبر!$BR23-اكتوبر!$BQ23,0)</f>
        <v>0</v>
      </c>
      <c r="U409" s="96">
        <f>IF(U$397=اكتوبر!$B23,اكتوبر!$BR23-اكتوبر!$BQ23,0)</f>
        <v>0</v>
      </c>
      <c r="V409" s="96">
        <f>IF(V$397=اكتوبر!$B23,اكتوبر!$BR23-اكتوبر!$BQ23,0)</f>
        <v>0</v>
      </c>
      <c r="W409" s="96">
        <f>IF(W$397=اكتوبر!$B23,اكتوبر!$BR23-اكتوبر!$BQ23,0)</f>
        <v>0</v>
      </c>
      <c r="X409" s="96">
        <f>IF(X$397=اكتوبر!$B23,اكتوبر!$BR23-اكتوبر!$BQ23,0)</f>
        <v>0</v>
      </c>
      <c r="Y409" s="96">
        <f>IF(Y$397=اكتوبر!$B23,اكتوبر!$BR23-اكتوبر!$BQ23,0)</f>
        <v>0</v>
      </c>
      <c r="Z409" s="96">
        <f>IF(Z$397=اكتوبر!$B23,اكتوبر!$BR23-اكتوبر!$BQ23,0)</f>
        <v>0</v>
      </c>
      <c r="AA409" s="96">
        <f>IF(AA$397=اكتوبر!$B23,اكتوبر!$BR23-اكتوبر!$BQ23,0)</f>
        <v>0</v>
      </c>
      <c r="AB409" s="96">
        <f>IF(AB$397=اكتوبر!$B23,اكتوبر!$BR23-اكتوبر!$BQ23,0)</f>
        <v>0</v>
      </c>
      <c r="AC409" s="96">
        <f>IF(AC$397=اكتوبر!$B23,اكتوبر!$BR23-اكتوبر!$BQ23,0)</f>
        <v>0</v>
      </c>
      <c r="AD409" s="96">
        <f>IF(AD$397=اكتوبر!$B23,اكتوبر!$BR23-اكتوبر!$BQ23,0)</f>
        <v>0</v>
      </c>
      <c r="AE409" s="96">
        <f>IF(AE$397=اكتوبر!$B23,اكتوبر!$BR23-اكتوبر!$BQ23,0)</f>
        <v>0</v>
      </c>
      <c r="AF409" s="96">
        <f>IF(AF$397=اكتوبر!$B23,اكتوبر!$BR23-اكتوبر!$BQ23,0)</f>
        <v>0</v>
      </c>
      <c r="AG409" s="96">
        <f>IF(AG$397=اكتوبر!$B23,اكتوبر!$BR23-اكتوبر!$BQ23,0)</f>
        <v>0</v>
      </c>
    </row>
    <row r="410" spans="1:33">
      <c r="A410" s="96" t="str">
        <f>IF(D410&gt;0,اكتوبر!D24," ")</f>
        <v> </v>
      </c>
      <c r="B410" s="96" t="str">
        <f>IF(D410&gt;0,اكتوبر!E24," ")</f>
        <v> </v>
      </c>
      <c r="C410" s="96" t="str">
        <f>IF(D410&gt;0,اكتوبر!F24,"")</f>
        <v/>
      </c>
      <c r="D410" s="126">
        <f t="shared" si="18"/>
        <v>0</v>
      </c>
      <c r="E410" s="96">
        <f>IF(E$397=اكتوبر!$B24,اكتوبر!$BR24-اكتوبر!$BQ24,0)</f>
        <v>0</v>
      </c>
      <c r="F410" s="96">
        <f>IF(F$397=اكتوبر!$B24,اكتوبر!$BR24-اكتوبر!$BQ24,0)</f>
        <v>0</v>
      </c>
      <c r="G410" s="96">
        <f>IF(G$397=اكتوبر!$B24,اكتوبر!$BR24-اكتوبر!$BQ24,0)</f>
        <v>0</v>
      </c>
      <c r="H410" s="96">
        <f>IF(H$397=اكتوبر!$B24,اكتوبر!$BR24-اكتوبر!$BQ24,0)</f>
        <v>0</v>
      </c>
      <c r="I410" s="96">
        <f>IF(I$397=اكتوبر!$B24,اكتوبر!$BR24-اكتوبر!$BQ24,0)</f>
        <v>0</v>
      </c>
      <c r="J410" s="96">
        <f>IF(J$397=اكتوبر!$B24,اكتوبر!$BR24-اكتوبر!$BQ24,0)</f>
        <v>0</v>
      </c>
      <c r="K410" s="96">
        <f>IF(K$397=اكتوبر!$B24,اكتوبر!$BR24-اكتوبر!$BQ24,0)</f>
        <v>0</v>
      </c>
      <c r="L410" s="96">
        <f>IF(L$397=اكتوبر!$B24,اكتوبر!$BR24-اكتوبر!$BQ24,0)</f>
        <v>0</v>
      </c>
      <c r="M410" s="96">
        <f>IF(M$397=اكتوبر!$B24,اكتوبر!$BR24-اكتوبر!$BQ24,0)</f>
        <v>0</v>
      </c>
      <c r="N410" s="96">
        <f>IF(N$397=اكتوبر!$B24,اكتوبر!$BR24-اكتوبر!$BQ24,0)</f>
        <v>0</v>
      </c>
      <c r="O410" s="96">
        <f>IF(O$397=اكتوبر!$B24,اكتوبر!$BR24-اكتوبر!$BQ24,0)</f>
        <v>0</v>
      </c>
      <c r="P410" s="96">
        <f>IF(P$397=اكتوبر!$B24,اكتوبر!$BR24-اكتوبر!$BQ24,0)</f>
        <v>0</v>
      </c>
      <c r="Q410" s="96">
        <f>IF(Q$397=اكتوبر!$B24,اكتوبر!$BR24-اكتوبر!$BQ24,0)</f>
        <v>0</v>
      </c>
      <c r="R410" s="96">
        <f>IF(R$397=اكتوبر!$B24,اكتوبر!$BR24-اكتوبر!$BQ24,0)</f>
        <v>0</v>
      </c>
      <c r="S410" s="96">
        <f>IF(S$397=اكتوبر!$B24,اكتوبر!$BR24-اكتوبر!$BQ24,0)</f>
        <v>0</v>
      </c>
      <c r="T410" s="96">
        <f>IF(T$397=اكتوبر!$B24,اكتوبر!$BR24-اكتوبر!$BQ24,0)</f>
        <v>0</v>
      </c>
      <c r="U410" s="96">
        <f>IF(U$397=اكتوبر!$B24,اكتوبر!$BR24-اكتوبر!$BQ24,0)</f>
        <v>0</v>
      </c>
      <c r="V410" s="96">
        <f>IF(V$397=اكتوبر!$B24,اكتوبر!$BR24-اكتوبر!$BQ24,0)</f>
        <v>0</v>
      </c>
      <c r="W410" s="96">
        <f>IF(W$397=اكتوبر!$B24,اكتوبر!$BR24-اكتوبر!$BQ24,0)</f>
        <v>0</v>
      </c>
      <c r="X410" s="96">
        <f>IF(X$397=اكتوبر!$B24,اكتوبر!$BR24-اكتوبر!$BQ24,0)</f>
        <v>0</v>
      </c>
      <c r="Y410" s="96">
        <f>IF(Y$397=اكتوبر!$B24,اكتوبر!$BR24-اكتوبر!$BQ24,0)</f>
        <v>0</v>
      </c>
      <c r="Z410" s="96">
        <f>IF(Z$397=اكتوبر!$B24,اكتوبر!$BR24-اكتوبر!$BQ24,0)</f>
        <v>0</v>
      </c>
      <c r="AA410" s="96">
        <f>IF(AA$397=اكتوبر!$B24,اكتوبر!$BR24-اكتوبر!$BQ24,0)</f>
        <v>0</v>
      </c>
      <c r="AB410" s="96">
        <f>IF(AB$397=اكتوبر!$B24,اكتوبر!$BR24-اكتوبر!$BQ24,0)</f>
        <v>0</v>
      </c>
      <c r="AC410" s="96">
        <f>IF(AC$397=اكتوبر!$B24,اكتوبر!$BR24-اكتوبر!$BQ24,0)</f>
        <v>0</v>
      </c>
      <c r="AD410" s="96">
        <f>IF(AD$397=اكتوبر!$B24,اكتوبر!$BR24-اكتوبر!$BQ24,0)</f>
        <v>0</v>
      </c>
      <c r="AE410" s="96">
        <f>IF(AE$397=اكتوبر!$B24,اكتوبر!$BR24-اكتوبر!$BQ24,0)</f>
        <v>0</v>
      </c>
      <c r="AF410" s="96">
        <f>IF(AF$397=اكتوبر!$B24,اكتوبر!$BR24-اكتوبر!$BQ24,0)</f>
        <v>0</v>
      </c>
      <c r="AG410" s="96">
        <f>IF(AG$397=اكتوبر!$B24,اكتوبر!$BR24-اكتوبر!$BQ24,0)</f>
        <v>0</v>
      </c>
    </row>
    <row r="411" spans="1:33">
      <c r="A411" s="96" t="str">
        <f>IF(D411&gt;0,اكتوبر!D25," ")</f>
        <v> </v>
      </c>
      <c r="B411" s="96" t="str">
        <f>IF(D411&gt;0,اكتوبر!E25," ")</f>
        <v> </v>
      </c>
      <c r="C411" s="96" t="str">
        <f>IF(D411&gt;0,اكتوبر!F25,"")</f>
        <v/>
      </c>
      <c r="D411" s="126">
        <f t="shared" si="18"/>
        <v>0</v>
      </c>
      <c r="E411" s="96">
        <f>IF(E$397=اكتوبر!$B25,اكتوبر!$BR25-اكتوبر!$BQ25,0)</f>
        <v>0</v>
      </c>
      <c r="F411" s="96">
        <f>IF(F$397=اكتوبر!$B25,اكتوبر!$BR25-اكتوبر!$BQ25,0)</f>
        <v>0</v>
      </c>
      <c r="G411" s="96">
        <f>IF(G$397=اكتوبر!$B25,اكتوبر!$BR25-اكتوبر!$BQ25,0)</f>
        <v>0</v>
      </c>
      <c r="H411" s="96">
        <f>IF(H$397=اكتوبر!$B25,اكتوبر!$BR25-اكتوبر!$BQ25,0)</f>
        <v>0</v>
      </c>
      <c r="I411" s="96">
        <f>IF(I$397=اكتوبر!$B25,اكتوبر!$BR25-اكتوبر!$BQ25,0)</f>
        <v>0</v>
      </c>
      <c r="J411" s="96">
        <f>IF(J$397=اكتوبر!$B25,اكتوبر!$BR25-اكتوبر!$BQ25,0)</f>
        <v>0</v>
      </c>
      <c r="K411" s="96">
        <f>IF(K$397=اكتوبر!$B25,اكتوبر!$BR25-اكتوبر!$BQ25,0)</f>
        <v>0</v>
      </c>
      <c r="L411" s="96">
        <f>IF(L$397=اكتوبر!$B25,اكتوبر!$BR25-اكتوبر!$BQ25,0)</f>
        <v>0</v>
      </c>
      <c r="M411" s="96">
        <f>IF(M$397=اكتوبر!$B25,اكتوبر!$BR25-اكتوبر!$BQ25,0)</f>
        <v>0</v>
      </c>
      <c r="N411" s="96">
        <f>IF(N$397=اكتوبر!$B25,اكتوبر!$BR25-اكتوبر!$BQ25,0)</f>
        <v>0</v>
      </c>
      <c r="O411" s="96">
        <f>IF(O$397=اكتوبر!$B25,اكتوبر!$BR25-اكتوبر!$BQ25,0)</f>
        <v>0</v>
      </c>
      <c r="P411" s="96">
        <f>IF(P$397=اكتوبر!$B25,اكتوبر!$BR25-اكتوبر!$BQ25,0)</f>
        <v>0</v>
      </c>
      <c r="Q411" s="96">
        <f>IF(Q$397=اكتوبر!$B25,اكتوبر!$BR25-اكتوبر!$BQ25,0)</f>
        <v>0</v>
      </c>
      <c r="R411" s="96">
        <f>IF(R$397=اكتوبر!$B25,اكتوبر!$BR25-اكتوبر!$BQ25,0)</f>
        <v>0</v>
      </c>
      <c r="S411" s="96">
        <f>IF(S$397=اكتوبر!$B25,اكتوبر!$BR25-اكتوبر!$BQ25,0)</f>
        <v>0</v>
      </c>
      <c r="T411" s="96">
        <f>IF(T$397=اكتوبر!$B25,اكتوبر!$BR25-اكتوبر!$BQ25,0)</f>
        <v>0</v>
      </c>
      <c r="U411" s="96">
        <f>IF(U$397=اكتوبر!$B25,اكتوبر!$BR25-اكتوبر!$BQ25,0)</f>
        <v>0</v>
      </c>
      <c r="V411" s="96">
        <f>IF(V$397=اكتوبر!$B25,اكتوبر!$BR25-اكتوبر!$BQ25,0)</f>
        <v>0</v>
      </c>
      <c r="W411" s="96">
        <f>IF(W$397=اكتوبر!$B25,اكتوبر!$BR25-اكتوبر!$BQ25,0)</f>
        <v>0</v>
      </c>
      <c r="X411" s="96">
        <f>IF(X$397=اكتوبر!$B25,اكتوبر!$BR25-اكتوبر!$BQ25,0)</f>
        <v>0</v>
      </c>
      <c r="Y411" s="96">
        <f>IF(Y$397=اكتوبر!$B25,اكتوبر!$BR25-اكتوبر!$BQ25,0)</f>
        <v>0</v>
      </c>
      <c r="Z411" s="96">
        <f>IF(Z$397=اكتوبر!$B25,اكتوبر!$BR25-اكتوبر!$BQ25,0)</f>
        <v>0</v>
      </c>
      <c r="AA411" s="96">
        <f>IF(AA$397=اكتوبر!$B25,اكتوبر!$BR25-اكتوبر!$BQ25,0)</f>
        <v>0</v>
      </c>
      <c r="AB411" s="96">
        <f>IF(AB$397=اكتوبر!$B25,اكتوبر!$BR25-اكتوبر!$BQ25,0)</f>
        <v>0</v>
      </c>
      <c r="AC411" s="96">
        <f>IF(AC$397=اكتوبر!$B25,اكتوبر!$BR25-اكتوبر!$BQ25,0)</f>
        <v>0</v>
      </c>
      <c r="AD411" s="96">
        <f>IF(AD$397=اكتوبر!$B25,اكتوبر!$BR25-اكتوبر!$BQ25,0)</f>
        <v>0</v>
      </c>
      <c r="AE411" s="96">
        <f>IF(AE$397=اكتوبر!$B25,اكتوبر!$BR25-اكتوبر!$BQ25,0)</f>
        <v>0</v>
      </c>
      <c r="AF411" s="96">
        <f>IF(AF$397=اكتوبر!$B25,اكتوبر!$BR25-اكتوبر!$BQ25,0)</f>
        <v>0</v>
      </c>
      <c r="AG411" s="96">
        <f>IF(AG$397=اكتوبر!$B25,اكتوبر!$BR25-اكتوبر!$BQ25,0)</f>
        <v>0</v>
      </c>
    </row>
    <row r="412" spans="1:33">
      <c r="A412" s="96" t="str">
        <f>IF(D412&gt;0,اكتوبر!D26," ")</f>
        <v> </v>
      </c>
      <c r="B412" s="96" t="str">
        <f>IF(D412&gt;0,اكتوبر!E26," ")</f>
        <v> </v>
      </c>
      <c r="C412" s="96" t="str">
        <f>IF(D412&gt;0,اكتوبر!F26,"")</f>
        <v/>
      </c>
      <c r="D412" s="126">
        <f t="shared" si="18"/>
        <v>0</v>
      </c>
      <c r="E412" s="96">
        <f>IF(E$397=اكتوبر!$B26,اكتوبر!$BR26-اكتوبر!$BQ26,0)</f>
        <v>0</v>
      </c>
      <c r="F412" s="96">
        <f>IF(F$397=اكتوبر!$B26,اكتوبر!$BR26-اكتوبر!$BQ26,0)</f>
        <v>0</v>
      </c>
      <c r="G412" s="96">
        <f>IF(G$397=اكتوبر!$B26,اكتوبر!$BR26-اكتوبر!$BQ26,0)</f>
        <v>0</v>
      </c>
      <c r="H412" s="96">
        <f>IF(H$397=اكتوبر!$B26,اكتوبر!$BR26-اكتوبر!$BQ26,0)</f>
        <v>0</v>
      </c>
      <c r="I412" s="96">
        <f>IF(I$397=اكتوبر!$B26,اكتوبر!$BR26-اكتوبر!$BQ26,0)</f>
        <v>0</v>
      </c>
      <c r="J412" s="96">
        <f>IF(J$397=اكتوبر!$B26,اكتوبر!$BR26-اكتوبر!$BQ26,0)</f>
        <v>0</v>
      </c>
      <c r="K412" s="96">
        <f>IF(K$397=اكتوبر!$B26,اكتوبر!$BR26-اكتوبر!$BQ26,0)</f>
        <v>0</v>
      </c>
      <c r="L412" s="96">
        <f>IF(L$397=اكتوبر!$B26,اكتوبر!$BR26-اكتوبر!$BQ26,0)</f>
        <v>0</v>
      </c>
      <c r="M412" s="96">
        <f>IF(M$397=اكتوبر!$B26,اكتوبر!$BR26-اكتوبر!$BQ26,0)</f>
        <v>0</v>
      </c>
      <c r="N412" s="96">
        <f>IF(N$397=اكتوبر!$B26,اكتوبر!$BR26-اكتوبر!$BQ26,0)</f>
        <v>0</v>
      </c>
      <c r="O412" s="96">
        <f>IF(O$397=اكتوبر!$B26,اكتوبر!$BR26-اكتوبر!$BQ26,0)</f>
        <v>0</v>
      </c>
      <c r="P412" s="96">
        <f>IF(P$397=اكتوبر!$B26,اكتوبر!$BR26-اكتوبر!$BQ26,0)</f>
        <v>0</v>
      </c>
      <c r="Q412" s="96">
        <f>IF(Q$397=اكتوبر!$B26,اكتوبر!$BR26-اكتوبر!$BQ26,0)</f>
        <v>0</v>
      </c>
      <c r="R412" s="96">
        <f>IF(R$397=اكتوبر!$B26,اكتوبر!$BR26-اكتوبر!$BQ26,0)</f>
        <v>0</v>
      </c>
      <c r="S412" s="96">
        <f>IF(S$397=اكتوبر!$B26,اكتوبر!$BR26-اكتوبر!$BQ26,0)</f>
        <v>0</v>
      </c>
      <c r="T412" s="96">
        <f>IF(T$397=اكتوبر!$B26,اكتوبر!$BR26-اكتوبر!$BQ26,0)</f>
        <v>0</v>
      </c>
      <c r="U412" s="96">
        <f>IF(U$397=اكتوبر!$B26,اكتوبر!$BR26-اكتوبر!$BQ26,0)</f>
        <v>0</v>
      </c>
      <c r="V412" s="96">
        <f>IF(V$397=اكتوبر!$B26,اكتوبر!$BR26-اكتوبر!$BQ26,0)</f>
        <v>0</v>
      </c>
      <c r="W412" s="96">
        <f>IF(W$397=اكتوبر!$B26,اكتوبر!$BR26-اكتوبر!$BQ26,0)</f>
        <v>0</v>
      </c>
      <c r="X412" s="96">
        <f>IF(X$397=اكتوبر!$B26,اكتوبر!$BR26-اكتوبر!$BQ26,0)</f>
        <v>0</v>
      </c>
      <c r="Y412" s="96">
        <f>IF(Y$397=اكتوبر!$B26,اكتوبر!$BR26-اكتوبر!$BQ26,0)</f>
        <v>0</v>
      </c>
      <c r="Z412" s="96">
        <f>IF(Z$397=اكتوبر!$B26,اكتوبر!$BR26-اكتوبر!$BQ26,0)</f>
        <v>0</v>
      </c>
      <c r="AA412" s="96">
        <f>IF(AA$397=اكتوبر!$B26,اكتوبر!$BR26-اكتوبر!$BQ26,0)</f>
        <v>0</v>
      </c>
      <c r="AB412" s="96">
        <f>IF(AB$397=اكتوبر!$B26,اكتوبر!$BR26-اكتوبر!$BQ26,0)</f>
        <v>0</v>
      </c>
      <c r="AC412" s="96">
        <f>IF(AC$397=اكتوبر!$B26,اكتوبر!$BR26-اكتوبر!$BQ26,0)</f>
        <v>0</v>
      </c>
      <c r="AD412" s="96">
        <f>IF(AD$397=اكتوبر!$B26,اكتوبر!$BR26-اكتوبر!$BQ26,0)</f>
        <v>0</v>
      </c>
      <c r="AE412" s="96">
        <f>IF(AE$397=اكتوبر!$B26,اكتوبر!$BR26-اكتوبر!$BQ26,0)</f>
        <v>0</v>
      </c>
      <c r="AF412" s="96">
        <f>IF(AF$397=اكتوبر!$B26,اكتوبر!$BR26-اكتوبر!$BQ26,0)</f>
        <v>0</v>
      </c>
      <c r="AG412" s="96">
        <f>IF(AG$397=اكتوبر!$B26,اكتوبر!$BR26-اكتوبر!$BQ26,0)</f>
        <v>0</v>
      </c>
    </row>
    <row r="413" spans="1:33">
      <c r="A413" s="96" t="str">
        <f>IF(D413&gt;0,اكتوبر!D27," ")</f>
        <v> </v>
      </c>
      <c r="B413" s="96" t="str">
        <f>IF(D413&gt;0,اكتوبر!E27," ")</f>
        <v> </v>
      </c>
      <c r="C413" s="96" t="str">
        <f>IF(D413&gt;0,اكتوبر!F27,"")</f>
        <v/>
      </c>
      <c r="D413" s="126">
        <f t="shared" si="18"/>
        <v>0</v>
      </c>
      <c r="E413" s="96">
        <f>IF(E$397=اكتوبر!$B27,اكتوبر!$BR27-اكتوبر!$BQ27,0)</f>
        <v>0</v>
      </c>
      <c r="F413" s="96">
        <f>IF(F$397=اكتوبر!$B27,اكتوبر!$BR27-اكتوبر!$BQ27,0)</f>
        <v>0</v>
      </c>
      <c r="G413" s="96">
        <f>IF(G$397=اكتوبر!$B27,اكتوبر!$BR27-اكتوبر!$BQ27,0)</f>
        <v>0</v>
      </c>
      <c r="H413" s="96">
        <f>IF(H$397=اكتوبر!$B27,اكتوبر!$BR27-اكتوبر!$BQ27,0)</f>
        <v>0</v>
      </c>
      <c r="I413" s="96">
        <f>IF(I$397=اكتوبر!$B27,اكتوبر!$BR27-اكتوبر!$BQ27,0)</f>
        <v>0</v>
      </c>
      <c r="J413" s="96">
        <f>IF(J$397=اكتوبر!$B27,اكتوبر!$BR27-اكتوبر!$BQ27,0)</f>
        <v>0</v>
      </c>
      <c r="K413" s="96">
        <f>IF(K$397=اكتوبر!$B27,اكتوبر!$BR27-اكتوبر!$BQ27,0)</f>
        <v>0</v>
      </c>
      <c r="L413" s="96">
        <f>IF(L$397=اكتوبر!$B27,اكتوبر!$BR27-اكتوبر!$BQ27,0)</f>
        <v>0</v>
      </c>
      <c r="M413" s="96">
        <f>IF(M$397=اكتوبر!$B27,اكتوبر!$BR27-اكتوبر!$BQ27,0)</f>
        <v>0</v>
      </c>
      <c r="N413" s="96">
        <f>IF(N$397=اكتوبر!$B27,اكتوبر!$BR27-اكتوبر!$BQ27,0)</f>
        <v>0</v>
      </c>
      <c r="O413" s="96">
        <f>IF(O$397=اكتوبر!$B27,اكتوبر!$BR27-اكتوبر!$BQ27,0)</f>
        <v>0</v>
      </c>
      <c r="P413" s="96">
        <f>IF(P$397=اكتوبر!$B27,اكتوبر!$BR27-اكتوبر!$BQ27,0)</f>
        <v>0</v>
      </c>
      <c r="Q413" s="96">
        <f>IF(Q$397=اكتوبر!$B27,اكتوبر!$BR27-اكتوبر!$BQ27,0)</f>
        <v>0</v>
      </c>
      <c r="R413" s="96">
        <f>IF(R$397=اكتوبر!$B27,اكتوبر!$BR27-اكتوبر!$BQ27,0)</f>
        <v>0</v>
      </c>
      <c r="S413" s="96">
        <f>IF(S$397=اكتوبر!$B27,اكتوبر!$BR27-اكتوبر!$BQ27,0)</f>
        <v>0</v>
      </c>
      <c r="T413" s="96">
        <f>IF(T$397=اكتوبر!$B27,اكتوبر!$BR27-اكتوبر!$BQ27,0)</f>
        <v>0</v>
      </c>
      <c r="U413" s="96">
        <f>IF(U$397=اكتوبر!$B27,اكتوبر!$BR27-اكتوبر!$BQ27,0)</f>
        <v>0</v>
      </c>
      <c r="V413" s="96">
        <f>IF(V$397=اكتوبر!$B27,اكتوبر!$BR27-اكتوبر!$BQ27,0)</f>
        <v>0</v>
      </c>
      <c r="W413" s="96">
        <f>IF(W$397=اكتوبر!$B27,اكتوبر!$BR27-اكتوبر!$BQ27,0)</f>
        <v>0</v>
      </c>
      <c r="X413" s="96">
        <f>IF(X$397=اكتوبر!$B27,اكتوبر!$BR27-اكتوبر!$BQ27,0)</f>
        <v>0</v>
      </c>
      <c r="Y413" s="96">
        <f>IF(Y$397=اكتوبر!$B27,اكتوبر!$BR27-اكتوبر!$BQ27,0)</f>
        <v>0</v>
      </c>
      <c r="Z413" s="96">
        <f>IF(Z$397=اكتوبر!$B27,اكتوبر!$BR27-اكتوبر!$BQ27,0)</f>
        <v>0</v>
      </c>
      <c r="AA413" s="96">
        <f>IF(AA$397=اكتوبر!$B27,اكتوبر!$BR27-اكتوبر!$BQ27,0)</f>
        <v>0</v>
      </c>
      <c r="AB413" s="96">
        <f>IF(AB$397=اكتوبر!$B27,اكتوبر!$BR27-اكتوبر!$BQ27,0)</f>
        <v>0</v>
      </c>
      <c r="AC413" s="96">
        <f>IF(AC$397=اكتوبر!$B27,اكتوبر!$BR27-اكتوبر!$BQ27,0)</f>
        <v>0</v>
      </c>
      <c r="AD413" s="96">
        <f>IF(AD$397=اكتوبر!$B27,اكتوبر!$BR27-اكتوبر!$BQ27,0)</f>
        <v>0</v>
      </c>
      <c r="AE413" s="96">
        <f>IF(AE$397=اكتوبر!$B27,اكتوبر!$BR27-اكتوبر!$BQ27,0)</f>
        <v>0</v>
      </c>
      <c r="AF413" s="96">
        <f>IF(AF$397=اكتوبر!$B27,اكتوبر!$BR27-اكتوبر!$BQ27,0)</f>
        <v>0</v>
      </c>
      <c r="AG413" s="96">
        <f>IF(AG$397=اكتوبر!$B27,اكتوبر!$BR27-اكتوبر!$BQ27,0)</f>
        <v>0</v>
      </c>
    </row>
    <row r="414" spans="1:33">
      <c r="A414" s="96" t="str">
        <f>IF(D414&gt;0,اكتوبر!D28," ")</f>
        <v>Octber-17</v>
      </c>
      <c r="B414" s="96">
        <f>IF(D414&gt;0,اكتوبر!E28," ")</f>
        <v>17</v>
      </c>
      <c r="C414" s="96" t="str">
        <f>IF(D414&gt;0,اكتوبر!F28,"")</f>
        <v>دفع صيانة مكيفات المحل بـ 600 + 90 ضريبة نقدًا:</v>
      </c>
      <c r="D414" s="126">
        <f t="shared" si="18"/>
        <v>600</v>
      </c>
      <c r="E414" s="96">
        <f>IF(E$397=اكتوبر!$B28,اكتوبر!$BR28-اكتوبر!$BQ28,0)</f>
        <v>0</v>
      </c>
      <c r="F414" s="96">
        <f>IF(F$397=اكتوبر!$B28,اكتوبر!$BR28-اكتوبر!$BQ28,0)</f>
        <v>0</v>
      </c>
      <c r="G414" s="96">
        <f>IF(G$397=اكتوبر!$B28,اكتوبر!$BR28-اكتوبر!$BQ28,0)</f>
        <v>0</v>
      </c>
      <c r="H414" s="96">
        <f>IF(H$397=اكتوبر!$B28,اكتوبر!$BR28-اكتوبر!$BQ28,0)</f>
        <v>0</v>
      </c>
      <c r="I414" s="96">
        <f>IF(I$397=اكتوبر!$B28,اكتوبر!$BR28-اكتوبر!$BQ28,0)</f>
        <v>0</v>
      </c>
      <c r="J414" s="96">
        <f>IF(J$397=اكتوبر!$B28,اكتوبر!$BR28-اكتوبر!$BQ28,0)</f>
        <v>0</v>
      </c>
      <c r="K414" s="96">
        <f>IF(K$397=اكتوبر!$B28,اكتوبر!$BR28-اكتوبر!$BQ28,0)</f>
        <v>0</v>
      </c>
      <c r="L414" s="96">
        <f>IF(L$397=اكتوبر!$B28,اكتوبر!$BR28-اكتوبر!$BQ28,0)</f>
        <v>0</v>
      </c>
      <c r="M414" s="96">
        <f>IF(M$397=اكتوبر!$B28,اكتوبر!$BR28-اكتوبر!$BQ28,0)</f>
        <v>0</v>
      </c>
      <c r="N414" s="96">
        <f>IF(N$397=اكتوبر!$B28,اكتوبر!$BR28-اكتوبر!$BQ28,0)</f>
        <v>0</v>
      </c>
      <c r="O414" s="96">
        <f>IF(O$397=اكتوبر!$B28,اكتوبر!$BR28-اكتوبر!$BQ28,0)</f>
        <v>0</v>
      </c>
      <c r="P414" s="96">
        <f>IF(P$397=اكتوبر!$B28,اكتوبر!$BR28-اكتوبر!$BQ28,0)</f>
        <v>0</v>
      </c>
      <c r="Q414" s="96">
        <f>IF(Q$397=اكتوبر!$B28,اكتوبر!$BR28-اكتوبر!$BQ28,0)</f>
        <v>600</v>
      </c>
      <c r="R414" s="96">
        <f>IF(R$397=اكتوبر!$B28,اكتوبر!$BR28-اكتوبر!$BQ28,0)</f>
        <v>0</v>
      </c>
      <c r="S414" s="96">
        <f>IF(S$397=اكتوبر!$B28,اكتوبر!$BR28-اكتوبر!$BQ28,0)</f>
        <v>0</v>
      </c>
      <c r="T414" s="96">
        <f>IF(T$397=اكتوبر!$B28,اكتوبر!$BR28-اكتوبر!$BQ28,0)</f>
        <v>0</v>
      </c>
      <c r="U414" s="96">
        <f>IF(U$397=اكتوبر!$B28,اكتوبر!$BR28-اكتوبر!$BQ28,0)</f>
        <v>0</v>
      </c>
      <c r="V414" s="96">
        <f>IF(V$397=اكتوبر!$B28,اكتوبر!$BR28-اكتوبر!$BQ28,0)</f>
        <v>0</v>
      </c>
      <c r="W414" s="96">
        <f>IF(W$397=اكتوبر!$B28,اكتوبر!$BR28-اكتوبر!$BQ28,0)</f>
        <v>0</v>
      </c>
      <c r="X414" s="96">
        <f>IF(X$397=اكتوبر!$B28,اكتوبر!$BR28-اكتوبر!$BQ28,0)</f>
        <v>0</v>
      </c>
      <c r="Y414" s="96">
        <f>IF(Y$397=اكتوبر!$B28,اكتوبر!$BR28-اكتوبر!$BQ28,0)</f>
        <v>0</v>
      </c>
      <c r="Z414" s="96">
        <f>IF(Z$397=اكتوبر!$B28,اكتوبر!$BR28-اكتوبر!$BQ28,0)</f>
        <v>0</v>
      </c>
      <c r="AA414" s="96">
        <f>IF(AA$397=اكتوبر!$B28,اكتوبر!$BR28-اكتوبر!$BQ28,0)</f>
        <v>0</v>
      </c>
      <c r="AB414" s="96">
        <f>IF(AB$397=اكتوبر!$B28,اكتوبر!$BR28-اكتوبر!$BQ28,0)</f>
        <v>0</v>
      </c>
      <c r="AC414" s="96">
        <f>IF(AC$397=اكتوبر!$B28,اكتوبر!$BR28-اكتوبر!$BQ28,0)</f>
        <v>0</v>
      </c>
      <c r="AD414" s="96">
        <f>IF(AD$397=اكتوبر!$B28,اكتوبر!$BR28-اكتوبر!$BQ28,0)</f>
        <v>0</v>
      </c>
      <c r="AE414" s="96">
        <f>IF(AE$397=اكتوبر!$B28,اكتوبر!$BR28-اكتوبر!$BQ28,0)</f>
        <v>0</v>
      </c>
      <c r="AF414" s="96">
        <f>IF(AF$397=اكتوبر!$B28,اكتوبر!$BR28-اكتوبر!$BQ28,0)</f>
        <v>0</v>
      </c>
      <c r="AG414" s="96">
        <f>IF(AG$397=اكتوبر!$B28,اكتوبر!$BR28-اكتوبر!$BQ28,0)</f>
        <v>0</v>
      </c>
    </row>
    <row r="415" spans="1:33">
      <c r="A415" s="96" t="str">
        <f>IF(D415&gt;0,اكتوبر!D29," ")</f>
        <v> </v>
      </c>
      <c r="B415" s="96" t="str">
        <f>IF(D415&gt;0,اكتوبر!E29," ")</f>
        <v> </v>
      </c>
      <c r="C415" s="96" t="str">
        <f>IF(D415&gt;0,اكتوبر!F29,"")</f>
        <v/>
      </c>
      <c r="D415" s="126">
        <f t="shared" si="18"/>
        <v>0</v>
      </c>
      <c r="E415" s="96">
        <f>IF(E$397=اكتوبر!$B29,اكتوبر!$BR29-اكتوبر!$BQ29,0)</f>
        <v>0</v>
      </c>
      <c r="F415" s="96">
        <f>IF(F$397=اكتوبر!$B29,اكتوبر!$BR29-اكتوبر!$BQ29,0)</f>
        <v>0</v>
      </c>
      <c r="G415" s="96">
        <f>IF(G$397=اكتوبر!$B29,اكتوبر!$BR29-اكتوبر!$BQ29,0)</f>
        <v>0</v>
      </c>
      <c r="H415" s="96">
        <f>IF(H$397=اكتوبر!$B29,اكتوبر!$BR29-اكتوبر!$BQ29,0)</f>
        <v>0</v>
      </c>
      <c r="I415" s="96">
        <f>IF(I$397=اكتوبر!$B29,اكتوبر!$BR29-اكتوبر!$BQ29,0)</f>
        <v>0</v>
      </c>
      <c r="J415" s="96">
        <f>IF(J$397=اكتوبر!$B29,اكتوبر!$BR29-اكتوبر!$BQ29,0)</f>
        <v>0</v>
      </c>
      <c r="K415" s="96">
        <f>IF(K$397=اكتوبر!$B29,اكتوبر!$BR29-اكتوبر!$BQ29,0)</f>
        <v>0</v>
      </c>
      <c r="L415" s="96">
        <f>IF(L$397=اكتوبر!$B29,اكتوبر!$BR29-اكتوبر!$BQ29,0)</f>
        <v>0</v>
      </c>
      <c r="M415" s="96">
        <f>IF(M$397=اكتوبر!$B29,اكتوبر!$BR29-اكتوبر!$BQ29,0)</f>
        <v>0</v>
      </c>
      <c r="N415" s="96">
        <f>IF(N$397=اكتوبر!$B29,اكتوبر!$BR29-اكتوبر!$BQ29,0)</f>
        <v>0</v>
      </c>
      <c r="O415" s="96">
        <f>IF(O$397=اكتوبر!$B29,اكتوبر!$BR29-اكتوبر!$BQ29,0)</f>
        <v>0</v>
      </c>
      <c r="P415" s="96">
        <f>IF(P$397=اكتوبر!$B29,اكتوبر!$BR29-اكتوبر!$BQ29,0)</f>
        <v>0</v>
      </c>
      <c r="Q415" s="96">
        <f>IF(Q$397=اكتوبر!$B29,اكتوبر!$BR29-اكتوبر!$BQ29,0)</f>
        <v>0</v>
      </c>
      <c r="R415" s="96">
        <f>IF(R$397=اكتوبر!$B29,اكتوبر!$BR29-اكتوبر!$BQ29,0)</f>
        <v>0</v>
      </c>
      <c r="S415" s="96">
        <f>IF(S$397=اكتوبر!$B29,اكتوبر!$BR29-اكتوبر!$BQ29,0)</f>
        <v>0</v>
      </c>
      <c r="T415" s="96">
        <f>IF(T$397=اكتوبر!$B29,اكتوبر!$BR29-اكتوبر!$BQ29,0)</f>
        <v>0</v>
      </c>
      <c r="U415" s="96">
        <f>IF(U$397=اكتوبر!$B29,اكتوبر!$BR29-اكتوبر!$BQ29,0)</f>
        <v>0</v>
      </c>
      <c r="V415" s="96">
        <f>IF(V$397=اكتوبر!$B29,اكتوبر!$BR29-اكتوبر!$BQ29,0)</f>
        <v>0</v>
      </c>
      <c r="W415" s="96">
        <f>IF(W$397=اكتوبر!$B29,اكتوبر!$BR29-اكتوبر!$BQ29,0)</f>
        <v>0</v>
      </c>
      <c r="X415" s="96">
        <f>IF(X$397=اكتوبر!$B29,اكتوبر!$BR29-اكتوبر!$BQ29,0)</f>
        <v>0</v>
      </c>
      <c r="Y415" s="96">
        <f>IF(Y$397=اكتوبر!$B29,اكتوبر!$BR29-اكتوبر!$BQ29,0)</f>
        <v>0</v>
      </c>
      <c r="Z415" s="96">
        <f>IF(Z$397=اكتوبر!$B29,اكتوبر!$BR29-اكتوبر!$BQ29,0)</f>
        <v>0</v>
      </c>
      <c r="AA415" s="96">
        <f>IF(AA$397=اكتوبر!$B29,اكتوبر!$BR29-اكتوبر!$BQ29,0)</f>
        <v>0</v>
      </c>
      <c r="AB415" s="96">
        <f>IF(AB$397=اكتوبر!$B29,اكتوبر!$BR29-اكتوبر!$BQ29,0)</f>
        <v>0</v>
      </c>
      <c r="AC415" s="96">
        <f>IF(AC$397=اكتوبر!$B29,اكتوبر!$BR29-اكتوبر!$BQ29,0)</f>
        <v>0</v>
      </c>
      <c r="AD415" s="96">
        <f>IF(AD$397=اكتوبر!$B29,اكتوبر!$BR29-اكتوبر!$BQ29,0)</f>
        <v>0</v>
      </c>
      <c r="AE415" s="96">
        <f>IF(AE$397=اكتوبر!$B29,اكتوبر!$BR29-اكتوبر!$BQ29,0)</f>
        <v>0</v>
      </c>
      <c r="AF415" s="96">
        <f>IF(AF$397=اكتوبر!$B29,اكتوبر!$BR29-اكتوبر!$BQ29,0)</f>
        <v>0</v>
      </c>
      <c r="AG415" s="96">
        <f>IF(AG$397=اكتوبر!$B29,اكتوبر!$BR29-اكتوبر!$BQ29,0)</f>
        <v>0</v>
      </c>
    </row>
    <row r="416" spans="1:33">
      <c r="A416" s="96" t="str">
        <f>IF(D416&gt;0,اكتوبر!D30," ")</f>
        <v> </v>
      </c>
      <c r="B416" s="96" t="str">
        <f>IF(D416&gt;0,اكتوبر!E30," ")</f>
        <v> </v>
      </c>
      <c r="C416" s="96" t="str">
        <f>IF(D416&gt;0,اكتوبر!F30,"")</f>
        <v/>
      </c>
      <c r="D416" s="126">
        <f t="shared" si="18"/>
        <v>0</v>
      </c>
      <c r="E416" s="96">
        <f>IF(E$397=اكتوبر!$B30,اكتوبر!$BR30-اكتوبر!$BQ30,0)</f>
        <v>0</v>
      </c>
      <c r="F416" s="96">
        <f>IF(F$397=اكتوبر!$B30,اكتوبر!$BR30-اكتوبر!$BQ30,0)</f>
        <v>0</v>
      </c>
      <c r="G416" s="96">
        <f>IF(G$397=اكتوبر!$B30,اكتوبر!$BR30-اكتوبر!$BQ30,0)</f>
        <v>0</v>
      </c>
      <c r="H416" s="96">
        <f>IF(H$397=اكتوبر!$B30,اكتوبر!$BR30-اكتوبر!$BQ30,0)</f>
        <v>0</v>
      </c>
      <c r="I416" s="96">
        <f>IF(I$397=اكتوبر!$B30,اكتوبر!$BR30-اكتوبر!$BQ30,0)</f>
        <v>0</v>
      </c>
      <c r="J416" s="96">
        <f>IF(J$397=اكتوبر!$B30,اكتوبر!$BR30-اكتوبر!$BQ30,0)</f>
        <v>0</v>
      </c>
      <c r="K416" s="96">
        <f>IF(K$397=اكتوبر!$B30,اكتوبر!$BR30-اكتوبر!$BQ30,0)</f>
        <v>0</v>
      </c>
      <c r="L416" s="96">
        <f>IF(L$397=اكتوبر!$B30,اكتوبر!$BR30-اكتوبر!$BQ30,0)</f>
        <v>0</v>
      </c>
      <c r="M416" s="96">
        <f>IF(M$397=اكتوبر!$B30,اكتوبر!$BR30-اكتوبر!$BQ30,0)</f>
        <v>0</v>
      </c>
      <c r="N416" s="96">
        <f>IF(N$397=اكتوبر!$B30,اكتوبر!$BR30-اكتوبر!$BQ30,0)</f>
        <v>0</v>
      </c>
      <c r="O416" s="96">
        <f>IF(O$397=اكتوبر!$B30,اكتوبر!$BR30-اكتوبر!$BQ30,0)</f>
        <v>0</v>
      </c>
      <c r="P416" s="96">
        <f>IF(P$397=اكتوبر!$B30,اكتوبر!$BR30-اكتوبر!$BQ30,0)</f>
        <v>0</v>
      </c>
      <c r="Q416" s="96">
        <f>IF(Q$397=اكتوبر!$B30,اكتوبر!$BR30-اكتوبر!$BQ30,0)</f>
        <v>0</v>
      </c>
      <c r="R416" s="96">
        <f>IF(R$397=اكتوبر!$B30,اكتوبر!$BR30-اكتوبر!$BQ30,0)</f>
        <v>0</v>
      </c>
      <c r="S416" s="96">
        <f>IF(S$397=اكتوبر!$B30,اكتوبر!$BR30-اكتوبر!$BQ30,0)</f>
        <v>0</v>
      </c>
      <c r="T416" s="96">
        <f>IF(T$397=اكتوبر!$B30,اكتوبر!$BR30-اكتوبر!$BQ30,0)</f>
        <v>0</v>
      </c>
      <c r="U416" s="96">
        <f>IF(U$397=اكتوبر!$B30,اكتوبر!$BR30-اكتوبر!$BQ30,0)</f>
        <v>0</v>
      </c>
      <c r="V416" s="96">
        <f>IF(V$397=اكتوبر!$B30,اكتوبر!$BR30-اكتوبر!$BQ30,0)</f>
        <v>0</v>
      </c>
      <c r="W416" s="96">
        <f>IF(W$397=اكتوبر!$B30,اكتوبر!$BR30-اكتوبر!$BQ30,0)</f>
        <v>0</v>
      </c>
      <c r="X416" s="96">
        <f>IF(X$397=اكتوبر!$B30,اكتوبر!$BR30-اكتوبر!$BQ30,0)</f>
        <v>0</v>
      </c>
      <c r="Y416" s="96">
        <f>IF(Y$397=اكتوبر!$B30,اكتوبر!$BR30-اكتوبر!$BQ30,0)</f>
        <v>0</v>
      </c>
      <c r="Z416" s="96">
        <f>IF(Z$397=اكتوبر!$B30,اكتوبر!$BR30-اكتوبر!$BQ30,0)</f>
        <v>0</v>
      </c>
      <c r="AA416" s="96">
        <f>IF(AA$397=اكتوبر!$B30,اكتوبر!$BR30-اكتوبر!$BQ30,0)</f>
        <v>0</v>
      </c>
      <c r="AB416" s="96">
        <f>IF(AB$397=اكتوبر!$B30,اكتوبر!$BR30-اكتوبر!$BQ30,0)</f>
        <v>0</v>
      </c>
      <c r="AC416" s="96">
        <f>IF(AC$397=اكتوبر!$B30,اكتوبر!$BR30-اكتوبر!$BQ30,0)</f>
        <v>0</v>
      </c>
      <c r="AD416" s="96">
        <f>IF(AD$397=اكتوبر!$B30,اكتوبر!$BR30-اكتوبر!$BQ30,0)</f>
        <v>0</v>
      </c>
      <c r="AE416" s="96">
        <f>IF(AE$397=اكتوبر!$B30,اكتوبر!$BR30-اكتوبر!$BQ30,0)</f>
        <v>0</v>
      </c>
      <c r="AF416" s="96">
        <f>IF(AF$397=اكتوبر!$B30,اكتوبر!$BR30-اكتوبر!$BQ30,0)</f>
        <v>0</v>
      </c>
      <c r="AG416" s="96">
        <f>IF(AG$397=اكتوبر!$B30,اكتوبر!$BR30-اكتوبر!$BQ30,0)</f>
        <v>0</v>
      </c>
    </row>
    <row r="417" spans="1:33">
      <c r="A417" s="96" t="str">
        <f>IF(D417&gt;0,اكتوبر!D31," ")</f>
        <v> </v>
      </c>
      <c r="B417" s="96" t="str">
        <f>IF(D417&gt;0,اكتوبر!E31," ")</f>
        <v> </v>
      </c>
      <c r="C417" s="96" t="str">
        <f>IF(D417&gt;0,اكتوبر!F31,"")</f>
        <v/>
      </c>
      <c r="D417" s="126">
        <f t="shared" si="18"/>
        <v>0</v>
      </c>
      <c r="E417" s="96">
        <f>IF(E$397=اكتوبر!$B31,اكتوبر!$BR31-اكتوبر!$BQ31,0)</f>
        <v>0</v>
      </c>
      <c r="F417" s="96">
        <f>IF(F$397=اكتوبر!$B31,اكتوبر!$BR31-اكتوبر!$BQ31,0)</f>
        <v>0</v>
      </c>
      <c r="G417" s="96">
        <f>IF(G$397=اكتوبر!$B31,اكتوبر!$BR31-اكتوبر!$BQ31,0)</f>
        <v>0</v>
      </c>
      <c r="H417" s="96">
        <f>IF(H$397=اكتوبر!$B31,اكتوبر!$BR31-اكتوبر!$BQ31,0)</f>
        <v>0</v>
      </c>
      <c r="I417" s="96">
        <f>IF(I$397=اكتوبر!$B31,اكتوبر!$BR31-اكتوبر!$BQ31,0)</f>
        <v>0</v>
      </c>
      <c r="J417" s="96">
        <f>IF(J$397=اكتوبر!$B31,اكتوبر!$BR31-اكتوبر!$BQ31,0)</f>
        <v>0</v>
      </c>
      <c r="K417" s="96">
        <f>IF(K$397=اكتوبر!$B31,اكتوبر!$BR31-اكتوبر!$BQ31,0)</f>
        <v>0</v>
      </c>
      <c r="L417" s="96">
        <f>IF(L$397=اكتوبر!$B31,اكتوبر!$BR31-اكتوبر!$BQ31,0)</f>
        <v>0</v>
      </c>
      <c r="M417" s="96">
        <f>IF(M$397=اكتوبر!$B31,اكتوبر!$BR31-اكتوبر!$BQ31,0)</f>
        <v>0</v>
      </c>
      <c r="N417" s="96">
        <f>IF(N$397=اكتوبر!$B31,اكتوبر!$BR31-اكتوبر!$BQ31,0)</f>
        <v>0</v>
      </c>
      <c r="O417" s="96">
        <f>IF(O$397=اكتوبر!$B31,اكتوبر!$BR31-اكتوبر!$BQ31,0)</f>
        <v>0</v>
      </c>
      <c r="P417" s="96">
        <f>IF(P$397=اكتوبر!$B31,اكتوبر!$BR31-اكتوبر!$BQ31,0)</f>
        <v>0</v>
      </c>
      <c r="Q417" s="96">
        <f>IF(Q$397=اكتوبر!$B31,اكتوبر!$BR31-اكتوبر!$BQ31,0)</f>
        <v>0</v>
      </c>
      <c r="R417" s="96">
        <f>IF(R$397=اكتوبر!$B31,اكتوبر!$BR31-اكتوبر!$BQ31,0)</f>
        <v>0</v>
      </c>
      <c r="S417" s="96">
        <f>IF(S$397=اكتوبر!$B31,اكتوبر!$BR31-اكتوبر!$BQ31,0)</f>
        <v>0</v>
      </c>
      <c r="T417" s="96">
        <f>IF(T$397=اكتوبر!$B31,اكتوبر!$BR31-اكتوبر!$BQ31,0)</f>
        <v>0</v>
      </c>
      <c r="U417" s="96">
        <f>IF(U$397=اكتوبر!$B31,اكتوبر!$BR31-اكتوبر!$BQ31,0)</f>
        <v>0</v>
      </c>
      <c r="V417" s="96">
        <f>IF(V$397=اكتوبر!$B31,اكتوبر!$BR31-اكتوبر!$BQ31,0)</f>
        <v>0</v>
      </c>
      <c r="W417" s="96">
        <f>IF(W$397=اكتوبر!$B31,اكتوبر!$BR31-اكتوبر!$BQ31,0)</f>
        <v>0</v>
      </c>
      <c r="X417" s="96">
        <f>IF(X$397=اكتوبر!$B31,اكتوبر!$BR31-اكتوبر!$BQ31,0)</f>
        <v>0</v>
      </c>
      <c r="Y417" s="96">
        <f>IF(Y$397=اكتوبر!$B31,اكتوبر!$BR31-اكتوبر!$BQ31,0)</f>
        <v>0</v>
      </c>
      <c r="Z417" s="96">
        <f>IF(Z$397=اكتوبر!$B31,اكتوبر!$BR31-اكتوبر!$BQ31,0)</f>
        <v>0</v>
      </c>
      <c r="AA417" s="96">
        <f>IF(AA$397=اكتوبر!$B31,اكتوبر!$BR31-اكتوبر!$BQ31,0)</f>
        <v>0</v>
      </c>
      <c r="AB417" s="96">
        <f>IF(AB$397=اكتوبر!$B31,اكتوبر!$BR31-اكتوبر!$BQ31,0)</f>
        <v>0</v>
      </c>
      <c r="AC417" s="96">
        <f>IF(AC$397=اكتوبر!$B31,اكتوبر!$BR31-اكتوبر!$BQ31,0)</f>
        <v>0</v>
      </c>
      <c r="AD417" s="96">
        <f>IF(AD$397=اكتوبر!$B31,اكتوبر!$BR31-اكتوبر!$BQ31,0)</f>
        <v>0</v>
      </c>
      <c r="AE417" s="96">
        <f>IF(AE$397=اكتوبر!$B31,اكتوبر!$BR31-اكتوبر!$BQ31,0)</f>
        <v>0</v>
      </c>
      <c r="AF417" s="96">
        <f>IF(AF$397=اكتوبر!$B31,اكتوبر!$BR31-اكتوبر!$BQ31,0)</f>
        <v>0</v>
      </c>
      <c r="AG417" s="96">
        <f>IF(AG$397=اكتوبر!$B31,اكتوبر!$BR31-اكتوبر!$BQ31,0)</f>
        <v>0</v>
      </c>
    </row>
    <row r="418" spans="1:33">
      <c r="A418" s="96" t="str">
        <f>IF(D418&gt;0,اكتوبر!D32," ")</f>
        <v> </v>
      </c>
      <c r="B418" s="96" t="str">
        <f>IF(D418&gt;0,اكتوبر!E32," ")</f>
        <v> </v>
      </c>
      <c r="C418" s="96" t="str">
        <f>IF(D418&gt;0,اكتوبر!F32,"")</f>
        <v/>
      </c>
      <c r="D418" s="126">
        <f t="shared" si="18"/>
        <v>0</v>
      </c>
      <c r="E418" s="96">
        <f>IF(E$397=اكتوبر!$B32,اكتوبر!$BR32-اكتوبر!$BQ32,0)</f>
        <v>0</v>
      </c>
      <c r="F418" s="96">
        <f>IF(F$397=اكتوبر!$B32,اكتوبر!$BR32-اكتوبر!$BQ32,0)</f>
        <v>0</v>
      </c>
      <c r="G418" s="96">
        <f>IF(G$397=اكتوبر!$B32,اكتوبر!$BR32-اكتوبر!$BQ32,0)</f>
        <v>0</v>
      </c>
      <c r="H418" s="96">
        <f>IF(H$397=اكتوبر!$B32,اكتوبر!$BR32-اكتوبر!$BQ32,0)</f>
        <v>0</v>
      </c>
      <c r="I418" s="96">
        <f>IF(I$397=اكتوبر!$B32,اكتوبر!$BR32-اكتوبر!$BQ32,0)</f>
        <v>0</v>
      </c>
      <c r="J418" s="96">
        <f>IF(J$397=اكتوبر!$B32,اكتوبر!$BR32-اكتوبر!$BQ32,0)</f>
        <v>0</v>
      </c>
      <c r="K418" s="96">
        <f>IF(K$397=اكتوبر!$B32,اكتوبر!$BR32-اكتوبر!$BQ32,0)</f>
        <v>0</v>
      </c>
      <c r="L418" s="96">
        <f>IF(L$397=اكتوبر!$B32,اكتوبر!$BR32-اكتوبر!$BQ32,0)</f>
        <v>0</v>
      </c>
      <c r="M418" s="96">
        <f>IF(M$397=اكتوبر!$B32,اكتوبر!$BR32-اكتوبر!$BQ32,0)</f>
        <v>0</v>
      </c>
      <c r="N418" s="96">
        <f>IF(N$397=اكتوبر!$B32,اكتوبر!$BR32-اكتوبر!$BQ32,0)</f>
        <v>0</v>
      </c>
      <c r="O418" s="96">
        <f>IF(O$397=اكتوبر!$B32,اكتوبر!$BR32-اكتوبر!$BQ32,0)</f>
        <v>0</v>
      </c>
      <c r="P418" s="96">
        <f>IF(P$397=اكتوبر!$B32,اكتوبر!$BR32-اكتوبر!$BQ32,0)</f>
        <v>0</v>
      </c>
      <c r="Q418" s="96">
        <f>IF(Q$397=اكتوبر!$B32,اكتوبر!$BR32-اكتوبر!$BQ32,0)</f>
        <v>0</v>
      </c>
      <c r="R418" s="96">
        <f>IF(R$397=اكتوبر!$B32,اكتوبر!$BR32-اكتوبر!$BQ32,0)</f>
        <v>0</v>
      </c>
      <c r="S418" s="96">
        <f>IF(S$397=اكتوبر!$B32,اكتوبر!$BR32-اكتوبر!$BQ32,0)</f>
        <v>0</v>
      </c>
      <c r="T418" s="96">
        <f>IF(T$397=اكتوبر!$B32,اكتوبر!$BR32-اكتوبر!$BQ32,0)</f>
        <v>0</v>
      </c>
      <c r="U418" s="96">
        <f>IF(U$397=اكتوبر!$B32,اكتوبر!$BR32-اكتوبر!$BQ32,0)</f>
        <v>0</v>
      </c>
      <c r="V418" s="96">
        <f>IF(V$397=اكتوبر!$B32,اكتوبر!$BR32-اكتوبر!$BQ32,0)</f>
        <v>0</v>
      </c>
      <c r="W418" s="96">
        <f>IF(W$397=اكتوبر!$B32,اكتوبر!$BR32-اكتوبر!$BQ32,0)</f>
        <v>0</v>
      </c>
      <c r="X418" s="96">
        <f>IF(X$397=اكتوبر!$B32,اكتوبر!$BR32-اكتوبر!$BQ32,0)</f>
        <v>0</v>
      </c>
      <c r="Y418" s="96">
        <f>IF(Y$397=اكتوبر!$B32,اكتوبر!$BR32-اكتوبر!$BQ32,0)</f>
        <v>0</v>
      </c>
      <c r="Z418" s="96">
        <f>IF(Z$397=اكتوبر!$B32,اكتوبر!$BR32-اكتوبر!$BQ32,0)</f>
        <v>0</v>
      </c>
      <c r="AA418" s="96">
        <f>IF(AA$397=اكتوبر!$B32,اكتوبر!$BR32-اكتوبر!$BQ32,0)</f>
        <v>0</v>
      </c>
      <c r="AB418" s="96">
        <f>IF(AB$397=اكتوبر!$B32,اكتوبر!$BR32-اكتوبر!$BQ32,0)</f>
        <v>0</v>
      </c>
      <c r="AC418" s="96">
        <f>IF(AC$397=اكتوبر!$B32,اكتوبر!$BR32-اكتوبر!$BQ32,0)</f>
        <v>0</v>
      </c>
      <c r="AD418" s="96">
        <f>IF(AD$397=اكتوبر!$B32,اكتوبر!$BR32-اكتوبر!$BQ32,0)</f>
        <v>0</v>
      </c>
      <c r="AE418" s="96">
        <f>IF(AE$397=اكتوبر!$B32,اكتوبر!$BR32-اكتوبر!$BQ32,0)</f>
        <v>0</v>
      </c>
      <c r="AF418" s="96">
        <f>IF(AF$397=اكتوبر!$B32,اكتوبر!$BR32-اكتوبر!$BQ32,0)</f>
        <v>0</v>
      </c>
      <c r="AG418" s="96">
        <f>IF(AG$397=اكتوبر!$B32,اكتوبر!$BR32-اكتوبر!$BQ32,0)</f>
        <v>0</v>
      </c>
    </row>
    <row r="419" spans="1:33">
      <c r="A419" s="96" t="str">
        <f>IF(D419&gt;0,اكتوبر!D33," ")</f>
        <v> </v>
      </c>
      <c r="B419" s="96" t="str">
        <f>IF(D419&gt;0,اكتوبر!E33," ")</f>
        <v> </v>
      </c>
      <c r="C419" s="96" t="str">
        <f>IF(D419&gt;0,اكتوبر!F33,"")</f>
        <v/>
      </c>
      <c r="D419" s="126">
        <f t="shared" si="18"/>
        <v>0</v>
      </c>
      <c r="E419" s="96">
        <f>IF(E$397=اكتوبر!$B33,اكتوبر!$BR33-اكتوبر!$BQ33,0)</f>
        <v>0</v>
      </c>
      <c r="F419" s="96">
        <f>IF(F$397=اكتوبر!$B33,اكتوبر!$BR33-اكتوبر!$BQ33,0)</f>
        <v>0</v>
      </c>
      <c r="G419" s="96">
        <f>IF(G$397=اكتوبر!$B33,اكتوبر!$BR33-اكتوبر!$BQ33,0)</f>
        <v>0</v>
      </c>
      <c r="H419" s="96">
        <f>IF(H$397=اكتوبر!$B33,اكتوبر!$BR33-اكتوبر!$BQ33,0)</f>
        <v>0</v>
      </c>
      <c r="I419" s="96">
        <f>IF(I$397=اكتوبر!$B33,اكتوبر!$BR33-اكتوبر!$BQ33,0)</f>
        <v>0</v>
      </c>
      <c r="J419" s="96">
        <f>IF(J$397=اكتوبر!$B33,اكتوبر!$BR33-اكتوبر!$BQ33,0)</f>
        <v>0</v>
      </c>
      <c r="K419" s="96">
        <f>IF(K$397=اكتوبر!$B33,اكتوبر!$BR33-اكتوبر!$BQ33,0)</f>
        <v>0</v>
      </c>
      <c r="L419" s="96">
        <f>IF(L$397=اكتوبر!$B33,اكتوبر!$BR33-اكتوبر!$BQ33,0)</f>
        <v>0</v>
      </c>
      <c r="M419" s="96">
        <f>IF(M$397=اكتوبر!$B33,اكتوبر!$BR33-اكتوبر!$BQ33,0)</f>
        <v>0</v>
      </c>
      <c r="N419" s="96">
        <f>IF(N$397=اكتوبر!$B33,اكتوبر!$BR33-اكتوبر!$BQ33,0)</f>
        <v>0</v>
      </c>
      <c r="O419" s="96">
        <f>IF(O$397=اكتوبر!$B33,اكتوبر!$BR33-اكتوبر!$BQ33,0)</f>
        <v>0</v>
      </c>
      <c r="P419" s="96">
        <f>IF(P$397=اكتوبر!$B33,اكتوبر!$BR33-اكتوبر!$BQ33,0)</f>
        <v>0</v>
      </c>
      <c r="Q419" s="96">
        <f>IF(Q$397=اكتوبر!$B33,اكتوبر!$BR33-اكتوبر!$BQ33,0)</f>
        <v>0</v>
      </c>
      <c r="R419" s="96">
        <f>IF(R$397=اكتوبر!$B33,اكتوبر!$BR33-اكتوبر!$BQ33,0)</f>
        <v>0</v>
      </c>
      <c r="S419" s="96">
        <f>IF(S$397=اكتوبر!$B33,اكتوبر!$BR33-اكتوبر!$BQ33,0)</f>
        <v>0</v>
      </c>
      <c r="T419" s="96">
        <f>IF(T$397=اكتوبر!$B33,اكتوبر!$BR33-اكتوبر!$BQ33,0)</f>
        <v>0</v>
      </c>
      <c r="U419" s="96">
        <f>IF(U$397=اكتوبر!$B33,اكتوبر!$BR33-اكتوبر!$BQ33,0)</f>
        <v>0</v>
      </c>
      <c r="V419" s="96">
        <f>IF(V$397=اكتوبر!$B33,اكتوبر!$BR33-اكتوبر!$BQ33,0)</f>
        <v>0</v>
      </c>
      <c r="W419" s="96">
        <f>IF(W$397=اكتوبر!$B33,اكتوبر!$BR33-اكتوبر!$BQ33,0)</f>
        <v>0</v>
      </c>
      <c r="X419" s="96">
        <f>IF(X$397=اكتوبر!$B33,اكتوبر!$BR33-اكتوبر!$BQ33,0)</f>
        <v>0</v>
      </c>
      <c r="Y419" s="96">
        <f>IF(Y$397=اكتوبر!$B33,اكتوبر!$BR33-اكتوبر!$BQ33,0)</f>
        <v>0</v>
      </c>
      <c r="Z419" s="96">
        <f>IF(Z$397=اكتوبر!$B33,اكتوبر!$BR33-اكتوبر!$BQ33,0)</f>
        <v>0</v>
      </c>
      <c r="AA419" s="96">
        <f>IF(AA$397=اكتوبر!$B33,اكتوبر!$BR33-اكتوبر!$BQ33,0)</f>
        <v>0</v>
      </c>
      <c r="AB419" s="96">
        <f>IF(AB$397=اكتوبر!$B33,اكتوبر!$BR33-اكتوبر!$BQ33,0)</f>
        <v>0</v>
      </c>
      <c r="AC419" s="96">
        <f>IF(AC$397=اكتوبر!$B33,اكتوبر!$BR33-اكتوبر!$BQ33,0)</f>
        <v>0</v>
      </c>
      <c r="AD419" s="96">
        <f>IF(AD$397=اكتوبر!$B33,اكتوبر!$BR33-اكتوبر!$BQ33,0)</f>
        <v>0</v>
      </c>
      <c r="AE419" s="96">
        <f>IF(AE$397=اكتوبر!$B33,اكتوبر!$BR33-اكتوبر!$BQ33,0)</f>
        <v>0</v>
      </c>
      <c r="AF419" s="96">
        <f>IF(AF$397=اكتوبر!$B33,اكتوبر!$BR33-اكتوبر!$BQ33,0)</f>
        <v>0</v>
      </c>
      <c r="AG419" s="96">
        <f>IF(AG$397=اكتوبر!$B33,اكتوبر!$BR33-اكتوبر!$BQ33,0)</f>
        <v>0</v>
      </c>
    </row>
    <row r="420" spans="1:33">
      <c r="A420" s="96" t="str">
        <f>IF(D420&gt;0,اكتوبر!D34," ")</f>
        <v> </v>
      </c>
      <c r="B420" s="96" t="str">
        <f>IF(D420&gt;0,اكتوبر!E34," ")</f>
        <v> </v>
      </c>
      <c r="C420" s="96" t="str">
        <f>IF(D420&gt;0,اكتوبر!F34,"")</f>
        <v/>
      </c>
      <c r="D420" s="126">
        <f t="shared" si="18"/>
        <v>0</v>
      </c>
      <c r="E420" s="96">
        <f>IF(E$397=اكتوبر!$B34,اكتوبر!$BR34-اكتوبر!$BQ34,0)</f>
        <v>0</v>
      </c>
      <c r="F420" s="96">
        <f>IF(F$397=اكتوبر!$B34,اكتوبر!$BR34-اكتوبر!$BQ34,0)</f>
        <v>0</v>
      </c>
      <c r="G420" s="96">
        <f>IF(G$397=اكتوبر!$B34,اكتوبر!$BR34-اكتوبر!$BQ34,0)</f>
        <v>0</v>
      </c>
      <c r="H420" s="96">
        <f>IF(H$397=اكتوبر!$B34,اكتوبر!$BR34-اكتوبر!$BQ34,0)</f>
        <v>0</v>
      </c>
      <c r="I420" s="96">
        <f>IF(I$397=اكتوبر!$B34,اكتوبر!$BR34-اكتوبر!$BQ34,0)</f>
        <v>0</v>
      </c>
      <c r="J420" s="96">
        <f>IF(J$397=اكتوبر!$B34,اكتوبر!$BR34-اكتوبر!$BQ34,0)</f>
        <v>0</v>
      </c>
      <c r="K420" s="96">
        <f>IF(K$397=اكتوبر!$B34,اكتوبر!$BR34-اكتوبر!$BQ34,0)</f>
        <v>0</v>
      </c>
      <c r="L420" s="96">
        <f>IF(L$397=اكتوبر!$B34,اكتوبر!$BR34-اكتوبر!$BQ34,0)</f>
        <v>0</v>
      </c>
      <c r="M420" s="96">
        <f>IF(M$397=اكتوبر!$B34,اكتوبر!$BR34-اكتوبر!$BQ34,0)</f>
        <v>0</v>
      </c>
      <c r="N420" s="96">
        <f>IF(N$397=اكتوبر!$B34,اكتوبر!$BR34-اكتوبر!$BQ34,0)</f>
        <v>0</v>
      </c>
      <c r="O420" s="96">
        <f>IF(O$397=اكتوبر!$B34,اكتوبر!$BR34-اكتوبر!$BQ34,0)</f>
        <v>0</v>
      </c>
      <c r="P420" s="96">
        <f>IF(P$397=اكتوبر!$B34,اكتوبر!$BR34-اكتوبر!$BQ34,0)</f>
        <v>0</v>
      </c>
      <c r="Q420" s="96">
        <f>IF(Q$397=اكتوبر!$B34,اكتوبر!$BR34-اكتوبر!$BQ34,0)</f>
        <v>0</v>
      </c>
      <c r="R420" s="96">
        <f>IF(R$397=اكتوبر!$B34,اكتوبر!$BR34-اكتوبر!$BQ34,0)</f>
        <v>0</v>
      </c>
      <c r="S420" s="96">
        <f>IF(S$397=اكتوبر!$B34,اكتوبر!$BR34-اكتوبر!$BQ34,0)</f>
        <v>0</v>
      </c>
      <c r="T420" s="96">
        <f>IF(T$397=اكتوبر!$B34,اكتوبر!$BR34-اكتوبر!$BQ34,0)</f>
        <v>0</v>
      </c>
      <c r="U420" s="96">
        <f>IF(U$397=اكتوبر!$B34,اكتوبر!$BR34-اكتوبر!$BQ34,0)</f>
        <v>0</v>
      </c>
      <c r="V420" s="96">
        <f>IF(V$397=اكتوبر!$B34,اكتوبر!$BR34-اكتوبر!$BQ34,0)</f>
        <v>0</v>
      </c>
      <c r="W420" s="96">
        <f>IF(W$397=اكتوبر!$B34,اكتوبر!$BR34-اكتوبر!$BQ34,0)</f>
        <v>0</v>
      </c>
      <c r="X420" s="96">
        <f>IF(X$397=اكتوبر!$B34,اكتوبر!$BR34-اكتوبر!$BQ34,0)</f>
        <v>0</v>
      </c>
      <c r="Y420" s="96">
        <f>IF(Y$397=اكتوبر!$B34,اكتوبر!$BR34-اكتوبر!$BQ34,0)</f>
        <v>0</v>
      </c>
      <c r="Z420" s="96">
        <f>IF(Z$397=اكتوبر!$B34,اكتوبر!$BR34-اكتوبر!$BQ34,0)</f>
        <v>0</v>
      </c>
      <c r="AA420" s="96">
        <f>IF(AA$397=اكتوبر!$B34,اكتوبر!$BR34-اكتوبر!$BQ34,0)</f>
        <v>0</v>
      </c>
      <c r="AB420" s="96">
        <f>IF(AB$397=اكتوبر!$B34,اكتوبر!$BR34-اكتوبر!$BQ34,0)</f>
        <v>0</v>
      </c>
      <c r="AC420" s="96">
        <f>IF(AC$397=اكتوبر!$B34,اكتوبر!$BR34-اكتوبر!$BQ34,0)</f>
        <v>0</v>
      </c>
      <c r="AD420" s="96">
        <f>IF(AD$397=اكتوبر!$B34,اكتوبر!$BR34-اكتوبر!$BQ34,0)</f>
        <v>0</v>
      </c>
      <c r="AE420" s="96">
        <f>IF(AE$397=اكتوبر!$B34,اكتوبر!$BR34-اكتوبر!$BQ34,0)</f>
        <v>0</v>
      </c>
      <c r="AF420" s="96">
        <f>IF(AF$397=اكتوبر!$B34,اكتوبر!$BR34-اكتوبر!$BQ34,0)</f>
        <v>0</v>
      </c>
      <c r="AG420" s="96">
        <f>IF(AG$397=اكتوبر!$B34,اكتوبر!$BR34-اكتوبر!$BQ34,0)</f>
        <v>0</v>
      </c>
    </row>
    <row r="421" spans="1:33">
      <c r="A421" s="96" t="str">
        <f>IF(D421&gt;0,اكتوبر!D35," ")</f>
        <v> </v>
      </c>
      <c r="B421" s="96" t="str">
        <f>IF(D421&gt;0,اكتوبر!E35," ")</f>
        <v> </v>
      </c>
      <c r="C421" s="96" t="str">
        <f>IF(D421&gt;0,اكتوبر!F35,"")</f>
        <v/>
      </c>
      <c r="D421" s="126">
        <f t="shared" si="18"/>
        <v>0</v>
      </c>
      <c r="E421" s="96">
        <f>IF(E$397=اكتوبر!$B35,اكتوبر!$BR35-اكتوبر!$BQ35,0)</f>
        <v>0</v>
      </c>
      <c r="F421" s="96">
        <f>IF(F$397=اكتوبر!$B35,اكتوبر!$BR35-اكتوبر!$BQ35,0)</f>
        <v>0</v>
      </c>
      <c r="G421" s="96">
        <f>IF(G$397=اكتوبر!$B35,اكتوبر!$BR35-اكتوبر!$BQ35,0)</f>
        <v>0</v>
      </c>
      <c r="H421" s="96">
        <f>IF(H$397=اكتوبر!$B35,اكتوبر!$BR35-اكتوبر!$BQ35,0)</f>
        <v>0</v>
      </c>
      <c r="I421" s="96">
        <f>IF(I$397=اكتوبر!$B35,اكتوبر!$BR35-اكتوبر!$BQ35,0)</f>
        <v>0</v>
      </c>
      <c r="J421" s="96">
        <f>IF(J$397=اكتوبر!$B35,اكتوبر!$BR35-اكتوبر!$BQ35,0)</f>
        <v>0</v>
      </c>
      <c r="K421" s="96">
        <f>IF(K$397=اكتوبر!$B35,اكتوبر!$BR35-اكتوبر!$BQ35,0)</f>
        <v>0</v>
      </c>
      <c r="L421" s="96">
        <f>IF(L$397=اكتوبر!$B35,اكتوبر!$BR35-اكتوبر!$BQ35,0)</f>
        <v>0</v>
      </c>
      <c r="M421" s="96">
        <f>IF(M$397=اكتوبر!$B35,اكتوبر!$BR35-اكتوبر!$BQ35,0)</f>
        <v>0</v>
      </c>
      <c r="N421" s="96">
        <f>IF(N$397=اكتوبر!$B35,اكتوبر!$BR35-اكتوبر!$BQ35,0)</f>
        <v>0</v>
      </c>
      <c r="O421" s="96">
        <f>IF(O$397=اكتوبر!$B35,اكتوبر!$BR35-اكتوبر!$BQ35,0)</f>
        <v>0</v>
      </c>
      <c r="P421" s="96">
        <f>IF(P$397=اكتوبر!$B35,اكتوبر!$BR35-اكتوبر!$BQ35,0)</f>
        <v>0</v>
      </c>
      <c r="Q421" s="96">
        <f>IF(Q$397=اكتوبر!$B35,اكتوبر!$BR35-اكتوبر!$BQ35,0)</f>
        <v>0</v>
      </c>
      <c r="R421" s="96">
        <f>IF(R$397=اكتوبر!$B35,اكتوبر!$BR35-اكتوبر!$BQ35,0)</f>
        <v>0</v>
      </c>
      <c r="S421" s="96">
        <f>IF(S$397=اكتوبر!$B35,اكتوبر!$BR35-اكتوبر!$BQ35,0)</f>
        <v>0</v>
      </c>
      <c r="T421" s="96">
        <f>IF(T$397=اكتوبر!$B35,اكتوبر!$BR35-اكتوبر!$BQ35,0)</f>
        <v>0</v>
      </c>
      <c r="U421" s="96">
        <f>IF(U$397=اكتوبر!$B35,اكتوبر!$BR35-اكتوبر!$BQ35,0)</f>
        <v>0</v>
      </c>
      <c r="V421" s="96">
        <f>IF(V$397=اكتوبر!$B35,اكتوبر!$BR35-اكتوبر!$BQ35,0)</f>
        <v>0</v>
      </c>
      <c r="W421" s="96">
        <f>IF(W$397=اكتوبر!$B35,اكتوبر!$BR35-اكتوبر!$BQ35,0)</f>
        <v>0</v>
      </c>
      <c r="X421" s="96">
        <f>IF(X$397=اكتوبر!$B35,اكتوبر!$BR35-اكتوبر!$BQ35,0)</f>
        <v>0</v>
      </c>
      <c r="Y421" s="96">
        <f>IF(Y$397=اكتوبر!$B35,اكتوبر!$BR35-اكتوبر!$BQ35,0)</f>
        <v>0</v>
      </c>
      <c r="Z421" s="96">
        <f>IF(Z$397=اكتوبر!$B35,اكتوبر!$BR35-اكتوبر!$BQ35,0)</f>
        <v>0</v>
      </c>
      <c r="AA421" s="96">
        <f>IF(AA$397=اكتوبر!$B35,اكتوبر!$BR35-اكتوبر!$BQ35,0)</f>
        <v>0</v>
      </c>
      <c r="AB421" s="96">
        <f>IF(AB$397=اكتوبر!$B35,اكتوبر!$BR35-اكتوبر!$BQ35,0)</f>
        <v>0</v>
      </c>
      <c r="AC421" s="96">
        <f>IF(AC$397=اكتوبر!$B35,اكتوبر!$BR35-اكتوبر!$BQ35,0)</f>
        <v>0</v>
      </c>
      <c r="AD421" s="96">
        <f>IF(AD$397=اكتوبر!$B35,اكتوبر!$BR35-اكتوبر!$BQ35,0)</f>
        <v>0</v>
      </c>
      <c r="AE421" s="96">
        <f>IF(AE$397=اكتوبر!$B35,اكتوبر!$BR35-اكتوبر!$BQ35,0)</f>
        <v>0</v>
      </c>
      <c r="AF421" s="96">
        <f>IF(AF$397=اكتوبر!$B35,اكتوبر!$BR35-اكتوبر!$BQ35,0)</f>
        <v>0</v>
      </c>
      <c r="AG421" s="96">
        <f>IF(AG$397=اكتوبر!$B35,اكتوبر!$BR35-اكتوبر!$BQ35,0)</f>
        <v>0</v>
      </c>
    </row>
    <row r="422" spans="1:33">
      <c r="A422" s="96" t="str">
        <f>IF(D422&gt;0,اكتوبر!D36," ")</f>
        <v> </v>
      </c>
      <c r="B422" s="96" t="str">
        <f>IF(D422&gt;0,اكتوبر!E36," ")</f>
        <v> </v>
      </c>
      <c r="C422" s="96" t="str">
        <f>IF(D422&gt;0,اكتوبر!F36,"")</f>
        <v/>
      </c>
      <c r="D422" s="126">
        <f t="shared" si="18"/>
        <v>0</v>
      </c>
      <c r="E422" s="96">
        <f>IF(E$397=اكتوبر!$B36,اكتوبر!$BR36-اكتوبر!$BQ36,0)</f>
        <v>0</v>
      </c>
      <c r="F422" s="96">
        <f>IF(F$397=اكتوبر!$B36,اكتوبر!$BR36-اكتوبر!$BQ36,0)</f>
        <v>0</v>
      </c>
      <c r="G422" s="96">
        <f>IF(G$397=اكتوبر!$B36,اكتوبر!$BR36-اكتوبر!$BQ36,0)</f>
        <v>0</v>
      </c>
      <c r="H422" s="96">
        <f>IF(H$397=اكتوبر!$B36,اكتوبر!$BR36-اكتوبر!$BQ36,0)</f>
        <v>0</v>
      </c>
      <c r="I422" s="96">
        <f>IF(I$397=اكتوبر!$B36,اكتوبر!$BR36-اكتوبر!$BQ36,0)</f>
        <v>0</v>
      </c>
      <c r="J422" s="96">
        <f>IF(J$397=اكتوبر!$B36,اكتوبر!$BR36-اكتوبر!$BQ36,0)</f>
        <v>0</v>
      </c>
      <c r="K422" s="96">
        <f>IF(K$397=اكتوبر!$B36,اكتوبر!$BR36-اكتوبر!$BQ36,0)</f>
        <v>0</v>
      </c>
      <c r="L422" s="96">
        <f>IF(L$397=اكتوبر!$B36,اكتوبر!$BR36-اكتوبر!$BQ36,0)</f>
        <v>0</v>
      </c>
      <c r="M422" s="96">
        <f>IF(M$397=اكتوبر!$B36,اكتوبر!$BR36-اكتوبر!$BQ36,0)</f>
        <v>0</v>
      </c>
      <c r="N422" s="96">
        <f>IF(N$397=اكتوبر!$B36,اكتوبر!$BR36-اكتوبر!$BQ36,0)</f>
        <v>0</v>
      </c>
      <c r="O422" s="96">
        <f>IF(O$397=اكتوبر!$B36,اكتوبر!$BR36-اكتوبر!$BQ36,0)</f>
        <v>0</v>
      </c>
      <c r="P422" s="96">
        <f>IF(P$397=اكتوبر!$B36,اكتوبر!$BR36-اكتوبر!$BQ36,0)</f>
        <v>0</v>
      </c>
      <c r="Q422" s="96">
        <f>IF(Q$397=اكتوبر!$B36,اكتوبر!$BR36-اكتوبر!$BQ36,0)</f>
        <v>0</v>
      </c>
      <c r="R422" s="96">
        <f>IF(R$397=اكتوبر!$B36,اكتوبر!$BR36-اكتوبر!$BQ36,0)</f>
        <v>0</v>
      </c>
      <c r="S422" s="96">
        <f>IF(S$397=اكتوبر!$B36,اكتوبر!$BR36-اكتوبر!$BQ36,0)</f>
        <v>0</v>
      </c>
      <c r="T422" s="96">
        <f>IF(T$397=اكتوبر!$B36,اكتوبر!$BR36-اكتوبر!$BQ36,0)</f>
        <v>0</v>
      </c>
      <c r="U422" s="96">
        <f>IF(U$397=اكتوبر!$B36,اكتوبر!$BR36-اكتوبر!$BQ36,0)</f>
        <v>0</v>
      </c>
      <c r="V422" s="96">
        <f>IF(V$397=اكتوبر!$B36,اكتوبر!$BR36-اكتوبر!$BQ36,0)</f>
        <v>0</v>
      </c>
      <c r="W422" s="96">
        <f>IF(W$397=اكتوبر!$B36,اكتوبر!$BR36-اكتوبر!$BQ36,0)</f>
        <v>0</v>
      </c>
      <c r="X422" s="96">
        <f>IF(X$397=اكتوبر!$B36,اكتوبر!$BR36-اكتوبر!$BQ36,0)</f>
        <v>0</v>
      </c>
      <c r="Y422" s="96">
        <f>IF(Y$397=اكتوبر!$B36,اكتوبر!$BR36-اكتوبر!$BQ36,0)</f>
        <v>0</v>
      </c>
      <c r="Z422" s="96">
        <f>IF(Z$397=اكتوبر!$B36,اكتوبر!$BR36-اكتوبر!$BQ36,0)</f>
        <v>0</v>
      </c>
      <c r="AA422" s="96">
        <f>IF(AA$397=اكتوبر!$B36,اكتوبر!$BR36-اكتوبر!$BQ36,0)</f>
        <v>0</v>
      </c>
      <c r="AB422" s="96">
        <f>IF(AB$397=اكتوبر!$B36,اكتوبر!$BR36-اكتوبر!$BQ36,0)</f>
        <v>0</v>
      </c>
      <c r="AC422" s="96">
        <f>IF(AC$397=اكتوبر!$B36,اكتوبر!$BR36-اكتوبر!$BQ36,0)</f>
        <v>0</v>
      </c>
      <c r="AD422" s="96">
        <f>IF(AD$397=اكتوبر!$B36,اكتوبر!$BR36-اكتوبر!$BQ36,0)</f>
        <v>0</v>
      </c>
      <c r="AE422" s="96">
        <f>IF(AE$397=اكتوبر!$B36,اكتوبر!$BR36-اكتوبر!$BQ36,0)</f>
        <v>0</v>
      </c>
      <c r="AF422" s="96">
        <f>IF(AF$397=اكتوبر!$B36,اكتوبر!$BR36-اكتوبر!$BQ36,0)</f>
        <v>0</v>
      </c>
      <c r="AG422" s="96">
        <f>IF(AG$397=اكتوبر!$B36,اكتوبر!$BR36-اكتوبر!$BQ36,0)</f>
        <v>0</v>
      </c>
    </row>
    <row r="423" spans="1:33">
      <c r="A423" s="96" t="str">
        <f>IF(D423&gt;0,اكتوبر!D37," ")</f>
        <v> </v>
      </c>
      <c r="B423" s="96" t="str">
        <f>IF(D423&gt;0,اكتوبر!E37," ")</f>
        <v> </v>
      </c>
      <c r="C423" s="96" t="str">
        <f>IF(D423&gt;0,اكتوبر!F37,"")</f>
        <v/>
      </c>
      <c r="D423" s="126">
        <f t="shared" si="18"/>
        <v>0</v>
      </c>
      <c r="E423" s="96">
        <f>IF(E$397=اكتوبر!$B37,اكتوبر!$BR37-اكتوبر!$BQ37,0)</f>
        <v>0</v>
      </c>
      <c r="F423" s="96">
        <f>IF(F$397=اكتوبر!$B37,اكتوبر!$BR37-اكتوبر!$BQ37,0)</f>
        <v>0</v>
      </c>
      <c r="G423" s="96">
        <f>IF(G$397=اكتوبر!$B37,اكتوبر!$BR37-اكتوبر!$BQ37,0)</f>
        <v>0</v>
      </c>
      <c r="H423" s="96">
        <f>IF(H$397=اكتوبر!$B37,اكتوبر!$BR37-اكتوبر!$BQ37,0)</f>
        <v>0</v>
      </c>
      <c r="I423" s="96">
        <f>IF(I$397=اكتوبر!$B37,اكتوبر!$BR37-اكتوبر!$BQ37,0)</f>
        <v>0</v>
      </c>
      <c r="J423" s="96">
        <f>IF(J$397=اكتوبر!$B37,اكتوبر!$BR37-اكتوبر!$BQ37,0)</f>
        <v>0</v>
      </c>
      <c r="K423" s="96">
        <f>IF(K$397=اكتوبر!$B37,اكتوبر!$BR37-اكتوبر!$BQ37,0)</f>
        <v>0</v>
      </c>
      <c r="L423" s="96">
        <f>IF(L$397=اكتوبر!$B37,اكتوبر!$BR37-اكتوبر!$BQ37,0)</f>
        <v>0</v>
      </c>
      <c r="M423" s="96">
        <f>IF(M$397=اكتوبر!$B37,اكتوبر!$BR37-اكتوبر!$BQ37,0)</f>
        <v>0</v>
      </c>
      <c r="N423" s="96">
        <f>IF(N$397=اكتوبر!$B37,اكتوبر!$BR37-اكتوبر!$BQ37,0)</f>
        <v>0</v>
      </c>
      <c r="O423" s="96">
        <f>IF(O$397=اكتوبر!$B37,اكتوبر!$BR37-اكتوبر!$BQ37,0)</f>
        <v>0</v>
      </c>
      <c r="P423" s="96">
        <f>IF(P$397=اكتوبر!$B37,اكتوبر!$BR37-اكتوبر!$BQ37,0)</f>
        <v>0</v>
      </c>
      <c r="Q423" s="96">
        <f>IF(Q$397=اكتوبر!$B37,اكتوبر!$BR37-اكتوبر!$BQ37,0)</f>
        <v>0</v>
      </c>
      <c r="R423" s="96">
        <f>IF(R$397=اكتوبر!$B37,اكتوبر!$BR37-اكتوبر!$BQ37,0)</f>
        <v>0</v>
      </c>
      <c r="S423" s="96">
        <f>IF(S$397=اكتوبر!$B37,اكتوبر!$BR37-اكتوبر!$BQ37,0)</f>
        <v>0</v>
      </c>
      <c r="T423" s="96">
        <f>IF(T$397=اكتوبر!$B37,اكتوبر!$BR37-اكتوبر!$BQ37,0)</f>
        <v>0</v>
      </c>
      <c r="U423" s="96">
        <f>IF(U$397=اكتوبر!$B37,اكتوبر!$BR37-اكتوبر!$BQ37,0)</f>
        <v>0</v>
      </c>
      <c r="V423" s="96">
        <f>IF(V$397=اكتوبر!$B37,اكتوبر!$BR37-اكتوبر!$BQ37,0)</f>
        <v>0</v>
      </c>
      <c r="W423" s="96">
        <f>IF(W$397=اكتوبر!$B37,اكتوبر!$BR37-اكتوبر!$BQ37,0)</f>
        <v>0</v>
      </c>
      <c r="X423" s="96">
        <f>IF(X$397=اكتوبر!$B37,اكتوبر!$BR37-اكتوبر!$BQ37,0)</f>
        <v>0</v>
      </c>
      <c r="Y423" s="96">
        <f>IF(Y$397=اكتوبر!$B37,اكتوبر!$BR37-اكتوبر!$BQ37,0)</f>
        <v>0</v>
      </c>
      <c r="Z423" s="96">
        <f>IF(Z$397=اكتوبر!$B37,اكتوبر!$BR37-اكتوبر!$BQ37,0)</f>
        <v>0</v>
      </c>
      <c r="AA423" s="96">
        <f>IF(AA$397=اكتوبر!$B37,اكتوبر!$BR37-اكتوبر!$BQ37,0)</f>
        <v>0</v>
      </c>
      <c r="AB423" s="96">
        <f>IF(AB$397=اكتوبر!$B37,اكتوبر!$BR37-اكتوبر!$BQ37,0)</f>
        <v>0</v>
      </c>
      <c r="AC423" s="96">
        <f>IF(AC$397=اكتوبر!$B37,اكتوبر!$BR37-اكتوبر!$BQ37,0)</f>
        <v>0</v>
      </c>
      <c r="AD423" s="96">
        <f>IF(AD$397=اكتوبر!$B37,اكتوبر!$BR37-اكتوبر!$BQ37,0)</f>
        <v>0</v>
      </c>
      <c r="AE423" s="96">
        <f>IF(AE$397=اكتوبر!$B37,اكتوبر!$BR37-اكتوبر!$BQ37,0)</f>
        <v>0</v>
      </c>
      <c r="AF423" s="96">
        <f>IF(AF$397=اكتوبر!$B37,اكتوبر!$BR37-اكتوبر!$BQ37,0)</f>
        <v>0</v>
      </c>
      <c r="AG423" s="96">
        <f>IF(AG$397=اكتوبر!$B37,اكتوبر!$BR37-اكتوبر!$BQ37,0)</f>
        <v>0</v>
      </c>
    </row>
    <row r="424" spans="1:33">
      <c r="A424" s="96" t="str">
        <f>IF(D424&gt;0,اكتوبر!D38," ")</f>
        <v> </v>
      </c>
      <c r="B424" s="96" t="str">
        <f>IF(D424&gt;0,اكتوبر!E38," ")</f>
        <v> </v>
      </c>
      <c r="C424" s="96" t="str">
        <f>IF(D424&gt;0,اكتوبر!F38,"")</f>
        <v/>
      </c>
      <c r="D424" s="126">
        <f t="shared" si="18"/>
        <v>0</v>
      </c>
      <c r="E424" s="96">
        <f>IF(E$397=اكتوبر!$B38,اكتوبر!$BR38-اكتوبر!$BQ38,0)</f>
        <v>0</v>
      </c>
      <c r="F424" s="96">
        <f>IF(F$397=اكتوبر!$B38,اكتوبر!$BR38-اكتوبر!$BQ38,0)</f>
        <v>0</v>
      </c>
      <c r="G424" s="96">
        <f>IF(G$397=اكتوبر!$B38,اكتوبر!$BR38-اكتوبر!$BQ38,0)</f>
        <v>0</v>
      </c>
      <c r="H424" s="96">
        <f>IF(H$397=اكتوبر!$B38,اكتوبر!$BR38-اكتوبر!$BQ38,0)</f>
        <v>0</v>
      </c>
      <c r="I424" s="96">
        <f>IF(I$397=اكتوبر!$B38,اكتوبر!$BR38-اكتوبر!$BQ38,0)</f>
        <v>0</v>
      </c>
      <c r="J424" s="96">
        <f>IF(J$397=اكتوبر!$B38,اكتوبر!$BR38-اكتوبر!$BQ38,0)</f>
        <v>0</v>
      </c>
      <c r="K424" s="96">
        <f>IF(K$397=اكتوبر!$B38,اكتوبر!$BR38-اكتوبر!$BQ38,0)</f>
        <v>0</v>
      </c>
      <c r="L424" s="96">
        <f>IF(L$397=اكتوبر!$B38,اكتوبر!$BR38-اكتوبر!$BQ38,0)</f>
        <v>0</v>
      </c>
      <c r="M424" s="96">
        <f>IF(M$397=اكتوبر!$B38,اكتوبر!$BR38-اكتوبر!$BQ38,0)</f>
        <v>0</v>
      </c>
      <c r="N424" s="96">
        <f>IF(N$397=اكتوبر!$B38,اكتوبر!$BR38-اكتوبر!$BQ38,0)</f>
        <v>0</v>
      </c>
      <c r="O424" s="96">
        <f>IF(O$397=اكتوبر!$B38,اكتوبر!$BR38-اكتوبر!$BQ38,0)</f>
        <v>0</v>
      </c>
      <c r="P424" s="96">
        <f>IF(P$397=اكتوبر!$B38,اكتوبر!$BR38-اكتوبر!$BQ38,0)</f>
        <v>0</v>
      </c>
      <c r="Q424" s="96">
        <f>IF(Q$397=اكتوبر!$B38,اكتوبر!$BR38-اكتوبر!$BQ38,0)</f>
        <v>0</v>
      </c>
      <c r="R424" s="96">
        <f>IF(R$397=اكتوبر!$B38,اكتوبر!$BR38-اكتوبر!$BQ38,0)</f>
        <v>0</v>
      </c>
      <c r="S424" s="96">
        <f>IF(S$397=اكتوبر!$B38,اكتوبر!$BR38-اكتوبر!$BQ38,0)</f>
        <v>0</v>
      </c>
      <c r="T424" s="96">
        <f>IF(T$397=اكتوبر!$B38,اكتوبر!$BR38-اكتوبر!$BQ38,0)</f>
        <v>0</v>
      </c>
      <c r="U424" s="96">
        <f>IF(U$397=اكتوبر!$B38,اكتوبر!$BR38-اكتوبر!$BQ38,0)</f>
        <v>0</v>
      </c>
      <c r="V424" s="96">
        <f>IF(V$397=اكتوبر!$B38,اكتوبر!$BR38-اكتوبر!$BQ38,0)</f>
        <v>0</v>
      </c>
      <c r="W424" s="96">
        <f>IF(W$397=اكتوبر!$B38,اكتوبر!$BR38-اكتوبر!$BQ38,0)</f>
        <v>0</v>
      </c>
      <c r="X424" s="96">
        <f>IF(X$397=اكتوبر!$B38,اكتوبر!$BR38-اكتوبر!$BQ38,0)</f>
        <v>0</v>
      </c>
      <c r="Y424" s="96">
        <f>IF(Y$397=اكتوبر!$B38,اكتوبر!$BR38-اكتوبر!$BQ38,0)</f>
        <v>0</v>
      </c>
      <c r="Z424" s="96">
        <f>IF(Z$397=اكتوبر!$B38,اكتوبر!$BR38-اكتوبر!$BQ38,0)</f>
        <v>0</v>
      </c>
      <c r="AA424" s="96">
        <f>IF(AA$397=اكتوبر!$B38,اكتوبر!$BR38-اكتوبر!$BQ38,0)</f>
        <v>0</v>
      </c>
      <c r="AB424" s="96">
        <f>IF(AB$397=اكتوبر!$B38,اكتوبر!$BR38-اكتوبر!$BQ38,0)</f>
        <v>0</v>
      </c>
      <c r="AC424" s="96">
        <f>IF(AC$397=اكتوبر!$B38,اكتوبر!$BR38-اكتوبر!$BQ38,0)</f>
        <v>0</v>
      </c>
      <c r="AD424" s="96">
        <f>IF(AD$397=اكتوبر!$B38,اكتوبر!$BR38-اكتوبر!$BQ38,0)</f>
        <v>0</v>
      </c>
      <c r="AE424" s="96">
        <f>IF(AE$397=اكتوبر!$B38,اكتوبر!$BR38-اكتوبر!$BQ38,0)</f>
        <v>0</v>
      </c>
      <c r="AF424" s="96">
        <f>IF(AF$397=اكتوبر!$B38,اكتوبر!$BR38-اكتوبر!$BQ38,0)</f>
        <v>0</v>
      </c>
      <c r="AG424" s="96">
        <f>IF(AG$397=اكتوبر!$B38,اكتوبر!$BR38-اكتوبر!$BQ38,0)</f>
        <v>0</v>
      </c>
    </row>
    <row r="425" spans="1:33">
      <c r="A425" s="96" t="str">
        <f>IF(D425&gt;0,اكتوبر!D39," ")</f>
        <v> </v>
      </c>
      <c r="B425" s="96" t="str">
        <f>IF(D425&gt;0,اكتوبر!E39," ")</f>
        <v> </v>
      </c>
      <c r="C425" s="96" t="str">
        <f>IF(D425&gt;0,اكتوبر!F39,"")</f>
        <v/>
      </c>
      <c r="D425" s="126">
        <f t="shared" si="18"/>
        <v>0</v>
      </c>
      <c r="E425" s="96">
        <f>IF(E$397=اكتوبر!$B39,اكتوبر!$BR39-اكتوبر!$BQ39,0)</f>
        <v>0</v>
      </c>
      <c r="F425" s="96">
        <f>IF(F$397=اكتوبر!$B39,اكتوبر!$BR39-اكتوبر!$BQ39,0)</f>
        <v>0</v>
      </c>
      <c r="G425" s="96">
        <f>IF(G$397=اكتوبر!$B39,اكتوبر!$BR39-اكتوبر!$BQ39,0)</f>
        <v>0</v>
      </c>
      <c r="H425" s="96">
        <f>IF(H$397=اكتوبر!$B39,اكتوبر!$BR39-اكتوبر!$BQ39,0)</f>
        <v>0</v>
      </c>
      <c r="I425" s="96">
        <f>IF(I$397=اكتوبر!$B39,اكتوبر!$BR39-اكتوبر!$BQ39,0)</f>
        <v>0</v>
      </c>
      <c r="J425" s="96">
        <f>IF(J$397=اكتوبر!$B39,اكتوبر!$BR39-اكتوبر!$BQ39,0)</f>
        <v>0</v>
      </c>
      <c r="K425" s="96">
        <f>IF(K$397=اكتوبر!$B39,اكتوبر!$BR39-اكتوبر!$BQ39,0)</f>
        <v>0</v>
      </c>
      <c r="L425" s="96">
        <f>IF(L$397=اكتوبر!$B39,اكتوبر!$BR39-اكتوبر!$BQ39,0)</f>
        <v>0</v>
      </c>
      <c r="M425" s="96">
        <f>IF(M$397=اكتوبر!$B39,اكتوبر!$BR39-اكتوبر!$BQ39,0)</f>
        <v>0</v>
      </c>
      <c r="N425" s="96">
        <f>IF(N$397=اكتوبر!$B39,اكتوبر!$BR39-اكتوبر!$BQ39,0)</f>
        <v>0</v>
      </c>
      <c r="O425" s="96">
        <f>IF(O$397=اكتوبر!$B39,اكتوبر!$BR39-اكتوبر!$BQ39,0)</f>
        <v>0</v>
      </c>
      <c r="P425" s="96">
        <f>IF(P$397=اكتوبر!$B39,اكتوبر!$BR39-اكتوبر!$BQ39,0)</f>
        <v>0</v>
      </c>
      <c r="Q425" s="96">
        <f>IF(Q$397=اكتوبر!$B39,اكتوبر!$BR39-اكتوبر!$BQ39,0)</f>
        <v>0</v>
      </c>
      <c r="R425" s="96">
        <f>IF(R$397=اكتوبر!$B39,اكتوبر!$BR39-اكتوبر!$BQ39,0)</f>
        <v>0</v>
      </c>
      <c r="S425" s="96">
        <f>IF(S$397=اكتوبر!$B39,اكتوبر!$BR39-اكتوبر!$BQ39,0)</f>
        <v>0</v>
      </c>
      <c r="T425" s="96">
        <f>IF(T$397=اكتوبر!$B39,اكتوبر!$BR39-اكتوبر!$BQ39,0)</f>
        <v>0</v>
      </c>
      <c r="U425" s="96">
        <f>IF(U$397=اكتوبر!$B39,اكتوبر!$BR39-اكتوبر!$BQ39,0)</f>
        <v>0</v>
      </c>
      <c r="V425" s="96">
        <f>IF(V$397=اكتوبر!$B39,اكتوبر!$BR39-اكتوبر!$BQ39,0)</f>
        <v>0</v>
      </c>
      <c r="W425" s="96">
        <f>IF(W$397=اكتوبر!$B39,اكتوبر!$BR39-اكتوبر!$BQ39,0)</f>
        <v>0</v>
      </c>
      <c r="X425" s="96">
        <f>IF(X$397=اكتوبر!$B39,اكتوبر!$BR39-اكتوبر!$BQ39,0)</f>
        <v>0</v>
      </c>
      <c r="Y425" s="96">
        <f>IF(Y$397=اكتوبر!$B39,اكتوبر!$BR39-اكتوبر!$BQ39,0)</f>
        <v>0</v>
      </c>
      <c r="Z425" s="96">
        <f>IF(Z$397=اكتوبر!$B39,اكتوبر!$BR39-اكتوبر!$BQ39,0)</f>
        <v>0</v>
      </c>
      <c r="AA425" s="96">
        <f>IF(AA$397=اكتوبر!$B39,اكتوبر!$BR39-اكتوبر!$BQ39,0)</f>
        <v>0</v>
      </c>
      <c r="AB425" s="96">
        <f>IF(AB$397=اكتوبر!$B39,اكتوبر!$BR39-اكتوبر!$BQ39,0)</f>
        <v>0</v>
      </c>
      <c r="AC425" s="96">
        <f>IF(AC$397=اكتوبر!$B39,اكتوبر!$BR39-اكتوبر!$BQ39,0)</f>
        <v>0</v>
      </c>
      <c r="AD425" s="96">
        <f>IF(AD$397=اكتوبر!$B39,اكتوبر!$BR39-اكتوبر!$BQ39,0)</f>
        <v>0</v>
      </c>
      <c r="AE425" s="96">
        <f>IF(AE$397=اكتوبر!$B39,اكتوبر!$BR39-اكتوبر!$BQ39,0)</f>
        <v>0</v>
      </c>
      <c r="AF425" s="96">
        <f>IF(AF$397=اكتوبر!$B39,اكتوبر!$BR39-اكتوبر!$BQ39,0)</f>
        <v>0</v>
      </c>
      <c r="AG425" s="96">
        <f>IF(AG$397=اكتوبر!$B39,اكتوبر!$BR39-اكتوبر!$BQ39,0)</f>
        <v>0</v>
      </c>
    </row>
    <row r="426" spans="1:33">
      <c r="A426" s="96" t="str">
        <f>IF(D426&gt;0,اكتوبر!D40," ")</f>
        <v> </v>
      </c>
      <c r="B426" s="96" t="str">
        <f>IF(D426&gt;0,اكتوبر!E40," ")</f>
        <v> </v>
      </c>
      <c r="C426" s="96" t="str">
        <f>IF(D426&gt;0,اكتوبر!F40,"")</f>
        <v/>
      </c>
      <c r="D426" s="126">
        <f t="shared" si="18"/>
        <v>0</v>
      </c>
      <c r="E426" s="96">
        <f>IF(E$397=اكتوبر!$B40,اكتوبر!$BR40-اكتوبر!$BQ40,0)</f>
        <v>0</v>
      </c>
      <c r="F426" s="96">
        <f>IF(F$397=اكتوبر!$B40,اكتوبر!$BR40-اكتوبر!$BQ40,0)</f>
        <v>0</v>
      </c>
      <c r="G426" s="96">
        <f>IF(G$397=اكتوبر!$B40,اكتوبر!$BR40-اكتوبر!$BQ40,0)</f>
        <v>0</v>
      </c>
      <c r="H426" s="96">
        <f>IF(H$397=اكتوبر!$B40,اكتوبر!$BR40-اكتوبر!$BQ40,0)</f>
        <v>0</v>
      </c>
      <c r="I426" s="96">
        <f>IF(I$397=اكتوبر!$B40,اكتوبر!$BR40-اكتوبر!$BQ40,0)</f>
        <v>0</v>
      </c>
      <c r="J426" s="96">
        <f>IF(J$397=اكتوبر!$B40,اكتوبر!$BR40-اكتوبر!$BQ40,0)</f>
        <v>0</v>
      </c>
      <c r="K426" s="96">
        <f>IF(K$397=اكتوبر!$B40,اكتوبر!$BR40-اكتوبر!$BQ40,0)</f>
        <v>0</v>
      </c>
      <c r="L426" s="96">
        <f>IF(L$397=اكتوبر!$B40,اكتوبر!$BR40-اكتوبر!$BQ40,0)</f>
        <v>0</v>
      </c>
      <c r="M426" s="96">
        <f>IF(M$397=اكتوبر!$B40,اكتوبر!$BR40-اكتوبر!$BQ40,0)</f>
        <v>0</v>
      </c>
      <c r="N426" s="96">
        <f>IF(N$397=اكتوبر!$B40,اكتوبر!$BR40-اكتوبر!$BQ40,0)</f>
        <v>0</v>
      </c>
      <c r="O426" s="96">
        <f>IF(O$397=اكتوبر!$B40,اكتوبر!$BR40-اكتوبر!$BQ40,0)</f>
        <v>0</v>
      </c>
      <c r="P426" s="96">
        <f>IF(P$397=اكتوبر!$B40,اكتوبر!$BR40-اكتوبر!$BQ40,0)</f>
        <v>0</v>
      </c>
      <c r="Q426" s="96">
        <f>IF(Q$397=اكتوبر!$B40,اكتوبر!$BR40-اكتوبر!$BQ40,0)</f>
        <v>0</v>
      </c>
      <c r="R426" s="96">
        <f>IF(R$397=اكتوبر!$B40,اكتوبر!$BR40-اكتوبر!$BQ40,0)</f>
        <v>0</v>
      </c>
      <c r="S426" s="96">
        <f>IF(S$397=اكتوبر!$B40,اكتوبر!$BR40-اكتوبر!$BQ40,0)</f>
        <v>0</v>
      </c>
      <c r="T426" s="96">
        <f>IF(T$397=اكتوبر!$B40,اكتوبر!$BR40-اكتوبر!$BQ40,0)</f>
        <v>0</v>
      </c>
      <c r="U426" s="96">
        <f>IF(U$397=اكتوبر!$B40,اكتوبر!$BR40-اكتوبر!$BQ40,0)</f>
        <v>0</v>
      </c>
      <c r="V426" s="96">
        <f>IF(V$397=اكتوبر!$B40,اكتوبر!$BR40-اكتوبر!$BQ40,0)</f>
        <v>0</v>
      </c>
      <c r="W426" s="96">
        <f>IF(W$397=اكتوبر!$B40,اكتوبر!$BR40-اكتوبر!$BQ40,0)</f>
        <v>0</v>
      </c>
      <c r="X426" s="96">
        <f>IF(X$397=اكتوبر!$B40,اكتوبر!$BR40-اكتوبر!$BQ40,0)</f>
        <v>0</v>
      </c>
      <c r="Y426" s="96">
        <f>IF(Y$397=اكتوبر!$B40,اكتوبر!$BR40-اكتوبر!$BQ40,0)</f>
        <v>0</v>
      </c>
      <c r="Z426" s="96">
        <f>IF(Z$397=اكتوبر!$B40,اكتوبر!$BR40-اكتوبر!$BQ40,0)</f>
        <v>0</v>
      </c>
      <c r="AA426" s="96">
        <f>IF(AA$397=اكتوبر!$B40,اكتوبر!$BR40-اكتوبر!$BQ40,0)</f>
        <v>0</v>
      </c>
      <c r="AB426" s="96">
        <f>IF(AB$397=اكتوبر!$B40,اكتوبر!$BR40-اكتوبر!$BQ40,0)</f>
        <v>0</v>
      </c>
      <c r="AC426" s="96">
        <f>IF(AC$397=اكتوبر!$B40,اكتوبر!$BR40-اكتوبر!$BQ40,0)</f>
        <v>0</v>
      </c>
      <c r="AD426" s="96">
        <f>IF(AD$397=اكتوبر!$B40,اكتوبر!$BR40-اكتوبر!$BQ40,0)</f>
        <v>0</v>
      </c>
      <c r="AE426" s="96">
        <f>IF(AE$397=اكتوبر!$B40,اكتوبر!$BR40-اكتوبر!$BQ40,0)</f>
        <v>0</v>
      </c>
      <c r="AF426" s="96">
        <f>IF(AF$397=اكتوبر!$B40,اكتوبر!$BR40-اكتوبر!$BQ40,0)</f>
        <v>0</v>
      </c>
      <c r="AG426" s="96">
        <f>IF(AG$397=اكتوبر!$B40,اكتوبر!$BR40-اكتوبر!$BQ40,0)</f>
        <v>0</v>
      </c>
    </row>
    <row r="427" spans="1:33">
      <c r="A427" s="96" t="str">
        <f>IF(D427&gt;0,اكتوبر!D41," ")</f>
        <v> </v>
      </c>
      <c r="B427" s="96" t="str">
        <f>IF(D427&gt;0,اكتوبر!E41," ")</f>
        <v> </v>
      </c>
      <c r="C427" s="96" t="str">
        <f>IF(D427&gt;0,اكتوبر!F41,"")</f>
        <v/>
      </c>
      <c r="D427" s="126">
        <f t="shared" si="18"/>
        <v>0</v>
      </c>
      <c r="E427" s="96">
        <f>IF(E$397=اكتوبر!$B41,اكتوبر!$BR41-اكتوبر!$BQ41,0)</f>
        <v>0</v>
      </c>
      <c r="F427" s="96">
        <f>IF(F$397=اكتوبر!$B41,اكتوبر!$BR41-اكتوبر!$BQ41,0)</f>
        <v>0</v>
      </c>
      <c r="G427" s="96">
        <f>IF(G$397=اكتوبر!$B41,اكتوبر!$BR41-اكتوبر!$BQ41,0)</f>
        <v>0</v>
      </c>
      <c r="H427" s="96">
        <f>IF(H$397=اكتوبر!$B41,اكتوبر!$BR41-اكتوبر!$BQ41,0)</f>
        <v>0</v>
      </c>
      <c r="I427" s="96">
        <f>IF(I$397=اكتوبر!$B41,اكتوبر!$BR41-اكتوبر!$BQ41,0)</f>
        <v>0</v>
      </c>
      <c r="J427" s="96">
        <f>IF(J$397=اكتوبر!$B41,اكتوبر!$BR41-اكتوبر!$BQ41,0)</f>
        <v>0</v>
      </c>
      <c r="K427" s="96">
        <f>IF(K$397=اكتوبر!$B41,اكتوبر!$BR41-اكتوبر!$BQ41,0)</f>
        <v>0</v>
      </c>
      <c r="L427" s="96">
        <f>IF(L$397=اكتوبر!$B41,اكتوبر!$BR41-اكتوبر!$BQ41,0)</f>
        <v>0</v>
      </c>
      <c r="M427" s="96">
        <f>IF(M$397=اكتوبر!$B41,اكتوبر!$BR41-اكتوبر!$BQ41,0)</f>
        <v>0</v>
      </c>
      <c r="N427" s="96">
        <f>IF(N$397=اكتوبر!$B41,اكتوبر!$BR41-اكتوبر!$BQ41,0)</f>
        <v>0</v>
      </c>
      <c r="O427" s="96">
        <f>IF(O$397=اكتوبر!$B41,اكتوبر!$BR41-اكتوبر!$BQ41,0)</f>
        <v>0</v>
      </c>
      <c r="P427" s="96">
        <f>IF(P$397=اكتوبر!$B41,اكتوبر!$BR41-اكتوبر!$BQ41,0)</f>
        <v>0</v>
      </c>
      <c r="Q427" s="96">
        <f>IF(Q$397=اكتوبر!$B41,اكتوبر!$BR41-اكتوبر!$BQ41,0)</f>
        <v>0</v>
      </c>
      <c r="R427" s="96">
        <f>IF(R$397=اكتوبر!$B41,اكتوبر!$BR41-اكتوبر!$BQ41,0)</f>
        <v>0</v>
      </c>
      <c r="S427" s="96">
        <f>IF(S$397=اكتوبر!$B41,اكتوبر!$BR41-اكتوبر!$BQ41,0)</f>
        <v>0</v>
      </c>
      <c r="T427" s="96">
        <f>IF(T$397=اكتوبر!$B41,اكتوبر!$BR41-اكتوبر!$BQ41,0)</f>
        <v>0</v>
      </c>
      <c r="U427" s="96">
        <f>IF(U$397=اكتوبر!$B41,اكتوبر!$BR41-اكتوبر!$BQ41,0)</f>
        <v>0</v>
      </c>
      <c r="V427" s="96">
        <f>IF(V$397=اكتوبر!$B41,اكتوبر!$BR41-اكتوبر!$BQ41,0)</f>
        <v>0</v>
      </c>
      <c r="W427" s="96">
        <f>IF(W$397=اكتوبر!$B41,اكتوبر!$BR41-اكتوبر!$BQ41,0)</f>
        <v>0</v>
      </c>
      <c r="X427" s="96">
        <f>IF(X$397=اكتوبر!$B41,اكتوبر!$BR41-اكتوبر!$BQ41,0)</f>
        <v>0</v>
      </c>
      <c r="Y427" s="96">
        <f>IF(Y$397=اكتوبر!$B41,اكتوبر!$BR41-اكتوبر!$BQ41,0)</f>
        <v>0</v>
      </c>
      <c r="Z427" s="96">
        <f>IF(Z$397=اكتوبر!$B41,اكتوبر!$BR41-اكتوبر!$BQ41,0)</f>
        <v>0</v>
      </c>
      <c r="AA427" s="96">
        <f>IF(AA$397=اكتوبر!$B41,اكتوبر!$BR41-اكتوبر!$BQ41,0)</f>
        <v>0</v>
      </c>
      <c r="AB427" s="96">
        <f>IF(AB$397=اكتوبر!$B41,اكتوبر!$BR41-اكتوبر!$BQ41,0)</f>
        <v>0</v>
      </c>
      <c r="AC427" s="96">
        <f>IF(AC$397=اكتوبر!$B41,اكتوبر!$BR41-اكتوبر!$BQ41,0)</f>
        <v>0</v>
      </c>
      <c r="AD427" s="96">
        <f>IF(AD$397=اكتوبر!$B41,اكتوبر!$BR41-اكتوبر!$BQ41,0)</f>
        <v>0</v>
      </c>
      <c r="AE427" s="96">
        <f>IF(AE$397=اكتوبر!$B41,اكتوبر!$BR41-اكتوبر!$BQ41,0)</f>
        <v>0</v>
      </c>
      <c r="AF427" s="96">
        <f>IF(AF$397=اكتوبر!$B41,اكتوبر!$BR41-اكتوبر!$BQ41,0)</f>
        <v>0</v>
      </c>
      <c r="AG427" s="96">
        <f>IF(AG$397=اكتوبر!$B41,اكتوبر!$BR41-اكتوبر!$BQ41,0)</f>
        <v>0</v>
      </c>
    </row>
    <row r="428" spans="1:33">
      <c r="A428" s="96" t="str">
        <f>IF(D428&gt;0,اكتوبر!D42," ")</f>
        <v> </v>
      </c>
      <c r="B428" s="96" t="str">
        <f>IF(D428&gt;0,اكتوبر!E42," ")</f>
        <v> </v>
      </c>
      <c r="C428" s="96" t="str">
        <f>IF(D428&gt;0,اكتوبر!F42,"")</f>
        <v/>
      </c>
      <c r="D428" s="126">
        <f t="shared" si="18"/>
        <v>0</v>
      </c>
      <c r="E428" s="96">
        <f>IF(E$397=اكتوبر!$B42,اكتوبر!$BR42-اكتوبر!$BQ42,0)</f>
        <v>0</v>
      </c>
      <c r="F428" s="96">
        <f>IF(F$397=اكتوبر!$B42,اكتوبر!$BR42-اكتوبر!$BQ42,0)</f>
        <v>0</v>
      </c>
      <c r="G428" s="96">
        <f>IF(G$397=اكتوبر!$B42,اكتوبر!$BR42-اكتوبر!$BQ42,0)</f>
        <v>0</v>
      </c>
      <c r="H428" s="96">
        <f>IF(H$397=اكتوبر!$B42,اكتوبر!$BR42-اكتوبر!$BQ42,0)</f>
        <v>0</v>
      </c>
      <c r="I428" s="96">
        <f>IF(I$397=اكتوبر!$B42,اكتوبر!$BR42-اكتوبر!$BQ42,0)</f>
        <v>0</v>
      </c>
      <c r="J428" s="96">
        <f>IF(J$397=اكتوبر!$B42,اكتوبر!$BR42-اكتوبر!$BQ42,0)</f>
        <v>0</v>
      </c>
      <c r="K428" s="96">
        <f>IF(K$397=اكتوبر!$B42,اكتوبر!$BR42-اكتوبر!$BQ42,0)</f>
        <v>0</v>
      </c>
      <c r="L428" s="96">
        <f>IF(L$397=اكتوبر!$B42,اكتوبر!$BR42-اكتوبر!$BQ42,0)</f>
        <v>0</v>
      </c>
      <c r="M428" s="96">
        <f>IF(M$397=اكتوبر!$B42,اكتوبر!$BR42-اكتوبر!$BQ42,0)</f>
        <v>0</v>
      </c>
      <c r="N428" s="96">
        <f>IF(N$397=اكتوبر!$B42,اكتوبر!$BR42-اكتوبر!$BQ42,0)</f>
        <v>0</v>
      </c>
      <c r="O428" s="96">
        <f>IF(O$397=اكتوبر!$B42,اكتوبر!$BR42-اكتوبر!$BQ42,0)</f>
        <v>0</v>
      </c>
      <c r="P428" s="96">
        <f>IF(P$397=اكتوبر!$B42,اكتوبر!$BR42-اكتوبر!$BQ42,0)</f>
        <v>0</v>
      </c>
      <c r="Q428" s="96">
        <f>IF(Q$397=اكتوبر!$B42,اكتوبر!$BR42-اكتوبر!$BQ42,0)</f>
        <v>0</v>
      </c>
      <c r="R428" s="96">
        <f>IF(R$397=اكتوبر!$B42,اكتوبر!$BR42-اكتوبر!$BQ42,0)</f>
        <v>0</v>
      </c>
      <c r="S428" s="96">
        <f>IF(S$397=اكتوبر!$B42,اكتوبر!$BR42-اكتوبر!$BQ42,0)</f>
        <v>0</v>
      </c>
      <c r="T428" s="96">
        <f>IF(T$397=اكتوبر!$B42,اكتوبر!$BR42-اكتوبر!$BQ42,0)</f>
        <v>0</v>
      </c>
      <c r="U428" s="96">
        <f>IF(U$397=اكتوبر!$B42,اكتوبر!$BR42-اكتوبر!$BQ42,0)</f>
        <v>0</v>
      </c>
      <c r="V428" s="96">
        <f>IF(V$397=اكتوبر!$B42,اكتوبر!$BR42-اكتوبر!$BQ42,0)</f>
        <v>0</v>
      </c>
      <c r="W428" s="96">
        <f>IF(W$397=اكتوبر!$B42,اكتوبر!$BR42-اكتوبر!$BQ42,0)</f>
        <v>0</v>
      </c>
      <c r="X428" s="96">
        <f>IF(X$397=اكتوبر!$B42,اكتوبر!$BR42-اكتوبر!$BQ42,0)</f>
        <v>0</v>
      </c>
      <c r="Y428" s="96">
        <f>IF(Y$397=اكتوبر!$B42,اكتوبر!$BR42-اكتوبر!$BQ42,0)</f>
        <v>0</v>
      </c>
      <c r="Z428" s="96">
        <f>IF(Z$397=اكتوبر!$B42,اكتوبر!$BR42-اكتوبر!$BQ42,0)</f>
        <v>0</v>
      </c>
      <c r="AA428" s="96">
        <f>IF(AA$397=اكتوبر!$B42,اكتوبر!$BR42-اكتوبر!$BQ42,0)</f>
        <v>0</v>
      </c>
      <c r="AB428" s="96">
        <f>IF(AB$397=اكتوبر!$B42,اكتوبر!$BR42-اكتوبر!$BQ42,0)</f>
        <v>0</v>
      </c>
      <c r="AC428" s="96">
        <f>IF(AC$397=اكتوبر!$B42,اكتوبر!$BR42-اكتوبر!$BQ42,0)</f>
        <v>0</v>
      </c>
      <c r="AD428" s="96">
        <f>IF(AD$397=اكتوبر!$B42,اكتوبر!$BR42-اكتوبر!$BQ42,0)</f>
        <v>0</v>
      </c>
      <c r="AE428" s="96">
        <f>IF(AE$397=اكتوبر!$B42,اكتوبر!$BR42-اكتوبر!$BQ42,0)</f>
        <v>0</v>
      </c>
      <c r="AF428" s="96">
        <f>IF(AF$397=اكتوبر!$B42,اكتوبر!$BR42-اكتوبر!$BQ42,0)</f>
        <v>0</v>
      </c>
      <c r="AG428" s="96">
        <f>IF(AG$397=اكتوبر!$B42,اكتوبر!$BR42-اكتوبر!$BQ42,0)</f>
        <v>0</v>
      </c>
    </row>
    <row r="429" ht="15" spans="1:33">
      <c r="A429" s="96" t="str">
        <f>IF(D429&gt;0,اكتوبر!D43," ")</f>
        <v> </v>
      </c>
      <c r="B429" s="96" t="str">
        <f>IF(D429&gt;0,اكتوبر!E43," ")</f>
        <v> </v>
      </c>
      <c r="C429" s="96" t="str">
        <f>IF(D429&gt;0,اكتوبر!F43,"")</f>
        <v/>
      </c>
      <c r="D429" s="126">
        <f t="shared" si="18"/>
        <v>0</v>
      </c>
      <c r="E429" s="96">
        <f>IF(E$397=اكتوبر!$B43,اكتوبر!$BR43-اكتوبر!$BQ43,0)</f>
        <v>0</v>
      </c>
      <c r="F429" s="96">
        <f>IF(F$397=اكتوبر!$B43,اكتوبر!$BR43-اكتوبر!$BQ43,0)</f>
        <v>0</v>
      </c>
      <c r="G429" s="96">
        <f>IF(G$397=اكتوبر!$B43,اكتوبر!$BR43-اكتوبر!$BQ43,0)</f>
        <v>0</v>
      </c>
      <c r="H429" s="96">
        <f>IF(H$397=اكتوبر!$B43,اكتوبر!$BR43-اكتوبر!$BQ43,0)</f>
        <v>0</v>
      </c>
      <c r="I429" s="96">
        <f>IF(I$397=اكتوبر!$B43,اكتوبر!$BR43-اكتوبر!$BQ43,0)</f>
        <v>0</v>
      </c>
      <c r="J429" s="96">
        <f>IF(J$397=اكتوبر!$B43,اكتوبر!$BR43-اكتوبر!$BQ43,0)</f>
        <v>0</v>
      </c>
      <c r="K429" s="96">
        <f>IF(K$397=اكتوبر!$B43,اكتوبر!$BR43-اكتوبر!$BQ43,0)</f>
        <v>0</v>
      </c>
      <c r="L429" s="96">
        <f>IF(L$397=اكتوبر!$B43,اكتوبر!$BR43-اكتوبر!$BQ43,0)</f>
        <v>0</v>
      </c>
      <c r="M429" s="96">
        <f>IF(M$397=اكتوبر!$B43,اكتوبر!$BR43-اكتوبر!$BQ43,0)</f>
        <v>0</v>
      </c>
      <c r="N429" s="96">
        <f>IF(N$397=اكتوبر!$B43,اكتوبر!$BR43-اكتوبر!$BQ43,0)</f>
        <v>0</v>
      </c>
      <c r="O429" s="96">
        <f>IF(O$397=اكتوبر!$B43,اكتوبر!$BR43-اكتوبر!$BQ43,0)</f>
        <v>0</v>
      </c>
      <c r="P429" s="96">
        <f>IF(P$397=اكتوبر!$B43,اكتوبر!$BR43-اكتوبر!$BQ43,0)</f>
        <v>0</v>
      </c>
      <c r="Q429" s="96">
        <f>IF(Q$397=اكتوبر!$B43,اكتوبر!$BR43-اكتوبر!$BQ43,0)</f>
        <v>0</v>
      </c>
      <c r="R429" s="96">
        <f>IF(R$397=اكتوبر!$B43,اكتوبر!$BR43-اكتوبر!$BQ43,0)</f>
        <v>0</v>
      </c>
      <c r="S429" s="96">
        <f>IF(S$397=اكتوبر!$B43,اكتوبر!$BR43-اكتوبر!$BQ43,0)</f>
        <v>0</v>
      </c>
      <c r="T429" s="96">
        <f>IF(T$397=اكتوبر!$B43,اكتوبر!$BR43-اكتوبر!$BQ43,0)</f>
        <v>0</v>
      </c>
      <c r="U429" s="96">
        <f>IF(U$397=اكتوبر!$B43,اكتوبر!$BR43-اكتوبر!$BQ43,0)</f>
        <v>0</v>
      </c>
      <c r="V429" s="96">
        <f>IF(V$397=اكتوبر!$B43,اكتوبر!$BR43-اكتوبر!$BQ43,0)</f>
        <v>0</v>
      </c>
      <c r="W429" s="96">
        <f>IF(W$397=اكتوبر!$B43,اكتوبر!$BR43-اكتوبر!$BQ43,0)</f>
        <v>0</v>
      </c>
      <c r="X429" s="96">
        <f>IF(X$397=اكتوبر!$B43,اكتوبر!$BR43-اكتوبر!$BQ43,0)</f>
        <v>0</v>
      </c>
      <c r="Y429" s="96">
        <f>IF(Y$397=اكتوبر!$B43,اكتوبر!$BR43-اكتوبر!$BQ43,0)</f>
        <v>0</v>
      </c>
      <c r="Z429" s="96">
        <f>IF(Z$397=اكتوبر!$B43,اكتوبر!$BR43-اكتوبر!$BQ43,0)</f>
        <v>0</v>
      </c>
      <c r="AA429" s="96">
        <f>IF(AA$397=اكتوبر!$B43,اكتوبر!$BR43-اكتوبر!$BQ43,0)</f>
        <v>0</v>
      </c>
      <c r="AB429" s="96">
        <f>IF(AB$397=اكتوبر!$B43,اكتوبر!$BR43-اكتوبر!$BQ43,0)</f>
        <v>0</v>
      </c>
      <c r="AC429" s="96">
        <f>IF(AC$397=اكتوبر!$B43,اكتوبر!$BR43-اكتوبر!$BQ43,0)</f>
        <v>0</v>
      </c>
      <c r="AD429" s="96">
        <f>IF(AD$397=اكتوبر!$B43,اكتوبر!$BR43-اكتوبر!$BQ43,0)</f>
        <v>0</v>
      </c>
      <c r="AE429" s="96">
        <f>IF(AE$397=اكتوبر!$B43,اكتوبر!$BR43-اكتوبر!$BQ43,0)</f>
        <v>0</v>
      </c>
      <c r="AF429" s="96">
        <f>IF(AF$397=اكتوبر!$B43,اكتوبر!$BR43-اكتوبر!$BQ43,0)</f>
        <v>0</v>
      </c>
      <c r="AG429" s="96">
        <f>IF(AG$397=اكتوبر!$B43,اكتوبر!$BR43-اكتوبر!$BQ43,0)</f>
        <v>0</v>
      </c>
    </row>
    <row r="430" ht="23.25" spans="3:33">
      <c r="C430" s="127" t="s">
        <v>534</v>
      </c>
      <c r="D430" s="144">
        <f t="shared" ref="D430:AG430" si="19">SUM(D398:D429)</f>
        <v>600</v>
      </c>
      <c r="E430" s="144">
        <f t="shared" si="19"/>
        <v>0</v>
      </c>
      <c r="F430" s="128">
        <f t="shared" si="19"/>
        <v>0</v>
      </c>
      <c r="G430" s="128">
        <f t="shared" si="19"/>
        <v>0</v>
      </c>
      <c r="H430" s="128">
        <f t="shared" si="19"/>
        <v>0</v>
      </c>
      <c r="I430" s="128">
        <f t="shared" si="19"/>
        <v>0</v>
      </c>
      <c r="J430" s="128">
        <f t="shared" si="19"/>
        <v>0</v>
      </c>
      <c r="K430" s="133">
        <f t="shared" si="19"/>
        <v>0</v>
      </c>
      <c r="L430" s="133">
        <f t="shared" si="19"/>
        <v>0</v>
      </c>
      <c r="M430" s="133">
        <f t="shared" si="19"/>
        <v>0</v>
      </c>
      <c r="N430" s="133">
        <f t="shared" si="19"/>
        <v>0</v>
      </c>
      <c r="O430" s="133">
        <f t="shared" si="19"/>
        <v>0</v>
      </c>
      <c r="P430" s="133">
        <f t="shared" si="19"/>
        <v>0</v>
      </c>
      <c r="Q430" s="133">
        <f t="shared" si="19"/>
        <v>600</v>
      </c>
      <c r="R430" s="136">
        <f t="shared" si="19"/>
        <v>0</v>
      </c>
      <c r="S430" s="136">
        <f t="shared" si="19"/>
        <v>0</v>
      </c>
      <c r="T430" s="136">
        <f t="shared" si="19"/>
        <v>0</v>
      </c>
      <c r="U430" s="136">
        <f t="shared" si="19"/>
        <v>0</v>
      </c>
      <c r="V430" s="136">
        <f t="shared" si="19"/>
        <v>0</v>
      </c>
      <c r="W430" s="136">
        <f t="shared" si="19"/>
        <v>0</v>
      </c>
      <c r="X430" s="138">
        <f t="shared" si="19"/>
        <v>0</v>
      </c>
      <c r="Y430" s="138">
        <f t="shared" si="19"/>
        <v>0</v>
      </c>
      <c r="Z430" s="138">
        <f t="shared" si="19"/>
        <v>0</v>
      </c>
      <c r="AA430" s="138">
        <f t="shared" si="19"/>
        <v>0</v>
      </c>
      <c r="AB430" s="138">
        <f t="shared" si="19"/>
        <v>0</v>
      </c>
      <c r="AC430" s="142">
        <f t="shared" si="19"/>
        <v>0</v>
      </c>
      <c r="AD430" s="142">
        <f t="shared" si="19"/>
        <v>0</v>
      </c>
      <c r="AE430" s="142">
        <f t="shared" si="19"/>
        <v>0</v>
      </c>
      <c r="AF430" s="142">
        <f t="shared" si="19"/>
        <v>0</v>
      </c>
      <c r="AG430" s="143">
        <f t="shared" si="19"/>
        <v>0</v>
      </c>
    </row>
    <row r="431" ht="15"/>
    <row r="435" ht="30" spans="15:22">
      <c r="O435" s="134"/>
      <c r="P435" s="134" t="s">
        <v>545</v>
      </c>
      <c r="Q435" s="134"/>
      <c r="R435" s="134"/>
      <c r="S435" s="134"/>
      <c r="T435" s="134"/>
      <c r="U435" s="134"/>
      <c r="V435" s="134"/>
    </row>
    <row r="436" ht="30" spans="15:22">
      <c r="O436" s="134"/>
      <c r="P436" s="134"/>
      <c r="Q436" s="134"/>
      <c r="R436" s="134"/>
      <c r="S436" s="134"/>
      <c r="T436" s="134"/>
      <c r="U436" s="134"/>
      <c r="V436" s="134"/>
    </row>
    <row r="437" ht="30" spans="15:22">
      <c r="O437" s="134"/>
      <c r="P437" s="134"/>
      <c r="Q437" s="134"/>
      <c r="R437" s="134"/>
      <c r="S437" s="134"/>
      <c r="T437" s="134"/>
      <c r="U437" s="134"/>
      <c r="V437" s="134"/>
    </row>
    <row r="438" ht="30" spans="15:22">
      <c r="O438" s="134"/>
      <c r="P438" s="134"/>
      <c r="Q438" s="134"/>
      <c r="R438" s="134"/>
      <c r="S438" s="134"/>
      <c r="T438" s="134"/>
      <c r="U438" s="134"/>
      <c r="V438" s="134"/>
    </row>
    <row r="439" ht="20.25" spans="1:33">
      <c r="A439" s="96"/>
      <c r="B439" s="96"/>
      <c r="C439" s="96"/>
      <c r="D439" s="96"/>
      <c r="E439" s="125" t="s">
        <v>508</v>
      </c>
      <c r="F439" s="125"/>
      <c r="G439" s="125"/>
      <c r="H439" s="125"/>
      <c r="I439" s="125"/>
      <c r="J439" s="125"/>
      <c r="K439" s="132" t="s">
        <v>509</v>
      </c>
      <c r="L439" s="132"/>
      <c r="M439" s="132"/>
      <c r="N439" s="132"/>
      <c r="O439" s="132"/>
      <c r="P439" s="132"/>
      <c r="Q439" s="132"/>
      <c r="R439" s="135" t="s">
        <v>510</v>
      </c>
      <c r="S439" s="135"/>
      <c r="T439" s="135"/>
      <c r="U439" s="135"/>
      <c r="V439" s="135"/>
      <c r="W439" s="135"/>
      <c r="X439" s="137" t="s">
        <v>511</v>
      </c>
      <c r="Y439" s="137"/>
      <c r="Z439" s="137"/>
      <c r="AA439" s="137"/>
      <c r="AB439" s="137"/>
      <c r="AC439" s="139" t="s">
        <v>512</v>
      </c>
      <c r="AD439" s="139"/>
      <c r="AE439" s="139"/>
      <c r="AF439" s="139"/>
      <c r="AG439" s="139"/>
    </row>
    <row r="440" ht="20.25" spans="1:33">
      <c r="A440" s="97" t="s">
        <v>513</v>
      </c>
      <c r="B440" s="97" t="s">
        <v>486</v>
      </c>
      <c r="C440" s="97" t="s">
        <v>487</v>
      </c>
      <c r="D440" s="97" t="s">
        <v>15</v>
      </c>
      <c r="E440" s="125" t="s">
        <v>514</v>
      </c>
      <c r="F440" s="125" t="s">
        <v>515</v>
      </c>
      <c r="G440" s="125" t="s">
        <v>516</v>
      </c>
      <c r="H440" s="125" t="s">
        <v>180</v>
      </c>
      <c r="I440" s="125" t="s">
        <v>517</v>
      </c>
      <c r="J440" s="125" t="s">
        <v>518</v>
      </c>
      <c r="K440" s="132" t="s">
        <v>152</v>
      </c>
      <c r="L440" s="132" t="s">
        <v>470</v>
      </c>
      <c r="M440" s="132" t="s">
        <v>519</v>
      </c>
      <c r="N440" s="132" t="s">
        <v>433</v>
      </c>
      <c r="O440" s="132" t="s">
        <v>506</v>
      </c>
      <c r="P440" s="132" t="s">
        <v>520</v>
      </c>
      <c r="Q440" s="132" t="s">
        <v>394</v>
      </c>
      <c r="R440" s="135" t="s">
        <v>521</v>
      </c>
      <c r="S440" s="135" t="s">
        <v>522</v>
      </c>
      <c r="T440" s="135" t="s">
        <v>523</v>
      </c>
      <c r="U440" s="135" t="s">
        <v>524</v>
      </c>
      <c r="V440" s="135" t="s">
        <v>325</v>
      </c>
      <c r="W440" s="135" t="s">
        <v>525</v>
      </c>
      <c r="X440" s="137" t="s">
        <v>526</v>
      </c>
      <c r="Y440" s="137" t="s">
        <v>527</v>
      </c>
      <c r="Z440" s="137" t="s">
        <v>528</v>
      </c>
      <c r="AA440" s="137" t="s">
        <v>529</v>
      </c>
      <c r="AB440" s="137" t="s">
        <v>530</v>
      </c>
      <c r="AC440" s="140" t="s">
        <v>124</v>
      </c>
      <c r="AD440" s="140" t="s">
        <v>531</v>
      </c>
      <c r="AE440" s="141" t="s">
        <v>77</v>
      </c>
      <c r="AF440" s="141" t="s">
        <v>532</v>
      </c>
      <c r="AG440" s="141" t="s">
        <v>533</v>
      </c>
    </row>
    <row r="441" spans="1:33">
      <c r="A441" s="96" t="str">
        <f>IF(D441&gt;0,نوفمبر!D12," ")</f>
        <v> </v>
      </c>
      <c r="B441" s="96" t="str">
        <f>IF(D441&gt;0,نوفمبر!E12," ")</f>
        <v> </v>
      </c>
      <c r="C441" s="96" t="str">
        <f>IF(D441&gt;0,نوفمبر!F12,"")</f>
        <v/>
      </c>
      <c r="D441" s="126">
        <f t="shared" ref="D441:D472" si="20">SUM(E441:AF441)</f>
        <v>0</v>
      </c>
      <c r="E441" s="96">
        <f>IF(E$440=نوفمبر!$B12,نوفمبر!$BR12-نوفمبر!$BQ12,0)</f>
        <v>0</v>
      </c>
      <c r="F441" s="96">
        <f>IF(F$440=نوفمبر!$B12,نوفمبر!$BR12-نوفمبر!$BQ12,0)</f>
        <v>0</v>
      </c>
      <c r="G441" s="96">
        <f>IF(G$440=نوفمبر!$B12,نوفمبر!$BR12-نوفمبر!$BQ12,0)</f>
        <v>0</v>
      </c>
      <c r="H441" s="96">
        <f>IF(H$440=نوفمبر!$B12,نوفمبر!$BR12-نوفمبر!$BQ12,0)</f>
        <v>0</v>
      </c>
      <c r="I441" s="96">
        <f>IF(I$440=نوفمبر!$B12,نوفمبر!$BR12-نوفمبر!$BQ12,0)</f>
        <v>0</v>
      </c>
      <c r="J441" s="96">
        <f>IF(J$440=نوفمبر!$B12,نوفمبر!$BR12-نوفمبر!$BQ12,0)</f>
        <v>0</v>
      </c>
      <c r="K441" s="96">
        <f>IF(K$440=نوفمبر!$B12,نوفمبر!$BR12-نوفمبر!$BQ12,0)</f>
        <v>0</v>
      </c>
      <c r="L441" s="96">
        <f>IF(L$440=نوفمبر!$B12,نوفمبر!$BR12-نوفمبر!$BQ12,0)</f>
        <v>0</v>
      </c>
      <c r="M441" s="96">
        <f>IF(M$440=نوفمبر!$B12,نوفمبر!$BR12-نوفمبر!$BQ12,0)</f>
        <v>0</v>
      </c>
      <c r="N441" s="96">
        <f>IF(N$440=نوفمبر!$B12,نوفمبر!$BR12-نوفمبر!$BQ12,0)</f>
        <v>0</v>
      </c>
      <c r="O441" s="96">
        <f>IF(O$440=نوفمبر!$B12,نوفمبر!$BR12-نوفمبر!$BQ12,0)</f>
        <v>0</v>
      </c>
      <c r="P441" s="96">
        <f>IF(P$440=نوفمبر!$B12,نوفمبر!$BR12-نوفمبر!$BQ12,0)</f>
        <v>0</v>
      </c>
      <c r="Q441" s="96">
        <f>IF(Q$440=نوفمبر!$B12,نوفمبر!$BR12-نوفمبر!$BQ12,0)</f>
        <v>0</v>
      </c>
      <c r="R441" s="96">
        <f>IF(R$440=نوفمبر!$B12,نوفمبر!$BR12-نوفمبر!$BQ12,0)</f>
        <v>0</v>
      </c>
      <c r="S441" s="96">
        <f>IF(S$440=نوفمبر!$B12,نوفمبر!$BR12-نوفمبر!$BQ12,0)</f>
        <v>0</v>
      </c>
      <c r="T441" s="96">
        <f>IF(T$440=نوفمبر!$B12,نوفمبر!$BR12-نوفمبر!$BQ12,0)</f>
        <v>0</v>
      </c>
      <c r="U441" s="96">
        <f>IF(U$440=نوفمبر!$B12,نوفمبر!$BR12-نوفمبر!$BQ12,0)</f>
        <v>0</v>
      </c>
      <c r="V441" s="96">
        <f>IF(V$440=نوفمبر!$B12,نوفمبر!$BR12-نوفمبر!$BQ12,0)</f>
        <v>0</v>
      </c>
      <c r="W441" s="96">
        <f>IF(W$440=نوفمبر!$B12,نوفمبر!$BR12-نوفمبر!$BQ12,0)</f>
        <v>0</v>
      </c>
      <c r="X441" s="96">
        <f>IF(X$440=نوفمبر!$B12,نوفمبر!$BR12-نوفمبر!$BQ12,0)</f>
        <v>0</v>
      </c>
      <c r="Y441" s="96">
        <f>IF(Y$440=نوفمبر!$B12,نوفمبر!$BR12-نوفمبر!$BQ12,0)</f>
        <v>0</v>
      </c>
      <c r="Z441" s="96">
        <f>IF(Z$440=نوفمبر!$B12,نوفمبر!$BR12-نوفمبر!$BQ12,0)</f>
        <v>0</v>
      </c>
      <c r="AA441" s="96">
        <f>IF(AA$440=نوفمبر!$B12,نوفمبر!$BR12-نوفمبر!$BQ12,0)</f>
        <v>0</v>
      </c>
      <c r="AB441" s="96">
        <f>IF(AB$440=نوفمبر!$B12,نوفمبر!$BR12-نوفمبر!$BQ12,0)</f>
        <v>0</v>
      </c>
      <c r="AC441" s="96">
        <f>IF(AC$440=نوفمبر!$B12,نوفمبر!$BR12-نوفمبر!$BQ12,0)</f>
        <v>0</v>
      </c>
      <c r="AD441" s="96">
        <f>IF(AD$440=نوفمبر!$B12,نوفمبر!$BR12-نوفمبر!$BQ12,0)</f>
        <v>0</v>
      </c>
      <c r="AE441" s="96">
        <f>IF(AE$440=نوفمبر!$B12,نوفمبر!$BR12-نوفمبر!$BQ12,0)</f>
        <v>0</v>
      </c>
      <c r="AF441" s="96">
        <f>IF(AF$440=نوفمبر!$B12,نوفمبر!$BR12-نوفمبر!$BQ12,0)</f>
        <v>0</v>
      </c>
      <c r="AG441" s="96">
        <f>IF(AG$440=نوفمبر!$B12,نوفمبر!$BR12-نوفمبر!$BQ12,0)</f>
        <v>0</v>
      </c>
    </row>
    <row r="442" spans="1:33">
      <c r="A442" s="96" t="str">
        <f>IF(D442&gt;0,نوفمبر!D13," ")</f>
        <v> </v>
      </c>
      <c r="B442" s="96" t="str">
        <f>IF(D442&gt;0,نوفمبر!E13," ")</f>
        <v> </v>
      </c>
      <c r="C442" s="96" t="str">
        <f>IF(D442&gt;0,نوفمبر!F13,"")</f>
        <v/>
      </c>
      <c r="D442" s="126">
        <f t="shared" si="20"/>
        <v>0</v>
      </c>
      <c r="E442" s="96">
        <f>IF(E$440=نوفمبر!$B13,نوفمبر!$BR13-نوفمبر!$BQ13,0)</f>
        <v>0</v>
      </c>
      <c r="F442" s="96">
        <f>IF(F$440=نوفمبر!$B13,نوفمبر!$BR13-نوفمبر!$BQ13,0)</f>
        <v>0</v>
      </c>
      <c r="G442" s="96">
        <f>IF(G$440=نوفمبر!$B13,نوفمبر!$BR13-نوفمبر!$BQ13,0)</f>
        <v>0</v>
      </c>
      <c r="H442" s="96">
        <f>IF(H$440=نوفمبر!$B13,نوفمبر!$BR13-نوفمبر!$BQ13,0)</f>
        <v>0</v>
      </c>
      <c r="I442" s="96">
        <f>IF(I$440=نوفمبر!$B13,نوفمبر!$BR13-نوفمبر!$BQ13,0)</f>
        <v>0</v>
      </c>
      <c r="J442" s="96">
        <f>IF(J$440=نوفمبر!$B13,نوفمبر!$BR13-نوفمبر!$BQ13,0)</f>
        <v>0</v>
      </c>
      <c r="K442" s="96">
        <f>IF(K$440=نوفمبر!$B13,نوفمبر!$BR13-نوفمبر!$BQ13,0)</f>
        <v>0</v>
      </c>
      <c r="L442" s="96">
        <f>IF(L$440=نوفمبر!$B13,نوفمبر!$BR13-نوفمبر!$BQ13,0)</f>
        <v>0</v>
      </c>
      <c r="M442" s="96">
        <f>IF(M$440=نوفمبر!$B13,نوفمبر!$BR13-نوفمبر!$BQ13,0)</f>
        <v>0</v>
      </c>
      <c r="N442" s="96">
        <f>IF(N$440=نوفمبر!$B13,نوفمبر!$BR13-نوفمبر!$BQ13,0)</f>
        <v>0</v>
      </c>
      <c r="O442" s="96">
        <f>IF(O$440=نوفمبر!$B13,نوفمبر!$BR13-نوفمبر!$BQ13,0)</f>
        <v>0</v>
      </c>
      <c r="P442" s="96">
        <f>IF(P$440=نوفمبر!$B13,نوفمبر!$BR13-نوفمبر!$BQ13,0)</f>
        <v>0</v>
      </c>
      <c r="Q442" s="96">
        <f>IF(Q$440=نوفمبر!$B13,نوفمبر!$BR13-نوفمبر!$BQ13,0)</f>
        <v>0</v>
      </c>
      <c r="R442" s="96">
        <f>IF(R$440=نوفمبر!$B13,نوفمبر!$BR13-نوفمبر!$BQ13,0)</f>
        <v>0</v>
      </c>
      <c r="S442" s="96">
        <f>IF(S$440=نوفمبر!$B13,نوفمبر!$BR13-نوفمبر!$BQ13,0)</f>
        <v>0</v>
      </c>
      <c r="T442" s="96">
        <f>IF(T$440=نوفمبر!$B13,نوفمبر!$BR13-نوفمبر!$BQ13,0)</f>
        <v>0</v>
      </c>
      <c r="U442" s="96">
        <f>IF(U$440=نوفمبر!$B13,نوفمبر!$BR13-نوفمبر!$BQ13,0)</f>
        <v>0</v>
      </c>
      <c r="V442" s="96">
        <f>IF(V$440=نوفمبر!$B13,نوفمبر!$BR13-نوفمبر!$BQ13,0)</f>
        <v>0</v>
      </c>
      <c r="W442" s="96">
        <f>IF(W$440=نوفمبر!$B13,نوفمبر!$BR13-نوفمبر!$BQ13,0)</f>
        <v>0</v>
      </c>
      <c r="X442" s="96">
        <f>IF(X$440=نوفمبر!$B13,نوفمبر!$BR13-نوفمبر!$BQ13,0)</f>
        <v>0</v>
      </c>
      <c r="Y442" s="96">
        <f>IF(Y$440=نوفمبر!$B13,نوفمبر!$BR13-نوفمبر!$BQ13,0)</f>
        <v>0</v>
      </c>
      <c r="Z442" s="96">
        <f>IF(Z$440=نوفمبر!$B13,نوفمبر!$BR13-نوفمبر!$BQ13,0)</f>
        <v>0</v>
      </c>
      <c r="AA442" s="96">
        <f>IF(AA$440=نوفمبر!$B13,نوفمبر!$BR13-نوفمبر!$BQ13,0)</f>
        <v>0</v>
      </c>
      <c r="AB442" s="96">
        <f>IF(AB$440=نوفمبر!$B13,نوفمبر!$BR13-نوفمبر!$BQ13,0)</f>
        <v>0</v>
      </c>
      <c r="AC442" s="96">
        <f>IF(AC$440=نوفمبر!$B13,نوفمبر!$BR13-نوفمبر!$BQ13,0)</f>
        <v>0</v>
      </c>
      <c r="AD442" s="96">
        <f>IF(AD$440=نوفمبر!$B13,نوفمبر!$BR13-نوفمبر!$BQ13,0)</f>
        <v>0</v>
      </c>
      <c r="AE442" s="96">
        <f>IF(AE$440=نوفمبر!$B13,نوفمبر!$BR13-نوفمبر!$BQ13,0)</f>
        <v>0</v>
      </c>
      <c r="AF442" s="96">
        <f>IF(AF$440=نوفمبر!$B13,نوفمبر!$BR13-نوفمبر!$BQ13,0)</f>
        <v>0</v>
      </c>
      <c r="AG442" s="96">
        <f>IF(AG$440=نوفمبر!$B13,نوفمبر!$BR13-نوفمبر!$BQ13,0)</f>
        <v>0</v>
      </c>
    </row>
    <row r="443" spans="1:33">
      <c r="A443" s="96" t="str">
        <f>IF(D443&gt;0,نوفمبر!D14," ")</f>
        <v> </v>
      </c>
      <c r="B443" s="96" t="str">
        <f>IF(D443&gt;0,نوفمبر!E14," ")</f>
        <v> </v>
      </c>
      <c r="C443" s="96" t="str">
        <f>IF(D443&gt;0,نوفمبر!F14,"")</f>
        <v/>
      </c>
      <c r="D443" s="126">
        <f t="shared" si="20"/>
        <v>0</v>
      </c>
      <c r="E443" s="96">
        <f>IF(E$440=نوفمبر!$B14,نوفمبر!$BR14-نوفمبر!$BQ14,0)</f>
        <v>0</v>
      </c>
      <c r="F443" s="96">
        <f>IF(F$440=نوفمبر!$B14,نوفمبر!$BR14-نوفمبر!$BQ14,0)</f>
        <v>0</v>
      </c>
      <c r="G443" s="96">
        <f>IF(G$440=نوفمبر!$B14,نوفمبر!$BR14-نوفمبر!$BQ14,0)</f>
        <v>0</v>
      </c>
      <c r="H443" s="96">
        <f>IF(H$440=نوفمبر!$B14,نوفمبر!$BR14-نوفمبر!$BQ14,0)</f>
        <v>0</v>
      </c>
      <c r="I443" s="96">
        <f>IF(I$440=نوفمبر!$B14,نوفمبر!$BR14-نوفمبر!$BQ14,0)</f>
        <v>0</v>
      </c>
      <c r="J443" s="96">
        <f>IF(J$440=نوفمبر!$B14,نوفمبر!$BR14-نوفمبر!$BQ14,0)</f>
        <v>0</v>
      </c>
      <c r="K443" s="96">
        <f>IF(K$440=نوفمبر!$B14,نوفمبر!$BR14-نوفمبر!$BQ14,0)</f>
        <v>0</v>
      </c>
      <c r="L443" s="96">
        <f>IF(L$440=نوفمبر!$B14,نوفمبر!$BR14-نوفمبر!$BQ14,0)</f>
        <v>0</v>
      </c>
      <c r="M443" s="96">
        <f>IF(M$440=نوفمبر!$B14,نوفمبر!$BR14-نوفمبر!$BQ14,0)</f>
        <v>0</v>
      </c>
      <c r="N443" s="96">
        <f>IF(N$440=نوفمبر!$B14,نوفمبر!$BR14-نوفمبر!$BQ14,0)</f>
        <v>0</v>
      </c>
      <c r="O443" s="96">
        <f>IF(O$440=نوفمبر!$B14,نوفمبر!$BR14-نوفمبر!$BQ14,0)</f>
        <v>0</v>
      </c>
      <c r="P443" s="96">
        <f>IF(P$440=نوفمبر!$B14,نوفمبر!$BR14-نوفمبر!$BQ14,0)</f>
        <v>0</v>
      </c>
      <c r="Q443" s="96">
        <f>IF(Q$440=نوفمبر!$B14,نوفمبر!$BR14-نوفمبر!$BQ14,0)</f>
        <v>0</v>
      </c>
      <c r="R443" s="96">
        <f>IF(R$440=نوفمبر!$B14,نوفمبر!$BR14-نوفمبر!$BQ14,0)</f>
        <v>0</v>
      </c>
      <c r="S443" s="96">
        <f>IF(S$440=نوفمبر!$B14,نوفمبر!$BR14-نوفمبر!$BQ14,0)</f>
        <v>0</v>
      </c>
      <c r="T443" s="96">
        <f>IF(T$440=نوفمبر!$B14,نوفمبر!$BR14-نوفمبر!$BQ14,0)</f>
        <v>0</v>
      </c>
      <c r="U443" s="96">
        <f>IF(U$440=نوفمبر!$B14,نوفمبر!$BR14-نوفمبر!$BQ14,0)</f>
        <v>0</v>
      </c>
      <c r="V443" s="96">
        <f>IF(V$440=نوفمبر!$B14,نوفمبر!$BR14-نوفمبر!$BQ14,0)</f>
        <v>0</v>
      </c>
      <c r="W443" s="96">
        <f>IF(W$440=نوفمبر!$B14,نوفمبر!$BR14-نوفمبر!$BQ14,0)</f>
        <v>0</v>
      </c>
      <c r="X443" s="96">
        <f>IF(X$440=نوفمبر!$B14,نوفمبر!$BR14-نوفمبر!$BQ14,0)</f>
        <v>0</v>
      </c>
      <c r="Y443" s="96">
        <f>IF(Y$440=نوفمبر!$B14,نوفمبر!$BR14-نوفمبر!$BQ14,0)</f>
        <v>0</v>
      </c>
      <c r="Z443" s="96">
        <f>IF(Z$440=نوفمبر!$B14,نوفمبر!$BR14-نوفمبر!$BQ14,0)</f>
        <v>0</v>
      </c>
      <c r="AA443" s="96">
        <f>IF(AA$440=نوفمبر!$B14,نوفمبر!$BR14-نوفمبر!$BQ14,0)</f>
        <v>0</v>
      </c>
      <c r="AB443" s="96">
        <f>IF(AB$440=نوفمبر!$B14,نوفمبر!$BR14-نوفمبر!$BQ14,0)</f>
        <v>0</v>
      </c>
      <c r="AC443" s="96">
        <f>IF(AC$440=نوفمبر!$B14,نوفمبر!$BR14-نوفمبر!$BQ14,0)</f>
        <v>0</v>
      </c>
      <c r="AD443" s="96">
        <f>IF(AD$440=نوفمبر!$B14,نوفمبر!$BR14-نوفمبر!$BQ14,0)</f>
        <v>0</v>
      </c>
      <c r="AE443" s="96">
        <f>IF(AE$440=نوفمبر!$B14,نوفمبر!$BR14-نوفمبر!$BQ14,0)</f>
        <v>0</v>
      </c>
      <c r="AF443" s="96">
        <f>IF(AF$440=نوفمبر!$B14,نوفمبر!$BR14-نوفمبر!$BQ14,0)</f>
        <v>0</v>
      </c>
      <c r="AG443" s="96">
        <f>IF(AG$440=نوفمبر!$B14,نوفمبر!$BR14-نوفمبر!$BQ14,0)</f>
        <v>0</v>
      </c>
    </row>
    <row r="444" spans="1:33">
      <c r="A444" s="96" t="str">
        <f>IF(D444&gt;0,نوفمبر!D15," ")</f>
        <v> </v>
      </c>
      <c r="B444" s="96" t="str">
        <f>IF(D444&gt;0,نوفمبر!E15," ")</f>
        <v> </v>
      </c>
      <c r="C444" s="96" t="str">
        <f>IF(D444&gt;0,نوفمبر!F15,"")</f>
        <v/>
      </c>
      <c r="D444" s="126">
        <f t="shared" si="20"/>
        <v>0</v>
      </c>
      <c r="E444" s="96">
        <f>IF(E$440=نوفمبر!$B15,نوفمبر!$BR15-نوفمبر!$BQ15,0)</f>
        <v>0</v>
      </c>
      <c r="F444" s="96">
        <f>IF(F$440=نوفمبر!$B15,نوفمبر!$BR15-نوفمبر!$BQ15,0)</f>
        <v>0</v>
      </c>
      <c r="G444" s="96">
        <f>IF(G$440=نوفمبر!$B15,نوفمبر!$BR15-نوفمبر!$BQ15,0)</f>
        <v>0</v>
      </c>
      <c r="H444" s="96">
        <f>IF(H$440=نوفمبر!$B15,نوفمبر!$BR15-نوفمبر!$BQ15,0)</f>
        <v>0</v>
      </c>
      <c r="I444" s="96">
        <f>IF(I$440=نوفمبر!$B15,نوفمبر!$BR15-نوفمبر!$BQ15,0)</f>
        <v>0</v>
      </c>
      <c r="J444" s="96">
        <f>IF(J$440=نوفمبر!$B15,نوفمبر!$BR15-نوفمبر!$BQ15,0)</f>
        <v>0</v>
      </c>
      <c r="K444" s="96">
        <f>IF(K$440=نوفمبر!$B15,نوفمبر!$BR15-نوفمبر!$BQ15,0)</f>
        <v>0</v>
      </c>
      <c r="L444" s="96">
        <f>IF(L$440=نوفمبر!$B15,نوفمبر!$BR15-نوفمبر!$BQ15,0)</f>
        <v>0</v>
      </c>
      <c r="M444" s="96">
        <f>IF(M$440=نوفمبر!$B15,نوفمبر!$BR15-نوفمبر!$BQ15,0)</f>
        <v>0</v>
      </c>
      <c r="N444" s="96">
        <f>IF(N$440=نوفمبر!$B15,نوفمبر!$BR15-نوفمبر!$BQ15,0)</f>
        <v>0</v>
      </c>
      <c r="O444" s="96">
        <f>IF(O$440=نوفمبر!$B15,نوفمبر!$BR15-نوفمبر!$BQ15,0)</f>
        <v>0</v>
      </c>
      <c r="P444" s="96">
        <f>IF(P$440=نوفمبر!$B15,نوفمبر!$BR15-نوفمبر!$BQ15,0)</f>
        <v>0</v>
      </c>
      <c r="Q444" s="96">
        <f>IF(Q$440=نوفمبر!$B15,نوفمبر!$BR15-نوفمبر!$BQ15,0)</f>
        <v>0</v>
      </c>
      <c r="R444" s="96">
        <f>IF(R$440=نوفمبر!$B15,نوفمبر!$BR15-نوفمبر!$BQ15,0)</f>
        <v>0</v>
      </c>
      <c r="S444" s="96">
        <f>IF(S$440=نوفمبر!$B15,نوفمبر!$BR15-نوفمبر!$BQ15,0)</f>
        <v>0</v>
      </c>
      <c r="T444" s="96">
        <f>IF(T$440=نوفمبر!$B15,نوفمبر!$BR15-نوفمبر!$BQ15,0)</f>
        <v>0</v>
      </c>
      <c r="U444" s="96">
        <f>IF(U$440=نوفمبر!$B15,نوفمبر!$BR15-نوفمبر!$BQ15,0)</f>
        <v>0</v>
      </c>
      <c r="V444" s="96">
        <f>IF(V$440=نوفمبر!$B15,نوفمبر!$BR15-نوفمبر!$BQ15,0)</f>
        <v>0</v>
      </c>
      <c r="W444" s="96">
        <f>IF(W$440=نوفمبر!$B15,نوفمبر!$BR15-نوفمبر!$BQ15,0)</f>
        <v>0</v>
      </c>
      <c r="X444" s="96">
        <f>IF(X$440=نوفمبر!$B15,نوفمبر!$BR15-نوفمبر!$BQ15,0)</f>
        <v>0</v>
      </c>
      <c r="Y444" s="96">
        <f>IF(Y$440=نوفمبر!$B15,نوفمبر!$BR15-نوفمبر!$BQ15,0)</f>
        <v>0</v>
      </c>
      <c r="Z444" s="96">
        <f>IF(Z$440=نوفمبر!$B15,نوفمبر!$BR15-نوفمبر!$BQ15,0)</f>
        <v>0</v>
      </c>
      <c r="AA444" s="96">
        <f>IF(AA$440=نوفمبر!$B15,نوفمبر!$BR15-نوفمبر!$BQ15,0)</f>
        <v>0</v>
      </c>
      <c r="AB444" s="96">
        <f>IF(AB$440=نوفمبر!$B15,نوفمبر!$BR15-نوفمبر!$BQ15,0)</f>
        <v>0</v>
      </c>
      <c r="AC444" s="96">
        <f>IF(AC$440=نوفمبر!$B15,نوفمبر!$BR15-نوفمبر!$BQ15,0)</f>
        <v>0</v>
      </c>
      <c r="AD444" s="96">
        <f>IF(AD$440=نوفمبر!$B15,نوفمبر!$BR15-نوفمبر!$BQ15,0)</f>
        <v>0</v>
      </c>
      <c r="AE444" s="96">
        <f>IF(AE$440=نوفمبر!$B15,نوفمبر!$BR15-نوفمبر!$BQ15,0)</f>
        <v>0</v>
      </c>
      <c r="AF444" s="96">
        <f>IF(AF$440=نوفمبر!$B15,نوفمبر!$BR15-نوفمبر!$BQ15,0)</f>
        <v>0</v>
      </c>
      <c r="AG444" s="96">
        <f>IF(AG$440=نوفمبر!$B15,نوفمبر!$BR15-نوفمبر!$BQ15,0)</f>
        <v>0</v>
      </c>
    </row>
    <row r="445" spans="1:33">
      <c r="A445" s="96" t="str">
        <f>IF(D445&gt;0,نوفمبر!D16," ")</f>
        <v> </v>
      </c>
      <c r="B445" s="96" t="str">
        <f>IF(D445&gt;0,نوفمبر!E16," ")</f>
        <v> </v>
      </c>
      <c r="C445" s="96" t="str">
        <f>IF(D445&gt;0,نوفمبر!F16,"")</f>
        <v/>
      </c>
      <c r="D445" s="126">
        <f t="shared" si="20"/>
        <v>0</v>
      </c>
      <c r="E445" s="96">
        <f>IF(E$440=نوفمبر!$B16,نوفمبر!$BR16-نوفمبر!$BQ16,0)</f>
        <v>0</v>
      </c>
      <c r="F445" s="96">
        <f>IF(F$440=نوفمبر!$B16,نوفمبر!$BR16-نوفمبر!$BQ16,0)</f>
        <v>0</v>
      </c>
      <c r="G445" s="96">
        <f>IF(G$440=نوفمبر!$B16,نوفمبر!$BR16-نوفمبر!$BQ16,0)</f>
        <v>0</v>
      </c>
      <c r="H445" s="96">
        <f>IF(H$440=نوفمبر!$B16,نوفمبر!$BR16-نوفمبر!$BQ16,0)</f>
        <v>0</v>
      </c>
      <c r="I445" s="96">
        <f>IF(I$440=نوفمبر!$B16,نوفمبر!$BR16-نوفمبر!$BQ16,0)</f>
        <v>0</v>
      </c>
      <c r="J445" s="96">
        <f>IF(J$440=نوفمبر!$B16,نوفمبر!$BR16-نوفمبر!$BQ16,0)</f>
        <v>0</v>
      </c>
      <c r="K445" s="96">
        <f>IF(K$440=نوفمبر!$B16,نوفمبر!$BR16-نوفمبر!$BQ16,0)</f>
        <v>0</v>
      </c>
      <c r="L445" s="96">
        <f>IF(L$440=نوفمبر!$B16,نوفمبر!$BR16-نوفمبر!$BQ16,0)</f>
        <v>0</v>
      </c>
      <c r="M445" s="96">
        <f>IF(M$440=نوفمبر!$B16,نوفمبر!$BR16-نوفمبر!$BQ16,0)</f>
        <v>0</v>
      </c>
      <c r="N445" s="96">
        <f>IF(N$440=نوفمبر!$B16,نوفمبر!$BR16-نوفمبر!$BQ16,0)</f>
        <v>0</v>
      </c>
      <c r="O445" s="96">
        <f>IF(O$440=نوفمبر!$B16,نوفمبر!$BR16-نوفمبر!$BQ16,0)</f>
        <v>0</v>
      </c>
      <c r="P445" s="96">
        <f>IF(P$440=نوفمبر!$B16,نوفمبر!$BR16-نوفمبر!$BQ16,0)</f>
        <v>0</v>
      </c>
      <c r="Q445" s="96">
        <f>IF(Q$440=نوفمبر!$B16,نوفمبر!$BR16-نوفمبر!$BQ16,0)</f>
        <v>0</v>
      </c>
      <c r="R445" s="96">
        <f>IF(R$440=نوفمبر!$B16,نوفمبر!$BR16-نوفمبر!$BQ16,0)</f>
        <v>0</v>
      </c>
      <c r="S445" s="96">
        <f>IF(S$440=نوفمبر!$B16,نوفمبر!$BR16-نوفمبر!$BQ16,0)</f>
        <v>0</v>
      </c>
      <c r="T445" s="96">
        <f>IF(T$440=نوفمبر!$B16,نوفمبر!$BR16-نوفمبر!$BQ16,0)</f>
        <v>0</v>
      </c>
      <c r="U445" s="96">
        <f>IF(U$440=نوفمبر!$B16,نوفمبر!$BR16-نوفمبر!$BQ16,0)</f>
        <v>0</v>
      </c>
      <c r="V445" s="96">
        <f>IF(V$440=نوفمبر!$B16,نوفمبر!$BR16-نوفمبر!$BQ16,0)</f>
        <v>0</v>
      </c>
      <c r="W445" s="96">
        <f>IF(W$440=نوفمبر!$B16,نوفمبر!$BR16-نوفمبر!$BQ16,0)</f>
        <v>0</v>
      </c>
      <c r="X445" s="96">
        <f>IF(X$440=نوفمبر!$B16,نوفمبر!$BR16-نوفمبر!$BQ16,0)</f>
        <v>0</v>
      </c>
      <c r="Y445" s="96">
        <f>IF(Y$440=نوفمبر!$B16,نوفمبر!$BR16-نوفمبر!$BQ16,0)</f>
        <v>0</v>
      </c>
      <c r="Z445" s="96">
        <f>IF(Z$440=نوفمبر!$B16,نوفمبر!$BR16-نوفمبر!$BQ16,0)</f>
        <v>0</v>
      </c>
      <c r="AA445" s="96">
        <f>IF(AA$440=نوفمبر!$B16,نوفمبر!$BR16-نوفمبر!$BQ16,0)</f>
        <v>0</v>
      </c>
      <c r="AB445" s="96">
        <f>IF(AB$440=نوفمبر!$B16,نوفمبر!$BR16-نوفمبر!$BQ16,0)</f>
        <v>0</v>
      </c>
      <c r="AC445" s="96">
        <f>IF(AC$440=نوفمبر!$B16,نوفمبر!$BR16-نوفمبر!$BQ16,0)</f>
        <v>0</v>
      </c>
      <c r="AD445" s="96">
        <f>IF(AD$440=نوفمبر!$B16,نوفمبر!$BR16-نوفمبر!$BQ16,0)</f>
        <v>0</v>
      </c>
      <c r="AE445" s="96">
        <f>IF(AE$440=نوفمبر!$B16,نوفمبر!$BR16-نوفمبر!$BQ16,0)</f>
        <v>0</v>
      </c>
      <c r="AF445" s="96">
        <f>IF(AF$440=نوفمبر!$B16,نوفمبر!$BR16-نوفمبر!$BQ16,0)</f>
        <v>0</v>
      </c>
      <c r="AG445" s="96">
        <f>IF(AG$440=نوفمبر!$B16,نوفمبر!$BR16-نوفمبر!$BQ16,0)</f>
        <v>0</v>
      </c>
    </row>
    <row r="446" spans="1:33">
      <c r="A446" s="96" t="str">
        <f>IF(D446&gt;0,نوفمبر!D17," ")</f>
        <v> </v>
      </c>
      <c r="B446" s="96" t="str">
        <f>IF(D446&gt;0,نوفمبر!E17," ")</f>
        <v> </v>
      </c>
      <c r="C446" s="96" t="str">
        <f>IF(D446&gt;0,نوفمبر!F17,"")</f>
        <v/>
      </c>
      <c r="D446" s="126">
        <f t="shared" si="20"/>
        <v>0</v>
      </c>
      <c r="E446" s="96">
        <f>IF(E$440=نوفمبر!$B17,نوفمبر!$BR17-نوفمبر!$BQ17,0)</f>
        <v>0</v>
      </c>
      <c r="F446" s="96">
        <f>IF(F$440=نوفمبر!$B17,نوفمبر!$BR17-نوفمبر!$BQ17,0)</f>
        <v>0</v>
      </c>
      <c r="G446" s="96">
        <f>IF(G$440=نوفمبر!$B17,نوفمبر!$BR17-نوفمبر!$BQ17,0)</f>
        <v>0</v>
      </c>
      <c r="H446" s="96">
        <f>IF(H$440=نوفمبر!$B17,نوفمبر!$BR17-نوفمبر!$BQ17,0)</f>
        <v>0</v>
      </c>
      <c r="I446" s="96">
        <f>IF(I$440=نوفمبر!$B17,نوفمبر!$BR17-نوفمبر!$BQ17,0)</f>
        <v>0</v>
      </c>
      <c r="J446" s="96">
        <f>IF(J$440=نوفمبر!$B17,نوفمبر!$BR17-نوفمبر!$BQ17,0)</f>
        <v>0</v>
      </c>
      <c r="K446" s="96">
        <f>IF(K$440=نوفمبر!$B17,نوفمبر!$BR17-نوفمبر!$BQ17,0)</f>
        <v>0</v>
      </c>
      <c r="L446" s="96">
        <f>IF(L$440=نوفمبر!$B17,نوفمبر!$BR17-نوفمبر!$BQ17,0)</f>
        <v>0</v>
      </c>
      <c r="M446" s="96">
        <f>IF(M$440=نوفمبر!$B17,نوفمبر!$BR17-نوفمبر!$BQ17,0)</f>
        <v>0</v>
      </c>
      <c r="N446" s="96">
        <f>IF(N$440=نوفمبر!$B17,نوفمبر!$BR17-نوفمبر!$BQ17,0)</f>
        <v>0</v>
      </c>
      <c r="O446" s="96">
        <f>IF(O$440=نوفمبر!$B17,نوفمبر!$BR17-نوفمبر!$BQ17,0)</f>
        <v>0</v>
      </c>
      <c r="P446" s="96">
        <f>IF(P$440=نوفمبر!$B17,نوفمبر!$BR17-نوفمبر!$BQ17,0)</f>
        <v>0</v>
      </c>
      <c r="Q446" s="96">
        <f>IF(Q$440=نوفمبر!$B17,نوفمبر!$BR17-نوفمبر!$BQ17,0)</f>
        <v>0</v>
      </c>
      <c r="R446" s="96">
        <f>IF(R$440=نوفمبر!$B17,نوفمبر!$BR17-نوفمبر!$BQ17,0)</f>
        <v>0</v>
      </c>
      <c r="S446" s="96">
        <f>IF(S$440=نوفمبر!$B17,نوفمبر!$BR17-نوفمبر!$BQ17,0)</f>
        <v>0</v>
      </c>
      <c r="T446" s="96">
        <f>IF(T$440=نوفمبر!$B17,نوفمبر!$BR17-نوفمبر!$BQ17,0)</f>
        <v>0</v>
      </c>
      <c r="U446" s="96">
        <f>IF(U$440=نوفمبر!$B17,نوفمبر!$BR17-نوفمبر!$BQ17,0)</f>
        <v>0</v>
      </c>
      <c r="V446" s="96">
        <f>IF(V$440=نوفمبر!$B17,نوفمبر!$BR17-نوفمبر!$BQ17,0)</f>
        <v>0</v>
      </c>
      <c r="W446" s="96">
        <f>IF(W$440=نوفمبر!$B17,نوفمبر!$BR17-نوفمبر!$BQ17,0)</f>
        <v>0</v>
      </c>
      <c r="X446" s="96">
        <f>IF(X$440=نوفمبر!$B17,نوفمبر!$BR17-نوفمبر!$BQ17,0)</f>
        <v>0</v>
      </c>
      <c r="Y446" s="96">
        <f>IF(Y$440=نوفمبر!$B17,نوفمبر!$BR17-نوفمبر!$BQ17,0)</f>
        <v>0</v>
      </c>
      <c r="Z446" s="96">
        <f>IF(Z$440=نوفمبر!$B17,نوفمبر!$BR17-نوفمبر!$BQ17,0)</f>
        <v>0</v>
      </c>
      <c r="AA446" s="96">
        <f>IF(AA$440=نوفمبر!$B17,نوفمبر!$BR17-نوفمبر!$BQ17,0)</f>
        <v>0</v>
      </c>
      <c r="AB446" s="96">
        <f>IF(AB$440=نوفمبر!$B17,نوفمبر!$BR17-نوفمبر!$BQ17,0)</f>
        <v>0</v>
      </c>
      <c r="AC446" s="96">
        <f>IF(AC$440=نوفمبر!$B17,نوفمبر!$BR17-نوفمبر!$BQ17,0)</f>
        <v>0</v>
      </c>
      <c r="AD446" s="96">
        <f>IF(AD$440=نوفمبر!$B17,نوفمبر!$BR17-نوفمبر!$BQ17,0)</f>
        <v>0</v>
      </c>
      <c r="AE446" s="96">
        <f>IF(AE$440=نوفمبر!$B17,نوفمبر!$BR17-نوفمبر!$BQ17,0)</f>
        <v>0</v>
      </c>
      <c r="AF446" s="96">
        <f>IF(AF$440=نوفمبر!$B17,نوفمبر!$BR17-نوفمبر!$BQ17,0)</f>
        <v>0</v>
      </c>
      <c r="AG446" s="96">
        <f>IF(AG$440=نوفمبر!$B17,نوفمبر!$BR17-نوفمبر!$BQ17,0)</f>
        <v>0</v>
      </c>
    </row>
    <row r="447" spans="1:33">
      <c r="A447" s="96" t="str">
        <f>IF(D447&gt;0,نوفمبر!D18," ")</f>
        <v> </v>
      </c>
      <c r="B447" s="96" t="str">
        <f>IF(D447&gt;0,نوفمبر!E18," ")</f>
        <v> </v>
      </c>
      <c r="C447" s="96" t="str">
        <f>IF(D447&gt;0,نوفمبر!F18,"")</f>
        <v/>
      </c>
      <c r="D447" s="126">
        <f t="shared" si="20"/>
        <v>0</v>
      </c>
      <c r="E447" s="96">
        <f>IF(E$440=نوفمبر!$B18,نوفمبر!$BR18-نوفمبر!$BQ18,0)</f>
        <v>0</v>
      </c>
      <c r="F447" s="96">
        <f>IF(F$440=نوفمبر!$B18,نوفمبر!$BR18-نوفمبر!$BQ18,0)</f>
        <v>0</v>
      </c>
      <c r="G447" s="96">
        <f>IF(G$440=نوفمبر!$B18,نوفمبر!$BR18-نوفمبر!$BQ18,0)</f>
        <v>0</v>
      </c>
      <c r="H447" s="96">
        <f>IF(H$440=نوفمبر!$B18,نوفمبر!$BR18-نوفمبر!$BQ18,0)</f>
        <v>0</v>
      </c>
      <c r="I447" s="96">
        <f>IF(I$440=نوفمبر!$B18,نوفمبر!$BR18-نوفمبر!$BQ18,0)</f>
        <v>0</v>
      </c>
      <c r="J447" s="96">
        <f>IF(J$440=نوفمبر!$B18,نوفمبر!$BR18-نوفمبر!$BQ18,0)</f>
        <v>0</v>
      </c>
      <c r="K447" s="96">
        <f>IF(K$440=نوفمبر!$B18,نوفمبر!$BR18-نوفمبر!$BQ18,0)</f>
        <v>0</v>
      </c>
      <c r="L447" s="96">
        <f>IF(L$440=نوفمبر!$B18,نوفمبر!$BR18-نوفمبر!$BQ18,0)</f>
        <v>0</v>
      </c>
      <c r="M447" s="96">
        <f>IF(M$440=نوفمبر!$B18,نوفمبر!$BR18-نوفمبر!$BQ18,0)</f>
        <v>0</v>
      </c>
      <c r="N447" s="96">
        <f>IF(N$440=نوفمبر!$B18,نوفمبر!$BR18-نوفمبر!$BQ18,0)</f>
        <v>0</v>
      </c>
      <c r="O447" s="96">
        <f>IF(O$440=نوفمبر!$B18,نوفمبر!$BR18-نوفمبر!$BQ18,0)</f>
        <v>0</v>
      </c>
      <c r="P447" s="96">
        <f>IF(P$440=نوفمبر!$B18,نوفمبر!$BR18-نوفمبر!$BQ18,0)</f>
        <v>0</v>
      </c>
      <c r="Q447" s="96">
        <f>IF(Q$440=نوفمبر!$B18,نوفمبر!$BR18-نوفمبر!$BQ18,0)</f>
        <v>0</v>
      </c>
      <c r="R447" s="96">
        <f>IF(R$440=نوفمبر!$B18,نوفمبر!$BR18-نوفمبر!$BQ18,0)</f>
        <v>0</v>
      </c>
      <c r="S447" s="96">
        <f>IF(S$440=نوفمبر!$B18,نوفمبر!$BR18-نوفمبر!$BQ18,0)</f>
        <v>0</v>
      </c>
      <c r="T447" s="96">
        <f>IF(T$440=نوفمبر!$B18,نوفمبر!$BR18-نوفمبر!$BQ18,0)</f>
        <v>0</v>
      </c>
      <c r="U447" s="96">
        <f>IF(U$440=نوفمبر!$B18,نوفمبر!$BR18-نوفمبر!$BQ18,0)</f>
        <v>0</v>
      </c>
      <c r="V447" s="96">
        <f>IF(V$440=نوفمبر!$B18,نوفمبر!$BR18-نوفمبر!$BQ18,0)</f>
        <v>0</v>
      </c>
      <c r="W447" s="96">
        <f>IF(W$440=نوفمبر!$B18,نوفمبر!$BR18-نوفمبر!$BQ18,0)</f>
        <v>0</v>
      </c>
      <c r="X447" s="96">
        <f>IF(X$440=نوفمبر!$B18,نوفمبر!$BR18-نوفمبر!$BQ18,0)</f>
        <v>0</v>
      </c>
      <c r="Y447" s="96">
        <f>IF(Y$440=نوفمبر!$B18,نوفمبر!$BR18-نوفمبر!$BQ18,0)</f>
        <v>0</v>
      </c>
      <c r="Z447" s="96">
        <f>IF(Z$440=نوفمبر!$B18,نوفمبر!$BR18-نوفمبر!$BQ18,0)</f>
        <v>0</v>
      </c>
      <c r="AA447" s="96">
        <f>IF(AA$440=نوفمبر!$B18,نوفمبر!$BR18-نوفمبر!$BQ18,0)</f>
        <v>0</v>
      </c>
      <c r="AB447" s="96">
        <f>IF(AB$440=نوفمبر!$B18,نوفمبر!$BR18-نوفمبر!$BQ18,0)</f>
        <v>0</v>
      </c>
      <c r="AC447" s="96">
        <f>IF(AC$440=نوفمبر!$B18,نوفمبر!$BR18-نوفمبر!$BQ18,0)</f>
        <v>0</v>
      </c>
      <c r="AD447" s="96">
        <f>IF(AD$440=نوفمبر!$B18,نوفمبر!$BR18-نوفمبر!$BQ18,0)</f>
        <v>0</v>
      </c>
      <c r="AE447" s="96">
        <f>IF(AE$440=نوفمبر!$B18,نوفمبر!$BR18-نوفمبر!$BQ18,0)</f>
        <v>0</v>
      </c>
      <c r="AF447" s="96">
        <f>IF(AF$440=نوفمبر!$B18,نوفمبر!$BR18-نوفمبر!$BQ18,0)</f>
        <v>0</v>
      </c>
      <c r="AG447" s="96">
        <f>IF(AG$440=نوفمبر!$B18,نوفمبر!$BR18-نوفمبر!$BQ18,0)</f>
        <v>0</v>
      </c>
    </row>
    <row r="448" spans="1:33">
      <c r="A448" s="96" t="str">
        <f>IF(D448&gt;0,نوفمبر!D19," ")</f>
        <v> </v>
      </c>
      <c r="B448" s="96" t="str">
        <f>IF(D448&gt;0,نوفمبر!E19," ")</f>
        <v> </v>
      </c>
      <c r="C448" s="96" t="str">
        <f>IF(D448&gt;0,نوفمبر!F19,"")</f>
        <v/>
      </c>
      <c r="D448" s="126">
        <f t="shared" si="20"/>
        <v>0</v>
      </c>
      <c r="E448" s="96">
        <f>IF(E$440=نوفمبر!$B19,نوفمبر!$BR19-نوفمبر!$BQ19,0)</f>
        <v>0</v>
      </c>
      <c r="F448" s="96">
        <f>IF(F$440=نوفمبر!$B19,نوفمبر!$BR19-نوفمبر!$BQ19,0)</f>
        <v>0</v>
      </c>
      <c r="G448" s="96">
        <f>IF(G$440=نوفمبر!$B19,نوفمبر!$BR19-نوفمبر!$BQ19,0)</f>
        <v>0</v>
      </c>
      <c r="H448" s="96">
        <f>IF(H$440=نوفمبر!$B19,نوفمبر!$BR19-نوفمبر!$BQ19,0)</f>
        <v>0</v>
      </c>
      <c r="I448" s="96">
        <f>IF(I$440=نوفمبر!$B19,نوفمبر!$BR19-نوفمبر!$BQ19,0)</f>
        <v>0</v>
      </c>
      <c r="J448" s="96">
        <f>IF(J$440=نوفمبر!$B19,نوفمبر!$BR19-نوفمبر!$BQ19,0)</f>
        <v>0</v>
      </c>
      <c r="K448" s="96">
        <f>IF(K$440=نوفمبر!$B19,نوفمبر!$BR19-نوفمبر!$BQ19,0)</f>
        <v>0</v>
      </c>
      <c r="L448" s="96">
        <f>IF(L$440=نوفمبر!$B19,نوفمبر!$BR19-نوفمبر!$BQ19,0)</f>
        <v>0</v>
      </c>
      <c r="M448" s="96">
        <f>IF(M$440=نوفمبر!$B19,نوفمبر!$BR19-نوفمبر!$BQ19,0)</f>
        <v>0</v>
      </c>
      <c r="N448" s="96">
        <f>IF(N$440=نوفمبر!$B19,نوفمبر!$BR19-نوفمبر!$BQ19,0)</f>
        <v>0</v>
      </c>
      <c r="O448" s="96">
        <f>IF(O$440=نوفمبر!$B19,نوفمبر!$BR19-نوفمبر!$BQ19,0)</f>
        <v>0</v>
      </c>
      <c r="P448" s="96">
        <f>IF(P$440=نوفمبر!$B19,نوفمبر!$BR19-نوفمبر!$BQ19,0)</f>
        <v>0</v>
      </c>
      <c r="Q448" s="96">
        <f>IF(Q$440=نوفمبر!$B19,نوفمبر!$BR19-نوفمبر!$BQ19,0)</f>
        <v>0</v>
      </c>
      <c r="R448" s="96">
        <f>IF(R$440=نوفمبر!$B19,نوفمبر!$BR19-نوفمبر!$BQ19,0)</f>
        <v>0</v>
      </c>
      <c r="S448" s="96">
        <f>IF(S$440=نوفمبر!$B19,نوفمبر!$BR19-نوفمبر!$BQ19,0)</f>
        <v>0</v>
      </c>
      <c r="T448" s="96">
        <f>IF(T$440=نوفمبر!$B19,نوفمبر!$BR19-نوفمبر!$BQ19,0)</f>
        <v>0</v>
      </c>
      <c r="U448" s="96">
        <f>IF(U$440=نوفمبر!$B19,نوفمبر!$BR19-نوفمبر!$BQ19,0)</f>
        <v>0</v>
      </c>
      <c r="V448" s="96">
        <f>IF(V$440=نوفمبر!$B19,نوفمبر!$BR19-نوفمبر!$BQ19,0)</f>
        <v>0</v>
      </c>
      <c r="W448" s="96">
        <f>IF(W$440=نوفمبر!$B19,نوفمبر!$BR19-نوفمبر!$BQ19,0)</f>
        <v>0</v>
      </c>
      <c r="X448" s="96">
        <f>IF(X$440=نوفمبر!$B19,نوفمبر!$BR19-نوفمبر!$BQ19,0)</f>
        <v>0</v>
      </c>
      <c r="Y448" s="96">
        <f>IF(Y$440=نوفمبر!$B19,نوفمبر!$BR19-نوفمبر!$BQ19,0)</f>
        <v>0</v>
      </c>
      <c r="Z448" s="96">
        <f>IF(Z$440=نوفمبر!$B19,نوفمبر!$BR19-نوفمبر!$BQ19,0)</f>
        <v>0</v>
      </c>
      <c r="AA448" s="96">
        <f>IF(AA$440=نوفمبر!$B19,نوفمبر!$BR19-نوفمبر!$BQ19,0)</f>
        <v>0</v>
      </c>
      <c r="AB448" s="96">
        <f>IF(AB$440=نوفمبر!$B19,نوفمبر!$BR19-نوفمبر!$BQ19,0)</f>
        <v>0</v>
      </c>
      <c r="AC448" s="96">
        <f>IF(AC$440=نوفمبر!$B19,نوفمبر!$BR19-نوفمبر!$BQ19,0)</f>
        <v>0</v>
      </c>
      <c r="AD448" s="96">
        <f>IF(AD$440=نوفمبر!$B19,نوفمبر!$BR19-نوفمبر!$BQ19,0)</f>
        <v>0</v>
      </c>
      <c r="AE448" s="96">
        <f>IF(AE$440=نوفمبر!$B19,نوفمبر!$BR19-نوفمبر!$BQ19,0)</f>
        <v>0</v>
      </c>
      <c r="AF448" s="96">
        <f>IF(AF$440=نوفمبر!$B19,نوفمبر!$BR19-نوفمبر!$BQ19,0)</f>
        <v>0</v>
      </c>
      <c r="AG448" s="96">
        <f>IF(AG$440=نوفمبر!$B19,نوفمبر!$BR19-نوفمبر!$BQ19,0)</f>
        <v>0</v>
      </c>
    </row>
    <row r="449" spans="1:33">
      <c r="A449" s="96" t="str">
        <f>IF(D449&gt;0,نوفمبر!D20," ")</f>
        <v> </v>
      </c>
      <c r="B449" s="96" t="str">
        <f>IF(D449&gt;0,نوفمبر!E20," ")</f>
        <v> </v>
      </c>
      <c r="C449" s="96" t="str">
        <f>IF(D449&gt;0,نوفمبر!F20,"")</f>
        <v/>
      </c>
      <c r="D449" s="126">
        <f t="shared" si="20"/>
        <v>0</v>
      </c>
      <c r="E449" s="96">
        <f>IF(E$440=نوفمبر!$B20,نوفمبر!$BR20-نوفمبر!$BQ20,0)</f>
        <v>0</v>
      </c>
      <c r="F449" s="96">
        <f>IF(F$440=نوفمبر!$B20,نوفمبر!$BR20-نوفمبر!$BQ20,0)</f>
        <v>0</v>
      </c>
      <c r="G449" s="96">
        <f>IF(G$440=نوفمبر!$B20,نوفمبر!$BR20-نوفمبر!$BQ20,0)</f>
        <v>0</v>
      </c>
      <c r="H449" s="96">
        <f>IF(H$440=نوفمبر!$B20,نوفمبر!$BR20-نوفمبر!$BQ20,0)</f>
        <v>0</v>
      </c>
      <c r="I449" s="96">
        <f>IF(I$440=نوفمبر!$B20,نوفمبر!$BR20-نوفمبر!$BQ20,0)</f>
        <v>0</v>
      </c>
      <c r="J449" s="96">
        <f>IF(J$440=نوفمبر!$B20,نوفمبر!$BR20-نوفمبر!$BQ20,0)</f>
        <v>0</v>
      </c>
      <c r="K449" s="96">
        <f>IF(K$440=نوفمبر!$B20,نوفمبر!$BR20-نوفمبر!$BQ20,0)</f>
        <v>0</v>
      </c>
      <c r="L449" s="96">
        <f>IF(L$440=نوفمبر!$B20,نوفمبر!$BR20-نوفمبر!$BQ20,0)</f>
        <v>0</v>
      </c>
      <c r="M449" s="96">
        <f>IF(M$440=نوفمبر!$B20,نوفمبر!$BR20-نوفمبر!$BQ20,0)</f>
        <v>0</v>
      </c>
      <c r="N449" s="96">
        <f>IF(N$440=نوفمبر!$B20,نوفمبر!$BR20-نوفمبر!$BQ20,0)</f>
        <v>0</v>
      </c>
      <c r="O449" s="96">
        <f>IF(O$440=نوفمبر!$B20,نوفمبر!$BR20-نوفمبر!$BQ20,0)</f>
        <v>0</v>
      </c>
      <c r="P449" s="96">
        <f>IF(P$440=نوفمبر!$B20,نوفمبر!$BR20-نوفمبر!$BQ20,0)</f>
        <v>0</v>
      </c>
      <c r="Q449" s="96">
        <f>IF(Q$440=نوفمبر!$B20,نوفمبر!$BR20-نوفمبر!$BQ20,0)</f>
        <v>0</v>
      </c>
      <c r="R449" s="96">
        <f>IF(R$440=نوفمبر!$B20,نوفمبر!$BR20-نوفمبر!$BQ20,0)</f>
        <v>0</v>
      </c>
      <c r="S449" s="96">
        <f>IF(S$440=نوفمبر!$B20,نوفمبر!$BR20-نوفمبر!$BQ20,0)</f>
        <v>0</v>
      </c>
      <c r="T449" s="96">
        <f>IF(T$440=نوفمبر!$B20,نوفمبر!$BR20-نوفمبر!$BQ20,0)</f>
        <v>0</v>
      </c>
      <c r="U449" s="96">
        <f>IF(U$440=نوفمبر!$B20,نوفمبر!$BR20-نوفمبر!$BQ20,0)</f>
        <v>0</v>
      </c>
      <c r="V449" s="96">
        <f>IF(V$440=نوفمبر!$B20,نوفمبر!$BR20-نوفمبر!$BQ20,0)</f>
        <v>0</v>
      </c>
      <c r="W449" s="96">
        <f>IF(W$440=نوفمبر!$B20,نوفمبر!$BR20-نوفمبر!$BQ20,0)</f>
        <v>0</v>
      </c>
      <c r="X449" s="96">
        <f>IF(X$440=نوفمبر!$B20,نوفمبر!$BR20-نوفمبر!$BQ20,0)</f>
        <v>0</v>
      </c>
      <c r="Y449" s="96">
        <f>IF(Y$440=نوفمبر!$B20,نوفمبر!$BR20-نوفمبر!$BQ20,0)</f>
        <v>0</v>
      </c>
      <c r="Z449" s="96">
        <f>IF(Z$440=نوفمبر!$B20,نوفمبر!$BR20-نوفمبر!$BQ20,0)</f>
        <v>0</v>
      </c>
      <c r="AA449" s="96">
        <f>IF(AA$440=نوفمبر!$B20,نوفمبر!$BR20-نوفمبر!$BQ20,0)</f>
        <v>0</v>
      </c>
      <c r="AB449" s="96">
        <f>IF(AB$440=نوفمبر!$B20,نوفمبر!$BR20-نوفمبر!$BQ20,0)</f>
        <v>0</v>
      </c>
      <c r="AC449" s="96">
        <f>IF(AC$440=نوفمبر!$B20,نوفمبر!$BR20-نوفمبر!$BQ20,0)</f>
        <v>0</v>
      </c>
      <c r="AD449" s="96">
        <f>IF(AD$440=نوفمبر!$B20,نوفمبر!$BR20-نوفمبر!$BQ20,0)</f>
        <v>0</v>
      </c>
      <c r="AE449" s="96">
        <f>IF(AE$440=نوفمبر!$B20,نوفمبر!$BR20-نوفمبر!$BQ20,0)</f>
        <v>0</v>
      </c>
      <c r="AF449" s="96">
        <f>IF(AF$440=نوفمبر!$B20,نوفمبر!$BR20-نوفمبر!$BQ20,0)</f>
        <v>0</v>
      </c>
      <c r="AG449" s="96">
        <f>IF(AG$440=نوفمبر!$B20,نوفمبر!$BR20-نوفمبر!$BQ20,0)</f>
        <v>0</v>
      </c>
    </row>
    <row r="450" spans="1:33">
      <c r="A450" s="96" t="str">
        <f>IF(D450&gt;0,نوفمبر!D21," ")</f>
        <v> </v>
      </c>
      <c r="B450" s="96" t="str">
        <f>IF(D450&gt;0,نوفمبر!E21," ")</f>
        <v> </v>
      </c>
      <c r="C450" s="96" t="str">
        <f>IF(D450&gt;0,نوفمبر!F21,"")</f>
        <v/>
      </c>
      <c r="D450" s="126">
        <f t="shared" si="20"/>
        <v>0</v>
      </c>
      <c r="E450" s="96">
        <f>IF(E$440=نوفمبر!$B21,نوفمبر!$BR21-نوفمبر!$BQ21,0)</f>
        <v>0</v>
      </c>
      <c r="F450" s="96">
        <f>IF(F$440=نوفمبر!$B21,نوفمبر!$BR21-نوفمبر!$BQ21,0)</f>
        <v>0</v>
      </c>
      <c r="G450" s="96">
        <f>IF(G$440=نوفمبر!$B21,نوفمبر!$BR21-نوفمبر!$BQ21,0)</f>
        <v>0</v>
      </c>
      <c r="H450" s="96">
        <f>IF(H$440=نوفمبر!$B21,نوفمبر!$BR21-نوفمبر!$BQ21,0)</f>
        <v>0</v>
      </c>
      <c r="I450" s="96">
        <f>IF(I$440=نوفمبر!$B21,نوفمبر!$BR21-نوفمبر!$BQ21,0)</f>
        <v>0</v>
      </c>
      <c r="J450" s="96">
        <f>IF(J$440=نوفمبر!$B21,نوفمبر!$BR21-نوفمبر!$BQ21,0)</f>
        <v>0</v>
      </c>
      <c r="K450" s="96">
        <f>IF(K$440=نوفمبر!$B21,نوفمبر!$BR21-نوفمبر!$BQ21,0)</f>
        <v>0</v>
      </c>
      <c r="L450" s="96">
        <f>IF(L$440=نوفمبر!$B21,نوفمبر!$BR21-نوفمبر!$BQ21,0)</f>
        <v>0</v>
      </c>
      <c r="M450" s="96">
        <f>IF(M$440=نوفمبر!$B21,نوفمبر!$BR21-نوفمبر!$BQ21,0)</f>
        <v>0</v>
      </c>
      <c r="N450" s="96">
        <f>IF(N$440=نوفمبر!$B21,نوفمبر!$BR21-نوفمبر!$BQ21,0)</f>
        <v>0</v>
      </c>
      <c r="O450" s="96">
        <f>IF(O$440=نوفمبر!$B21,نوفمبر!$BR21-نوفمبر!$BQ21,0)</f>
        <v>0</v>
      </c>
      <c r="P450" s="96">
        <f>IF(P$440=نوفمبر!$B21,نوفمبر!$BR21-نوفمبر!$BQ21,0)</f>
        <v>0</v>
      </c>
      <c r="Q450" s="96">
        <f>IF(Q$440=نوفمبر!$B21,نوفمبر!$BR21-نوفمبر!$BQ21,0)</f>
        <v>0</v>
      </c>
      <c r="R450" s="96">
        <f>IF(R$440=نوفمبر!$B21,نوفمبر!$BR21-نوفمبر!$BQ21,0)</f>
        <v>0</v>
      </c>
      <c r="S450" s="96">
        <f>IF(S$440=نوفمبر!$B21,نوفمبر!$BR21-نوفمبر!$BQ21,0)</f>
        <v>0</v>
      </c>
      <c r="T450" s="96">
        <f>IF(T$440=نوفمبر!$B21,نوفمبر!$BR21-نوفمبر!$BQ21,0)</f>
        <v>0</v>
      </c>
      <c r="U450" s="96">
        <f>IF(U$440=نوفمبر!$B21,نوفمبر!$BR21-نوفمبر!$BQ21,0)</f>
        <v>0</v>
      </c>
      <c r="V450" s="96">
        <f>IF(V$440=نوفمبر!$B21,نوفمبر!$BR21-نوفمبر!$BQ21,0)</f>
        <v>0</v>
      </c>
      <c r="W450" s="96">
        <f>IF(W$440=نوفمبر!$B21,نوفمبر!$BR21-نوفمبر!$BQ21,0)</f>
        <v>0</v>
      </c>
      <c r="X450" s="96">
        <f>IF(X$440=نوفمبر!$B21,نوفمبر!$BR21-نوفمبر!$BQ21,0)</f>
        <v>0</v>
      </c>
      <c r="Y450" s="96">
        <f>IF(Y$440=نوفمبر!$B21,نوفمبر!$BR21-نوفمبر!$BQ21,0)</f>
        <v>0</v>
      </c>
      <c r="Z450" s="96">
        <f>IF(Z$440=نوفمبر!$B21,نوفمبر!$BR21-نوفمبر!$BQ21,0)</f>
        <v>0</v>
      </c>
      <c r="AA450" s="96">
        <f>IF(AA$440=نوفمبر!$B21,نوفمبر!$BR21-نوفمبر!$BQ21,0)</f>
        <v>0</v>
      </c>
      <c r="AB450" s="96">
        <f>IF(AB$440=نوفمبر!$B21,نوفمبر!$BR21-نوفمبر!$BQ21,0)</f>
        <v>0</v>
      </c>
      <c r="AC450" s="96">
        <f>IF(AC$440=نوفمبر!$B21,نوفمبر!$BR21-نوفمبر!$BQ21,0)</f>
        <v>0</v>
      </c>
      <c r="AD450" s="96">
        <f>IF(AD$440=نوفمبر!$B21,نوفمبر!$BR21-نوفمبر!$BQ21,0)</f>
        <v>0</v>
      </c>
      <c r="AE450" s="96">
        <f>IF(AE$440=نوفمبر!$B21,نوفمبر!$BR21-نوفمبر!$BQ21,0)</f>
        <v>0</v>
      </c>
      <c r="AF450" s="96">
        <f>IF(AF$440=نوفمبر!$B21,نوفمبر!$BR21-نوفمبر!$BQ21,0)</f>
        <v>0</v>
      </c>
      <c r="AG450" s="96">
        <f>IF(AG$440=نوفمبر!$B21,نوفمبر!$BR21-نوفمبر!$BQ21,0)</f>
        <v>0</v>
      </c>
    </row>
    <row r="451" spans="1:33">
      <c r="A451" s="96" t="str">
        <f>IF(D451&gt;0,نوفمبر!D22," ")</f>
        <v> </v>
      </c>
      <c r="B451" s="96" t="str">
        <f>IF(D451&gt;0,نوفمبر!E22," ")</f>
        <v> </v>
      </c>
      <c r="C451" s="96" t="str">
        <f>IF(D451&gt;0,نوفمبر!F22,"")</f>
        <v/>
      </c>
      <c r="D451" s="126">
        <f t="shared" si="20"/>
        <v>0</v>
      </c>
      <c r="E451" s="96">
        <f>IF(E$440=نوفمبر!$B22,نوفمبر!$BR22-نوفمبر!$BQ22,0)</f>
        <v>0</v>
      </c>
      <c r="F451" s="96">
        <f>IF(F$440=نوفمبر!$B22,نوفمبر!$BR22-نوفمبر!$BQ22,0)</f>
        <v>0</v>
      </c>
      <c r="G451" s="96">
        <f>IF(G$440=نوفمبر!$B22,نوفمبر!$BR22-نوفمبر!$BQ22,0)</f>
        <v>0</v>
      </c>
      <c r="H451" s="96">
        <f>IF(H$440=نوفمبر!$B22,نوفمبر!$BR22-نوفمبر!$BQ22,0)</f>
        <v>0</v>
      </c>
      <c r="I451" s="96">
        <f>IF(I$440=نوفمبر!$B22,نوفمبر!$BR22-نوفمبر!$BQ22,0)</f>
        <v>0</v>
      </c>
      <c r="J451" s="96">
        <f>IF(J$440=نوفمبر!$B22,نوفمبر!$BR22-نوفمبر!$BQ22,0)</f>
        <v>0</v>
      </c>
      <c r="K451" s="96">
        <f>IF(K$440=نوفمبر!$B22,نوفمبر!$BR22-نوفمبر!$BQ22,0)</f>
        <v>0</v>
      </c>
      <c r="L451" s="96">
        <f>IF(L$440=نوفمبر!$B22,نوفمبر!$BR22-نوفمبر!$BQ22,0)</f>
        <v>0</v>
      </c>
      <c r="M451" s="96">
        <f>IF(M$440=نوفمبر!$B22,نوفمبر!$BR22-نوفمبر!$BQ22,0)</f>
        <v>0</v>
      </c>
      <c r="N451" s="96">
        <f>IF(N$440=نوفمبر!$B22,نوفمبر!$BR22-نوفمبر!$BQ22,0)</f>
        <v>0</v>
      </c>
      <c r="O451" s="96">
        <f>IF(O$440=نوفمبر!$B22,نوفمبر!$BR22-نوفمبر!$BQ22,0)</f>
        <v>0</v>
      </c>
      <c r="P451" s="96">
        <f>IF(P$440=نوفمبر!$B22,نوفمبر!$BR22-نوفمبر!$BQ22,0)</f>
        <v>0</v>
      </c>
      <c r="Q451" s="96">
        <f>IF(Q$440=نوفمبر!$B22,نوفمبر!$BR22-نوفمبر!$BQ22,0)</f>
        <v>0</v>
      </c>
      <c r="R451" s="96">
        <f>IF(R$440=نوفمبر!$B22,نوفمبر!$BR22-نوفمبر!$BQ22,0)</f>
        <v>0</v>
      </c>
      <c r="S451" s="96">
        <f>IF(S$440=نوفمبر!$B22,نوفمبر!$BR22-نوفمبر!$BQ22,0)</f>
        <v>0</v>
      </c>
      <c r="T451" s="96">
        <f>IF(T$440=نوفمبر!$B22,نوفمبر!$BR22-نوفمبر!$BQ22,0)</f>
        <v>0</v>
      </c>
      <c r="U451" s="96">
        <f>IF(U$440=نوفمبر!$B22,نوفمبر!$BR22-نوفمبر!$BQ22,0)</f>
        <v>0</v>
      </c>
      <c r="V451" s="96">
        <f>IF(V$440=نوفمبر!$B22,نوفمبر!$BR22-نوفمبر!$BQ22,0)</f>
        <v>0</v>
      </c>
      <c r="W451" s="96">
        <f>IF(W$440=نوفمبر!$B22,نوفمبر!$BR22-نوفمبر!$BQ22,0)</f>
        <v>0</v>
      </c>
      <c r="X451" s="96">
        <f>IF(X$440=نوفمبر!$B22,نوفمبر!$BR22-نوفمبر!$BQ22,0)</f>
        <v>0</v>
      </c>
      <c r="Y451" s="96">
        <f>IF(Y$440=نوفمبر!$B22,نوفمبر!$BR22-نوفمبر!$BQ22,0)</f>
        <v>0</v>
      </c>
      <c r="Z451" s="96">
        <f>IF(Z$440=نوفمبر!$B22,نوفمبر!$BR22-نوفمبر!$BQ22,0)</f>
        <v>0</v>
      </c>
      <c r="AA451" s="96">
        <f>IF(AA$440=نوفمبر!$B22,نوفمبر!$BR22-نوفمبر!$BQ22,0)</f>
        <v>0</v>
      </c>
      <c r="AB451" s="96">
        <f>IF(AB$440=نوفمبر!$B22,نوفمبر!$BR22-نوفمبر!$BQ22,0)</f>
        <v>0</v>
      </c>
      <c r="AC451" s="96">
        <f>IF(AC$440=نوفمبر!$B22,نوفمبر!$BR22-نوفمبر!$BQ22,0)</f>
        <v>0</v>
      </c>
      <c r="AD451" s="96">
        <f>IF(AD$440=نوفمبر!$B22,نوفمبر!$BR22-نوفمبر!$BQ22,0)</f>
        <v>0</v>
      </c>
      <c r="AE451" s="96">
        <f>IF(AE$440=نوفمبر!$B22,نوفمبر!$BR22-نوفمبر!$BQ22,0)</f>
        <v>0</v>
      </c>
      <c r="AF451" s="96">
        <f>IF(AF$440=نوفمبر!$B22,نوفمبر!$BR22-نوفمبر!$BQ22,0)</f>
        <v>0</v>
      </c>
      <c r="AG451" s="96">
        <f>IF(AG$440=نوفمبر!$B22,نوفمبر!$BR22-نوفمبر!$BQ22,0)</f>
        <v>0</v>
      </c>
    </row>
    <row r="452" spans="1:33">
      <c r="A452" s="96" t="str">
        <f>IF(D452&gt;0,نوفمبر!D23," ")</f>
        <v> </v>
      </c>
      <c r="B452" s="96" t="str">
        <f>IF(D452&gt;0,نوفمبر!E23," ")</f>
        <v> </v>
      </c>
      <c r="C452" s="96" t="str">
        <f>IF(D452&gt;0,نوفمبر!F23,"")</f>
        <v/>
      </c>
      <c r="D452" s="126">
        <f t="shared" si="20"/>
        <v>0</v>
      </c>
      <c r="E452" s="96">
        <f>IF(E$440=نوفمبر!$B23,نوفمبر!$BR23-نوفمبر!$BQ23,0)</f>
        <v>0</v>
      </c>
      <c r="F452" s="96">
        <f>IF(F$440=نوفمبر!$B23,نوفمبر!$BR23-نوفمبر!$BQ23,0)</f>
        <v>0</v>
      </c>
      <c r="G452" s="96">
        <f>IF(G$440=نوفمبر!$B23,نوفمبر!$BR23-نوفمبر!$BQ23,0)</f>
        <v>0</v>
      </c>
      <c r="H452" s="96">
        <f>IF(H$440=نوفمبر!$B23,نوفمبر!$BR23-نوفمبر!$BQ23,0)</f>
        <v>0</v>
      </c>
      <c r="I452" s="96">
        <f>IF(I$440=نوفمبر!$B23,نوفمبر!$BR23-نوفمبر!$BQ23,0)</f>
        <v>0</v>
      </c>
      <c r="J452" s="96">
        <f>IF(J$440=نوفمبر!$B23,نوفمبر!$BR23-نوفمبر!$BQ23,0)</f>
        <v>0</v>
      </c>
      <c r="K452" s="96">
        <f>IF(K$440=نوفمبر!$B23,نوفمبر!$BR23-نوفمبر!$BQ23,0)</f>
        <v>0</v>
      </c>
      <c r="L452" s="96">
        <f>IF(L$440=نوفمبر!$B23,نوفمبر!$BR23-نوفمبر!$BQ23,0)</f>
        <v>0</v>
      </c>
      <c r="M452" s="96">
        <f>IF(M$440=نوفمبر!$B23,نوفمبر!$BR23-نوفمبر!$BQ23,0)</f>
        <v>0</v>
      </c>
      <c r="N452" s="96">
        <f>IF(N$440=نوفمبر!$B23,نوفمبر!$BR23-نوفمبر!$BQ23,0)</f>
        <v>0</v>
      </c>
      <c r="O452" s="96">
        <f>IF(O$440=نوفمبر!$B23,نوفمبر!$BR23-نوفمبر!$BQ23,0)</f>
        <v>0</v>
      </c>
      <c r="P452" s="96">
        <f>IF(P$440=نوفمبر!$B23,نوفمبر!$BR23-نوفمبر!$BQ23,0)</f>
        <v>0</v>
      </c>
      <c r="Q452" s="96">
        <f>IF(Q$440=نوفمبر!$B23,نوفمبر!$BR23-نوفمبر!$BQ23,0)</f>
        <v>0</v>
      </c>
      <c r="R452" s="96">
        <f>IF(R$440=نوفمبر!$B23,نوفمبر!$BR23-نوفمبر!$BQ23,0)</f>
        <v>0</v>
      </c>
      <c r="S452" s="96">
        <f>IF(S$440=نوفمبر!$B23,نوفمبر!$BR23-نوفمبر!$BQ23,0)</f>
        <v>0</v>
      </c>
      <c r="T452" s="96">
        <f>IF(T$440=نوفمبر!$B23,نوفمبر!$BR23-نوفمبر!$BQ23,0)</f>
        <v>0</v>
      </c>
      <c r="U452" s="96">
        <f>IF(U$440=نوفمبر!$B23,نوفمبر!$BR23-نوفمبر!$BQ23,0)</f>
        <v>0</v>
      </c>
      <c r="V452" s="96">
        <f>IF(V$440=نوفمبر!$B23,نوفمبر!$BR23-نوفمبر!$BQ23,0)</f>
        <v>0</v>
      </c>
      <c r="W452" s="96">
        <f>IF(W$440=نوفمبر!$B23,نوفمبر!$BR23-نوفمبر!$BQ23,0)</f>
        <v>0</v>
      </c>
      <c r="X452" s="96">
        <f>IF(X$440=نوفمبر!$B23,نوفمبر!$BR23-نوفمبر!$BQ23,0)</f>
        <v>0</v>
      </c>
      <c r="Y452" s="96">
        <f>IF(Y$440=نوفمبر!$B23,نوفمبر!$BR23-نوفمبر!$BQ23,0)</f>
        <v>0</v>
      </c>
      <c r="Z452" s="96">
        <f>IF(Z$440=نوفمبر!$B23,نوفمبر!$BR23-نوفمبر!$BQ23,0)</f>
        <v>0</v>
      </c>
      <c r="AA452" s="96">
        <f>IF(AA$440=نوفمبر!$B23,نوفمبر!$BR23-نوفمبر!$BQ23,0)</f>
        <v>0</v>
      </c>
      <c r="AB452" s="96">
        <f>IF(AB$440=نوفمبر!$B23,نوفمبر!$BR23-نوفمبر!$BQ23,0)</f>
        <v>0</v>
      </c>
      <c r="AC452" s="96">
        <f>IF(AC$440=نوفمبر!$B23,نوفمبر!$BR23-نوفمبر!$BQ23,0)</f>
        <v>0</v>
      </c>
      <c r="AD452" s="96">
        <f>IF(AD$440=نوفمبر!$B23,نوفمبر!$BR23-نوفمبر!$BQ23,0)</f>
        <v>0</v>
      </c>
      <c r="AE452" s="96">
        <f>IF(AE$440=نوفمبر!$B23,نوفمبر!$BR23-نوفمبر!$BQ23,0)</f>
        <v>0</v>
      </c>
      <c r="AF452" s="96">
        <f>IF(AF$440=نوفمبر!$B23,نوفمبر!$BR23-نوفمبر!$BQ23,0)</f>
        <v>0</v>
      </c>
      <c r="AG452" s="96">
        <f>IF(AG$440=نوفمبر!$B23,نوفمبر!$BR23-نوفمبر!$BQ23,0)</f>
        <v>0</v>
      </c>
    </row>
    <row r="453" spans="1:33">
      <c r="A453" s="96" t="str">
        <f>IF(D453&gt;0,نوفمبر!D24," ")</f>
        <v> </v>
      </c>
      <c r="B453" s="96" t="str">
        <f>IF(D453&gt;0,نوفمبر!E24," ")</f>
        <v> </v>
      </c>
      <c r="C453" s="96" t="str">
        <f>IF(D453&gt;0,نوفمبر!F24,"")</f>
        <v/>
      </c>
      <c r="D453" s="126">
        <f t="shared" si="20"/>
        <v>0</v>
      </c>
      <c r="E453" s="96">
        <f>IF(E$440=نوفمبر!$B24,نوفمبر!$BR24-نوفمبر!$BQ24,0)</f>
        <v>0</v>
      </c>
      <c r="F453" s="96">
        <f>IF(F$440=نوفمبر!$B24,نوفمبر!$BR24-نوفمبر!$BQ24,0)</f>
        <v>0</v>
      </c>
      <c r="G453" s="96">
        <f>IF(G$440=نوفمبر!$B24,نوفمبر!$BR24-نوفمبر!$BQ24,0)</f>
        <v>0</v>
      </c>
      <c r="H453" s="96">
        <f>IF(H$440=نوفمبر!$B24,نوفمبر!$BR24-نوفمبر!$BQ24,0)</f>
        <v>0</v>
      </c>
      <c r="I453" s="96">
        <f>IF(I$440=نوفمبر!$B24,نوفمبر!$BR24-نوفمبر!$BQ24,0)</f>
        <v>0</v>
      </c>
      <c r="J453" s="96">
        <f>IF(J$440=نوفمبر!$B24,نوفمبر!$BR24-نوفمبر!$BQ24,0)</f>
        <v>0</v>
      </c>
      <c r="K453" s="96">
        <f>IF(K$440=نوفمبر!$B24,نوفمبر!$BR24-نوفمبر!$BQ24,0)</f>
        <v>0</v>
      </c>
      <c r="L453" s="96">
        <f>IF(L$440=نوفمبر!$B24,نوفمبر!$BR24-نوفمبر!$BQ24,0)</f>
        <v>0</v>
      </c>
      <c r="M453" s="96">
        <f>IF(M$440=نوفمبر!$B24,نوفمبر!$BR24-نوفمبر!$BQ24,0)</f>
        <v>0</v>
      </c>
      <c r="N453" s="96">
        <f>IF(N$440=نوفمبر!$B24,نوفمبر!$BR24-نوفمبر!$BQ24,0)</f>
        <v>0</v>
      </c>
      <c r="O453" s="96">
        <f>IF(O$440=نوفمبر!$B24,نوفمبر!$BR24-نوفمبر!$BQ24,0)</f>
        <v>0</v>
      </c>
      <c r="P453" s="96">
        <f>IF(P$440=نوفمبر!$B24,نوفمبر!$BR24-نوفمبر!$BQ24,0)</f>
        <v>0</v>
      </c>
      <c r="Q453" s="96">
        <f>IF(Q$440=نوفمبر!$B24,نوفمبر!$BR24-نوفمبر!$BQ24,0)</f>
        <v>0</v>
      </c>
      <c r="R453" s="96">
        <f>IF(R$440=نوفمبر!$B24,نوفمبر!$BR24-نوفمبر!$BQ24,0)</f>
        <v>0</v>
      </c>
      <c r="S453" s="96">
        <f>IF(S$440=نوفمبر!$B24,نوفمبر!$BR24-نوفمبر!$BQ24,0)</f>
        <v>0</v>
      </c>
      <c r="T453" s="96">
        <f>IF(T$440=نوفمبر!$B24,نوفمبر!$BR24-نوفمبر!$BQ24,0)</f>
        <v>0</v>
      </c>
      <c r="U453" s="96">
        <f>IF(U$440=نوفمبر!$B24,نوفمبر!$BR24-نوفمبر!$BQ24,0)</f>
        <v>0</v>
      </c>
      <c r="V453" s="96">
        <f>IF(V$440=نوفمبر!$B24,نوفمبر!$BR24-نوفمبر!$BQ24,0)</f>
        <v>0</v>
      </c>
      <c r="W453" s="96">
        <f>IF(W$440=نوفمبر!$B24,نوفمبر!$BR24-نوفمبر!$BQ24,0)</f>
        <v>0</v>
      </c>
      <c r="X453" s="96">
        <f>IF(X$440=نوفمبر!$B24,نوفمبر!$BR24-نوفمبر!$BQ24,0)</f>
        <v>0</v>
      </c>
      <c r="Y453" s="96">
        <f>IF(Y$440=نوفمبر!$B24,نوفمبر!$BR24-نوفمبر!$BQ24,0)</f>
        <v>0</v>
      </c>
      <c r="Z453" s="96">
        <f>IF(Z$440=نوفمبر!$B24,نوفمبر!$BR24-نوفمبر!$BQ24,0)</f>
        <v>0</v>
      </c>
      <c r="AA453" s="96">
        <f>IF(AA$440=نوفمبر!$B24,نوفمبر!$BR24-نوفمبر!$BQ24,0)</f>
        <v>0</v>
      </c>
      <c r="AB453" s="96">
        <f>IF(AB$440=نوفمبر!$B24,نوفمبر!$BR24-نوفمبر!$BQ24,0)</f>
        <v>0</v>
      </c>
      <c r="AC453" s="96">
        <f>IF(AC$440=نوفمبر!$B24,نوفمبر!$BR24-نوفمبر!$BQ24,0)</f>
        <v>0</v>
      </c>
      <c r="AD453" s="96">
        <f>IF(AD$440=نوفمبر!$B24,نوفمبر!$BR24-نوفمبر!$BQ24,0)</f>
        <v>0</v>
      </c>
      <c r="AE453" s="96">
        <f>IF(AE$440=نوفمبر!$B24,نوفمبر!$BR24-نوفمبر!$BQ24,0)</f>
        <v>0</v>
      </c>
      <c r="AF453" s="96">
        <f>IF(AF$440=نوفمبر!$B24,نوفمبر!$BR24-نوفمبر!$BQ24,0)</f>
        <v>0</v>
      </c>
      <c r="AG453" s="96">
        <f>IF(AG$440=نوفمبر!$B24,نوفمبر!$BR24-نوفمبر!$BQ24,0)</f>
        <v>0</v>
      </c>
    </row>
    <row r="454" spans="1:33">
      <c r="A454" s="96" t="str">
        <f>IF(D454&gt;0,نوفمبر!D25," ")</f>
        <v> </v>
      </c>
      <c r="B454" s="96" t="str">
        <f>IF(D454&gt;0,نوفمبر!E25," ")</f>
        <v> </v>
      </c>
      <c r="C454" s="96" t="str">
        <f>IF(D454&gt;0,نوفمبر!F25,"")</f>
        <v/>
      </c>
      <c r="D454" s="126">
        <f t="shared" si="20"/>
        <v>0</v>
      </c>
      <c r="E454" s="96">
        <f>IF(E$440=نوفمبر!$B25,نوفمبر!$BR25-نوفمبر!$BQ25,0)</f>
        <v>0</v>
      </c>
      <c r="F454" s="96">
        <f>IF(F$440=نوفمبر!$B25,نوفمبر!$BR25-نوفمبر!$BQ25,0)</f>
        <v>0</v>
      </c>
      <c r="G454" s="96">
        <f>IF(G$440=نوفمبر!$B25,نوفمبر!$BR25-نوفمبر!$BQ25,0)</f>
        <v>0</v>
      </c>
      <c r="H454" s="96">
        <f>IF(H$440=نوفمبر!$B25,نوفمبر!$BR25-نوفمبر!$BQ25,0)</f>
        <v>0</v>
      </c>
      <c r="I454" s="96">
        <f>IF(I$440=نوفمبر!$B25,نوفمبر!$BR25-نوفمبر!$BQ25,0)</f>
        <v>0</v>
      </c>
      <c r="J454" s="96">
        <f>IF(J$440=نوفمبر!$B25,نوفمبر!$BR25-نوفمبر!$BQ25,0)</f>
        <v>0</v>
      </c>
      <c r="K454" s="96">
        <f>IF(K$440=نوفمبر!$B25,نوفمبر!$BR25-نوفمبر!$BQ25,0)</f>
        <v>0</v>
      </c>
      <c r="L454" s="96">
        <f>IF(L$440=نوفمبر!$B25,نوفمبر!$BR25-نوفمبر!$BQ25,0)</f>
        <v>0</v>
      </c>
      <c r="M454" s="96">
        <f>IF(M$440=نوفمبر!$B25,نوفمبر!$BR25-نوفمبر!$BQ25,0)</f>
        <v>0</v>
      </c>
      <c r="N454" s="96">
        <f>IF(N$440=نوفمبر!$B25,نوفمبر!$BR25-نوفمبر!$BQ25,0)</f>
        <v>0</v>
      </c>
      <c r="O454" s="96">
        <f>IF(O$440=نوفمبر!$B25,نوفمبر!$BR25-نوفمبر!$BQ25,0)</f>
        <v>0</v>
      </c>
      <c r="P454" s="96">
        <f>IF(P$440=نوفمبر!$B25,نوفمبر!$BR25-نوفمبر!$BQ25,0)</f>
        <v>0</v>
      </c>
      <c r="Q454" s="96">
        <f>IF(Q$440=نوفمبر!$B25,نوفمبر!$BR25-نوفمبر!$BQ25,0)</f>
        <v>0</v>
      </c>
      <c r="R454" s="96">
        <f>IF(R$440=نوفمبر!$B25,نوفمبر!$BR25-نوفمبر!$BQ25,0)</f>
        <v>0</v>
      </c>
      <c r="S454" s="96">
        <f>IF(S$440=نوفمبر!$B25,نوفمبر!$BR25-نوفمبر!$BQ25,0)</f>
        <v>0</v>
      </c>
      <c r="T454" s="96">
        <f>IF(T$440=نوفمبر!$B25,نوفمبر!$BR25-نوفمبر!$BQ25,0)</f>
        <v>0</v>
      </c>
      <c r="U454" s="96">
        <f>IF(U$440=نوفمبر!$B25,نوفمبر!$BR25-نوفمبر!$BQ25,0)</f>
        <v>0</v>
      </c>
      <c r="V454" s="96">
        <f>IF(V$440=نوفمبر!$B25,نوفمبر!$BR25-نوفمبر!$BQ25,0)</f>
        <v>0</v>
      </c>
      <c r="W454" s="96">
        <f>IF(W$440=نوفمبر!$B25,نوفمبر!$BR25-نوفمبر!$BQ25,0)</f>
        <v>0</v>
      </c>
      <c r="X454" s="96">
        <f>IF(X$440=نوفمبر!$B25,نوفمبر!$BR25-نوفمبر!$BQ25,0)</f>
        <v>0</v>
      </c>
      <c r="Y454" s="96">
        <f>IF(Y$440=نوفمبر!$B25,نوفمبر!$BR25-نوفمبر!$BQ25,0)</f>
        <v>0</v>
      </c>
      <c r="Z454" s="96">
        <f>IF(Z$440=نوفمبر!$B25,نوفمبر!$BR25-نوفمبر!$BQ25,0)</f>
        <v>0</v>
      </c>
      <c r="AA454" s="96">
        <f>IF(AA$440=نوفمبر!$B25,نوفمبر!$BR25-نوفمبر!$BQ25,0)</f>
        <v>0</v>
      </c>
      <c r="AB454" s="96">
        <f>IF(AB$440=نوفمبر!$B25,نوفمبر!$BR25-نوفمبر!$BQ25,0)</f>
        <v>0</v>
      </c>
      <c r="AC454" s="96">
        <f>IF(AC$440=نوفمبر!$B25,نوفمبر!$BR25-نوفمبر!$BQ25,0)</f>
        <v>0</v>
      </c>
      <c r="AD454" s="96">
        <f>IF(AD$440=نوفمبر!$B25,نوفمبر!$BR25-نوفمبر!$BQ25,0)</f>
        <v>0</v>
      </c>
      <c r="AE454" s="96">
        <f>IF(AE$440=نوفمبر!$B25,نوفمبر!$BR25-نوفمبر!$BQ25,0)</f>
        <v>0</v>
      </c>
      <c r="AF454" s="96">
        <f>IF(AF$440=نوفمبر!$B25,نوفمبر!$BR25-نوفمبر!$BQ25,0)</f>
        <v>0</v>
      </c>
      <c r="AG454" s="96">
        <f>IF(AG$440=نوفمبر!$B25,نوفمبر!$BR25-نوفمبر!$BQ25,0)</f>
        <v>0</v>
      </c>
    </row>
    <row r="455" spans="1:33">
      <c r="A455" s="96" t="str">
        <f>IF(D455&gt;0,نوفمبر!D26," ")</f>
        <v> </v>
      </c>
      <c r="B455" s="96" t="str">
        <f>IF(D455&gt;0,نوفمبر!E26," ")</f>
        <v> </v>
      </c>
      <c r="C455" s="96" t="str">
        <f>IF(D455&gt;0,نوفمبر!F26,"")</f>
        <v/>
      </c>
      <c r="D455" s="126">
        <f t="shared" si="20"/>
        <v>0</v>
      </c>
      <c r="E455" s="96">
        <f>IF(E$440=نوفمبر!$B26,نوفمبر!$BR26-نوفمبر!$BQ26,0)</f>
        <v>0</v>
      </c>
      <c r="F455" s="96">
        <f>IF(F$440=نوفمبر!$B26,نوفمبر!$BR26-نوفمبر!$BQ26,0)</f>
        <v>0</v>
      </c>
      <c r="G455" s="96">
        <f>IF(G$440=نوفمبر!$B26,نوفمبر!$BR26-نوفمبر!$BQ26,0)</f>
        <v>0</v>
      </c>
      <c r="H455" s="96">
        <f>IF(H$440=نوفمبر!$B26,نوفمبر!$BR26-نوفمبر!$BQ26,0)</f>
        <v>0</v>
      </c>
      <c r="I455" s="96">
        <f>IF(I$440=نوفمبر!$B26,نوفمبر!$BR26-نوفمبر!$BQ26,0)</f>
        <v>0</v>
      </c>
      <c r="J455" s="96">
        <f>IF(J$440=نوفمبر!$B26,نوفمبر!$BR26-نوفمبر!$BQ26,0)</f>
        <v>0</v>
      </c>
      <c r="K455" s="96">
        <f>IF(K$440=نوفمبر!$B26,نوفمبر!$BR26-نوفمبر!$BQ26,0)</f>
        <v>0</v>
      </c>
      <c r="L455" s="96">
        <f>IF(L$440=نوفمبر!$B26,نوفمبر!$BR26-نوفمبر!$BQ26,0)</f>
        <v>0</v>
      </c>
      <c r="M455" s="96">
        <f>IF(M$440=نوفمبر!$B26,نوفمبر!$BR26-نوفمبر!$BQ26,0)</f>
        <v>0</v>
      </c>
      <c r="N455" s="96">
        <f>IF(N$440=نوفمبر!$B26,نوفمبر!$BR26-نوفمبر!$BQ26,0)</f>
        <v>0</v>
      </c>
      <c r="O455" s="96">
        <f>IF(O$440=نوفمبر!$B26,نوفمبر!$BR26-نوفمبر!$BQ26,0)</f>
        <v>0</v>
      </c>
      <c r="P455" s="96">
        <f>IF(P$440=نوفمبر!$B26,نوفمبر!$BR26-نوفمبر!$BQ26,0)</f>
        <v>0</v>
      </c>
      <c r="Q455" s="96">
        <f>IF(Q$440=نوفمبر!$B26,نوفمبر!$BR26-نوفمبر!$BQ26,0)</f>
        <v>0</v>
      </c>
      <c r="R455" s="96">
        <f>IF(R$440=نوفمبر!$B26,نوفمبر!$BR26-نوفمبر!$BQ26,0)</f>
        <v>0</v>
      </c>
      <c r="S455" s="96">
        <f>IF(S$440=نوفمبر!$B26,نوفمبر!$BR26-نوفمبر!$BQ26,0)</f>
        <v>0</v>
      </c>
      <c r="T455" s="96">
        <f>IF(T$440=نوفمبر!$B26,نوفمبر!$BR26-نوفمبر!$BQ26,0)</f>
        <v>0</v>
      </c>
      <c r="U455" s="96">
        <f>IF(U$440=نوفمبر!$B26,نوفمبر!$BR26-نوفمبر!$BQ26,0)</f>
        <v>0</v>
      </c>
      <c r="V455" s="96">
        <f>IF(V$440=نوفمبر!$B26,نوفمبر!$BR26-نوفمبر!$BQ26,0)</f>
        <v>0</v>
      </c>
      <c r="W455" s="96">
        <f>IF(W$440=نوفمبر!$B26,نوفمبر!$BR26-نوفمبر!$BQ26,0)</f>
        <v>0</v>
      </c>
      <c r="X455" s="96">
        <f>IF(X$440=نوفمبر!$B26,نوفمبر!$BR26-نوفمبر!$BQ26,0)</f>
        <v>0</v>
      </c>
      <c r="Y455" s="96">
        <f>IF(Y$440=نوفمبر!$B26,نوفمبر!$BR26-نوفمبر!$BQ26,0)</f>
        <v>0</v>
      </c>
      <c r="Z455" s="96">
        <f>IF(Z$440=نوفمبر!$B26,نوفمبر!$BR26-نوفمبر!$BQ26,0)</f>
        <v>0</v>
      </c>
      <c r="AA455" s="96">
        <f>IF(AA$440=نوفمبر!$B26,نوفمبر!$BR26-نوفمبر!$BQ26,0)</f>
        <v>0</v>
      </c>
      <c r="AB455" s="96">
        <f>IF(AB$440=نوفمبر!$B26,نوفمبر!$BR26-نوفمبر!$BQ26,0)</f>
        <v>0</v>
      </c>
      <c r="AC455" s="96">
        <f>IF(AC$440=نوفمبر!$B26,نوفمبر!$BR26-نوفمبر!$BQ26,0)</f>
        <v>0</v>
      </c>
      <c r="AD455" s="96">
        <f>IF(AD$440=نوفمبر!$B26,نوفمبر!$BR26-نوفمبر!$BQ26,0)</f>
        <v>0</v>
      </c>
      <c r="AE455" s="96">
        <f>IF(AE$440=نوفمبر!$B26,نوفمبر!$BR26-نوفمبر!$BQ26,0)</f>
        <v>0</v>
      </c>
      <c r="AF455" s="96">
        <f>IF(AF$440=نوفمبر!$B26,نوفمبر!$BR26-نوفمبر!$BQ26,0)</f>
        <v>0</v>
      </c>
      <c r="AG455" s="96">
        <f>IF(AG$440=نوفمبر!$B26,نوفمبر!$BR26-نوفمبر!$BQ26,0)</f>
        <v>0</v>
      </c>
    </row>
    <row r="456" spans="1:33">
      <c r="A456" s="96" t="str">
        <f>IF(D456&gt;0,نوفمبر!D27," ")</f>
        <v> </v>
      </c>
      <c r="B456" s="96" t="str">
        <f>IF(D456&gt;0,نوفمبر!E27," ")</f>
        <v> </v>
      </c>
      <c r="C456" s="96" t="str">
        <f>IF(D456&gt;0,نوفمبر!F27,"")</f>
        <v/>
      </c>
      <c r="D456" s="126">
        <f t="shared" si="20"/>
        <v>0</v>
      </c>
      <c r="E456" s="96">
        <f>IF(E$440=نوفمبر!$B27,نوفمبر!$BR27-نوفمبر!$BQ27,0)</f>
        <v>0</v>
      </c>
      <c r="F456" s="96">
        <f>IF(F$440=نوفمبر!$B27,نوفمبر!$BR27-نوفمبر!$BQ27,0)</f>
        <v>0</v>
      </c>
      <c r="G456" s="96">
        <f>IF(G$440=نوفمبر!$B27,نوفمبر!$BR27-نوفمبر!$BQ27,0)</f>
        <v>0</v>
      </c>
      <c r="H456" s="96">
        <f>IF(H$440=نوفمبر!$B27,نوفمبر!$BR27-نوفمبر!$BQ27,0)</f>
        <v>0</v>
      </c>
      <c r="I456" s="96">
        <f>IF(I$440=نوفمبر!$B27,نوفمبر!$BR27-نوفمبر!$BQ27,0)</f>
        <v>0</v>
      </c>
      <c r="J456" s="96">
        <f>IF(J$440=نوفمبر!$B27,نوفمبر!$BR27-نوفمبر!$BQ27,0)</f>
        <v>0</v>
      </c>
      <c r="K456" s="96">
        <f>IF(K$440=نوفمبر!$B27,نوفمبر!$BR27-نوفمبر!$BQ27,0)</f>
        <v>0</v>
      </c>
      <c r="L456" s="96">
        <f>IF(L$440=نوفمبر!$B27,نوفمبر!$BR27-نوفمبر!$BQ27,0)</f>
        <v>0</v>
      </c>
      <c r="M456" s="96">
        <f>IF(M$440=نوفمبر!$B27,نوفمبر!$BR27-نوفمبر!$BQ27,0)</f>
        <v>0</v>
      </c>
      <c r="N456" s="96">
        <f>IF(N$440=نوفمبر!$B27,نوفمبر!$BR27-نوفمبر!$BQ27,0)</f>
        <v>0</v>
      </c>
      <c r="O456" s="96">
        <f>IF(O$440=نوفمبر!$B27,نوفمبر!$BR27-نوفمبر!$BQ27,0)</f>
        <v>0</v>
      </c>
      <c r="P456" s="96">
        <f>IF(P$440=نوفمبر!$B27,نوفمبر!$BR27-نوفمبر!$BQ27,0)</f>
        <v>0</v>
      </c>
      <c r="Q456" s="96">
        <f>IF(Q$440=نوفمبر!$B27,نوفمبر!$BR27-نوفمبر!$BQ27,0)</f>
        <v>0</v>
      </c>
      <c r="R456" s="96">
        <f>IF(R$440=نوفمبر!$B27,نوفمبر!$BR27-نوفمبر!$BQ27,0)</f>
        <v>0</v>
      </c>
      <c r="S456" s="96">
        <f>IF(S$440=نوفمبر!$B27,نوفمبر!$BR27-نوفمبر!$BQ27,0)</f>
        <v>0</v>
      </c>
      <c r="T456" s="96">
        <f>IF(T$440=نوفمبر!$B27,نوفمبر!$BR27-نوفمبر!$BQ27,0)</f>
        <v>0</v>
      </c>
      <c r="U456" s="96">
        <f>IF(U$440=نوفمبر!$B27,نوفمبر!$BR27-نوفمبر!$BQ27,0)</f>
        <v>0</v>
      </c>
      <c r="V456" s="96">
        <f>IF(V$440=نوفمبر!$B27,نوفمبر!$BR27-نوفمبر!$BQ27,0)</f>
        <v>0</v>
      </c>
      <c r="W456" s="96">
        <f>IF(W$440=نوفمبر!$B27,نوفمبر!$BR27-نوفمبر!$BQ27,0)</f>
        <v>0</v>
      </c>
      <c r="X456" s="96">
        <f>IF(X$440=نوفمبر!$B27,نوفمبر!$BR27-نوفمبر!$BQ27,0)</f>
        <v>0</v>
      </c>
      <c r="Y456" s="96">
        <f>IF(Y$440=نوفمبر!$B27,نوفمبر!$BR27-نوفمبر!$BQ27,0)</f>
        <v>0</v>
      </c>
      <c r="Z456" s="96">
        <f>IF(Z$440=نوفمبر!$B27,نوفمبر!$BR27-نوفمبر!$BQ27,0)</f>
        <v>0</v>
      </c>
      <c r="AA456" s="96">
        <f>IF(AA$440=نوفمبر!$B27,نوفمبر!$BR27-نوفمبر!$BQ27,0)</f>
        <v>0</v>
      </c>
      <c r="AB456" s="96">
        <f>IF(AB$440=نوفمبر!$B27,نوفمبر!$BR27-نوفمبر!$BQ27,0)</f>
        <v>0</v>
      </c>
      <c r="AC456" s="96">
        <f>IF(AC$440=نوفمبر!$B27,نوفمبر!$BR27-نوفمبر!$BQ27,0)</f>
        <v>0</v>
      </c>
      <c r="AD456" s="96">
        <f>IF(AD$440=نوفمبر!$B27,نوفمبر!$BR27-نوفمبر!$BQ27,0)</f>
        <v>0</v>
      </c>
      <c r="AE456" s="96">
        <f>IF(AE$440=نوفمبر!$B27,نوفمبر!$BR27-نوفمبر!$BQ27,0)</f>
        <v>0</v>
      </c>
      <c r="AF456" s="96">
        <f>IF(AF$440=نوفمبر!$B27,نوفمبر!$BR27-نوفمبر!$BQ27,0)</f>
        <v>0</v>
      </c>
      <c r="AG456" s="96">
        <f>IF(AG$440=نوفمبر!$B27,نوفمبر!$BR27-نوفمبر!$BQ27,0)</f>
        <v>0</v>
      </c>
    </row>
    <row r="457" spans="1:33">
      <c r="A457" s="96" t="str">
        <f>IF(D457&gt;0,نوفمبر!D28," ")</f>
        <v> </v>
      </c>
      <c r="B457" s="96" t="str">
        <f>IF(D457&gt;0,نوفمبر!E28," ")</f>
        <v> </v>
      </c>
      <c r="C457" s="96" t="str">
        <f>IF(D457&gt;0,نوفمبر!F28,"")</f>
        <v/>
      </c>
      <c r="D457" s="126">
        <f t="shared" si="20"/>
        <v>0</v>
      </c>
      <c r="E457" s="96">
        <f>IF(E$440=نوفمبر!$B28,نوفمبر!$BR28-نوفمبر!$BQ28,0)</f>
        <v>0</v>
      </c>
      <c r="F457" s="96">
        <f>IF(F$440=نوفمبر!$B28,نوفمبر!$BR28-نوفمبر!$BQ28,0)</f>
        <v>0</v>
      </c>
      <c r="G457" s="96">
        <f>IF(G$440=نوفمبر!$B28,نوفمبر!$BR28-نوفمبر!$BQ28,0)</f>
        <v>0</v>
      </c>
      <c r="H457" s="96">
        <f>IF(H$440=نوفمبر!$B28,نوفمبر!$BR28-نوفمبر!$BQ28,0)</f>
        <v>0</v>
      </c>
      <c r="I457" s="96">
        <f>IF(I$440=نوفمبر!$B28,نوفمبر!$BR28-نوفمبر!$BQ28,0)</f>
        <v>0</v>
      </c>
      <c r="J457" s="96">
        <f>IF(J$440=نوفمبر!$B28,نوفمبر!$BR28-نوفمبر!$BQ28,0)</f>
        <v>0</v>
      </c>
      <c r="K457" s="96">
        <f>IF(K$440=نوفمبر!$B28,نوفمبر!$BR28-نوفمبر!$BQ28,0)</f>
        <v>0</v>
      </c>
      <c r="L457" s="96">
        <f>IF(L$440=نوفمبر!$B28,نوفمبر!$BR28-نوفمبر!$BQ28,0)</f>
        <v>0</v>
      </c>
      <c r="M457" s="96">
        <f>IF(M$440=نوفمبر!$B28,نوفمبر!$BR28-نوفمبر!$BQ28,0)</f>
        <v>0</v>
      </c>
      <c r="N457" s="96">
        <f>IF(N$440=نوفمبر!$B28,نوفمبر!$BR28-نوفمبر!$BQ28,0)</f>
        <v>0</v>
      </c>
      <c r="O457" s="96">
        <f>IF(O$440=نوفمبر!$B28,نوفمبر!$BR28-نوفمبر!$BQ28,0)</f>
        <v>0</v>
      </c>
      <c r="P457" s="96">
        <f>IF(P$440=نوفمبر!$B28,نوفمبر!$BR28-نوفمبر!$BQ28,0)</f>
        <v>0</v>
      </c>
      <c r="Q457" s="96">
        <f>IF(Q$440=نوفمبر!$B28,نوفمبر!$BR28-نوفمبر!$BQ28,0)</f>
        <v>0</v>
      </c>
      <c r="R457" s="96">
        <f>IF(R$440=نوفمبر!$B28,نوفمبر!$BR28-نوفمبر!$BQ28,0)</f>
        <v>0</v>
      </c>
      <c r="S457" s="96">
        <f>IF(S$440=نوفمبر!$B28,نوفمبر!$BR28-نوفمبر!$BQ28,0)</f>
        <v>0</v>
      </c>
      <c r="T457" s="96">
        <f>IF(T$440=نوفمبر!$B28,نوفمبر!$BR28-نوفمبر!$BQ28,0)</f>
        <v>0</v>
      </c>
      <c r="U457" s="96">
        <f>IF(U$440=نوفمبر!$B28,نوفمبر!$BR28-نوفمبر!$BQ28,0)</f>
        <v>0</v>
      </c>
      <c r="V457" s="96">
        <f>IF(V$440=نوفمبر!$B28,نوفمبر!$BR28-نوفمبر!$BQ28,0)</f>
        <v>0</v>
      </c>
      <c r="W457" s="96">
        <f>IF(W$440=نوفمبر!$B28,نوفمبر!$BR28-نوفمبر!$BQ28,0)</f>
        <v>0</v>
      </c>
      <c r="X457" s="96">
        <f>IF(X$440=نوفمبر!$B28,نوفمبر!$BR28-نوفمبر!$BQ28,0)</f>
        <v>0</v>
      </c>
      <c r="Y457" s="96">
        <f>IF(Y$440=نوفمبر!$B28,نوفمبر!$BR28-نوفمبر!$BQ28,0)</f>
        <v>0</v>
      </c>
      <c r="Z457" s="96">
        <f>IF(Z$440=نوفمبر!$B28,نوفمبر!$BR28-نوفمبر!$BQ28,0)</f>
        <v>0</v>
      </c>
      <c r="AA457" s="96">
        <f>IF(AA$440=نوفمبر!$B28,نوفمبر!$BR28-نوفمبر!$BQ28,0)</f>
        <v>0</v>
      </c>
      <c r="AB457" s="96">
        <f>IF(AB$440=نوفمبر!$B28,نوفمبر!$BR28-نوفمبر!$BQ28,0)</f>
        <v>0</v>
      </c>
      <c r="AC457" s="96">
        <f>IF(AC$440=نوفمبر!$B28,نوفمبر!$BR28-نوفمبر!$BQ28,0)</f>
        <v>0</v>
      </c>
      <c r="AD457" s="96">
        <f>IF(AD$440=نوفمبر!$B28,نوفمبر!$BR28-نوفمبر!$BQ28,0)</f>
        <v>0</v>
      </c>
      <c r="AE457" s="96">
        <f>IF(AE$440=نوفمبر!$B28,نوفمبر!$BR28-نوفمبر!$BQ28,0)</f>
        <v>0</v>
      </c>
      <c r="AF457" s="96">
        <f>IF(AF$440=نوفمبر!$B28,نوفمبر!$BR28-نوفمبر!$BQ28,0)</f>
        <v>0</v>
      </c>
      <c r="AG457" s="96">
        <f>IF(AG$440=نوفمبر!$B28,نوفمبر!$BR28-نوفمبر!$BQ28,0)</f>
        <v>0</v>
      </c>
    </row>
    <row r="458" spans="1:33">
      <c r="A458" s="96" t="str">
        <f>IF(D458&gt;0,نوفمبر!D29," ")</f>
        <v> </v>
      </c>
      <c r="B458" s="96" t="str">
        <f>IF(D458&gt;0,نوفمبر!E29," ")</f>
        <v> </v>
      </c>
      <c r="C458" s="96" t="str">
        <f>IF(D458&gt;0,نوفمبر!F29,"")</f>
        <v/>
      </c>
      <c r="D458" s="126">
        <f t="shared" si="20"/>
        <v>0</v>
      </c>
      <c r="E458" s="96">
        <f>IF(E$440=نوفمبر!$B29,نوفمبر!$BR29-نوفمبر!$BQ29,0)</f>
        <v>0</v>
      </c>
      <c r="F458" s="96">
        <f>IF(F$440=نوفمبر!$B29,نوفمبر!$BR29-نوفمبر!$BQ29,0)</f>
        <v>0</v>
      </c>
      <c r="G458" s="96">
        <f>IF(G$440=نوفمبر!$B29,نوفمبر!$BR29-نوفمبر!$BQ29,0)</f>
        <v>0</v>
      </c>
      <c r="H458" s="96">
        <f>IF(H$440=نوفمبر!$B29,نوفمبر!$BR29-نوفمبر!$BQ29,0)</f>
        <v>0</v>
      </c>
      <c r="I458" s="96">
        <f>IF(I$440=نوفمبر!$B29,نوفمبر!$BR29-نوفمبر!$BQ29,0)</f>
        <v>0</v>
      </c>
      <c r="J458" s="96">
        <f>IF(J$440=نوفمبر!$B29,نوفمبر!$BR29-نوفمبر!$BQ29,0)</f>
        <v>0</v>
      </c>
      <c r="K458" s="96">
        <f>IF(K$440=نوفمبر!$B29,نوفمبر!$BR29-نوفمبر!$BQ29,0)</f>
        <v>0</v>
      </c>
      <c r="L458" s="96">
        <f>IF(L$440=نوفمبر!$B29,نوفمبر!$BR29-نوفمبر!$BQ29,0)</f>
        <v>0</v>
      </c>
      <c r="M458" s="96">
        <f>IF(M$440=نوفمبر!$B29,نوفمبر!$BR29-نوفمبر!$BQ29,0)</f>
        <v>0</v>
      </c>
      <c r="N458" s="96">
        <f>IF(N$440=نوفمبر!$B29,نوفمبر!$BR29-نوفمبر!$BQ29,0)</f>
        <v>0</v>
      </c>
      <c r="O458" s="96">
        <f>IF(O$440=نوفمبر!$B29,نوفمبر!$BR29-نوفمبر!$BQ29,0)</f>
        <v>0</v>
      </c>
      <c r="P458" s="96">
        <f>IF(P$440=نوفمبر!$B29,نوفمبر!$BR29-نوفمبر!$BQ29,0)</f>
        <v>0</v>
      </c>
      <c r="Q458" s="96">
        <f>IF(Q$440=نوفمبر!$B29,نوفمبر!$BR29-نوفمبر!$BQ29,0)</f>
        <v>0</v>
      </c>
      <c r="R458" s="96">
        <f>IF(R$440=نوفمبر!$B29,نوفمبر!$BR29-نوفمبر!$BQ29,0)</f>
        <v>0</v>
      </c>
      <c r="S458" s="96">
        <f>IF(S$440=نوفمبر!$B29,نوفمبر!$BR29-نوفمبر!$BQ29,0)</f>
        <v>0</v>
      </c>
      <c r="T458" s="96">
        <f>IF(T$440=نوفمبر!$B29,نوفمبر!$BR29-نوفمبر!$BQ29,0)</f>
        <v>0</v>
      </c>
      <c r="U458" s="96">
        <f>IF(U$440=نوفمبر!$B29,نوفمبر!$BR29-نوفمبر!$BQ29,0)</f>
        <v>0</v>
      </c>
      <c r="V458" s="96">
        <f>IF(V$440=نوفمبر!$B29,نوفمبر!$BR29-نوفمبر!$BQ29,0)</f>
        <v>0</v>
      </c>
      <c r="W458" s="96">
        <f>IF(W$440=نوفمبر!$B29,نوفمبر!$BR29-نوفمبر!$BQ29,0)</f>
        <v>0</v>
      </c>
      <c r="X458" s="96">
        <f>IF(X$440=نوفمبر!$B29,نوفمبر!$BR29-نوفمبر!$BQ29,0)</f>
        <v>0</v>
      </c>
      <c r="Y458" s="96">
        <f>IF(Y$440=نوفمبر!$B29,نوفمبر!$BR29-نوفمبر!$BQ29,0)</f>
        <v>0</v>
      </c>
      <c r="Z458" s="96">
        <f>IF(Z$440=نوفمبر!$B29,نوفمبر!$BR29-نوفمبر!$BQ29,0)</f>
        <v>0</v>
      </c>
      <c r="AA458" s="96">
        <f>IF(AA$440=نوفمبر!$B29,نوفمبر!$BR29-نوفمبر!$BQ29,0)</f>
        <v>0</v>
      </c>
      <c r="AB458" s="96">
        <f>IF(AB$440=نوفمبر!$B29,نوفمبر!$BR29-نوفمبر!$BQ29,0)</f>
        <v>0</v>
      </c>
      <c r="AC458" s="96">
        <f>IF(AC$440=نوفمبر!$B29,نوفمبر!$BR29-نوفمبر!$BQ29,0)</f>
        <v>0</v>
      </c>
      <c r="AD458" s="96">
        <f>IF(AD$440=نوفمبر!$B29,نوفمبر!$BR29-نوفمبر!$BQ29,0)</f>
        <v>0</v>
      </c>
      <c r="AE458" s="96">
        <f>IF(AE$440=نوفمبر!$B29,نوفمبر!$BR29-نوفمبر!$BQ29,0)</f>
        <v>0</v>
      </c>
      <c r="AF458" s="96">
        <f>IF(AF$440=نوفمبر!$B29,نوفمبر!$BR29-نوفمبر!$BQ29,0)</f>
        <v>0</v>
      </c>
      <c r="AG458" s="96">
        <f>IF(AG$440=نوفمبر!$B29,نوفمبر!$BR29-نوفمبر!$BQ29,0)</f>
        <v>0</v>
      </c>
    </row>
    <row r="459" spans="1:33">
      <c r="A459" s="96" t="str">
        <f>IF(D459&gt;0,نوفمبر!D30," ")</f>
        <v> </v>
      </c>
      <c r="B459" s="96" t="str">
        <f>IF(D459&gt;0,نوفمبر!E30," ")</f>
        <v> </v>
      </c>
      <c r="C459" s="96" t="str">
        <f>IF(D459&gt;0,نوفمبر!F30,"")</f>
        <v/>
      </c>
      <c r="D459" s="126">
        <f t="shared" si="20"/>
        <v>0</v>
      </c>
      <c r="E459" s="96">
        <f>IF(E$440=نوفمبر!$B30,نوفمبر!$BR30-نوفمبر!$BQ30,0)</f>
        <v>0</v>
      </c>
      <c r="F459" s="96">
        <f>IF(F$440=نوفمبر!$B30,نوفمبر!$BR30-نوفمبر!$BQ30,0)</f>
        <v>0</v>
      </c>
      <c r="G459" s="96">
        <f>IF(G$440=نوفمبر!$B30,نوفمبر!$BR30-نوفمبر!$BQ30,0)</f>
        <v>0</v>
      </c>
      <c r="H459" s="96">
        <f>IF(H$440=نوفمبر!$B30,نوفمبر!$BR30-نوفمبر!$BQ30,0)</f>
        <v>0</v>
      </c>
      <c r="I459" s="96">
        <f>IF(I$440=نوفمبر!$B30,نوفمبر!$BR30-نوفمبر!$BQ30,0)</f>
        <v>0</v>
      </c>
      <c r="J459" s="96">
        <f>IF(J$440=نوفمبر!$B30,نوفمبر!$BR30-نوفمبر!$BQ30,0)</f>
        <v>0</v>
      </c>
      <c r="K459" s="96">
        <f>IF(K$440=نوفمبر!$B30,نوفمبر!$BR30-نوفمبر!$BQ30,0)</f>
        <v>0</v>
      </c>
      <c r="L459" s="96">
        <f>IF(L$440=نوفمبر!$B30,نوفمبر!$BR30-نوفمبر!$BQ30,0)</f>
        <v>0</v>
      </c>
      <c r="M459" s="96">
        <f>IF(M$440=نوفمبر!$B30,نوفمبر!$BR30-نوفمبر!$BQ30,0)</f>
        <v>0</v>
      </c>
      <c r="N459" s="96">
        <f>IF(N$440=نوفمبر!$B30,نوفمبر!$BR30-نوفمبر!$BQ30,0)</f>
        <v>0</v>
      </c>
      <c r="O459" s="96">
        <f>IF(O$440=نوفمبر!$B30,نوفمبر!$BR30-نوفمبر!$BQ30,0)</f>
        <v>0</v>
      </c>
      <c r="P459" s="96">
        <f>IF(P$440=نوفمبر!$B30,نوفمبر!$BR30-نوفمبر!$BQ30,0)</f>
        <v>0</v>
      </c>
      <c r="Q459" s="96">
        <f>IF(Q$440=نوفمبر!$B30,نوفمبر!$BR30-نوفمبر!$BQ30,0)</f>
        <v>0</v>
      </c>
      <c r="R459" s="96">
        <f>IF(R$440=نوفمبر!$B30,نوفمبر!$BR30-نوفمبر!$BQ30,0)</f>
        <v>0</v>
      </c>
      <c r="S459" s="96">
        <f>IF(S$440=نوفمبر!$B30,نوفمبر!$BR30-نوفمبر!$BQ30,0)</f>
        <v>0</v>
      </c>
      <c r="T459" s="96">
        <f>IF(T$440=نوفمبر!$B30,نوفمبر!$BR30-نوفمبر!$BQ30,0)</f>
        <v>0</v>
      </c>
      <c r="U459" s="96">
        <f>IF(U$440=نوفمبر!$B30,نوفمبر!$BR30-نوفمبر!$BQ30,0)</f>
        <v>0</v>
      </c>
      <c r="V459" s="96">
        <f>IF(V$440=نوفمبر!$B30,نوفمبر!$BR30-نوفمبر!$BQ30,0)</f>
        <v>0</v>
      </c>
      <c r="W459" s="96">
        <f>IF(W$440=نوفمبر!$B30,نوفمبر!$BR30-نوفمبر!$BQ30,0)</f>
        <v>0</v>
      </c>
      <c r="X459" s="96">
        <f>IF(X$440=نوفمبر!$B30,نوفمبر!$BR30-نوفمبر!$BQ30,0)</f>
        <v>0</v>
      </c>
      <c r="Y459" s="96">
        <f>IF(Y$440=نوفمبر!$B30,نوفمبر!$BR30-نوفمبر!$BQ30,0)</f>
        <v>0</v>
      </c>
      <c r="Z459" s="96">
        <f>IF(Z$440=نوفمبر!$B30,نوفمبر!$BR30-نوفمبر!$BQ30,0)</f>
        <v>0</v>
      </c>
      <c r="AA459" s="96">
        <f>IF(AA$440=نوفمبر!$B30,نوفمبر!$BR30-نوفمبر!$BQ30,0)</f>
        <v>0</v>
      </c>
      <c r="AB459" s="96">
        <f>IF(AB$440=نوفمبر!$B30,نوفمبر!$BR30-نوفمبر!$BQ30,0)</f>
        <v>0</v>
      </c>
      <c r="AC459" s="96">
        <f>IF(AC$440=نوفمبر!$B30,نوفمبر!$BR30-نوفمبر!$BQ30,0)</f>
        <v>0</v>
      </c>
      <c r="AD459" s="96">
        <f>IF(AD$440=نوفمبر!$B30,نوفمبر!$BR30-نوفمبر!$BQ30,0)</f>
        <v>0</v>
      </c>
      <c r="AE459" s="96">
        <f>IF(AE$440=نوفمبر!$B30,نوفمبر!$BR30-نوفمبر!$BQ30,0)</f>
        <v>0</v>
      </c>
      <c r="AF459" s="96">
        <f>IF(AF$440=نوفمبر!$B30,نوفمبر!$BR30-نوفمبر!$BQ30,0)</f>
        <v>0</v>
      </c>
      <c r="AG459" s="96">
        <f>IF(AG$440=نوفمبر!$B30,نوفمبر!$BR30-نوفمبر!$BQ30,0)</f>
        <v>0</v>
      </c>
    </row>
    <row r="460" spans="1:33">
      <c r="A460" s="96" t="str">
        <f>IF(D460&gt;0,نوفمبر!D31," ")</f>
        <v>novmber-20</v>
      </c>
      <c r="B460" s="96">
        <f>IF(D460&gt;0,نوفمبر!E31," ")</f>
        <v>20</v>
      </c>
      <c r="C460" s="96" t="str">
        <f>IF(D460&gt;0,نوفمبر!F31,"")</f>
        <v> دفع فاتورة ماء للمحل بـ 300 + 45 ضريبة من البنك:</v>
      </c>
      <c r="D460" s="126">
        <f t="shared" si="20"/>
        <v>300</v>
      </c>
      <c r="E460" s="96">
        <f>IF(E$440=نوفمبر!$B31,نوفمبر!$BR31-نوفمبر!$BQ31,0)</f>
        <v>0</v>
      </c>
      <c r="F460" s="96">
        <f>IF(F$440=نوفمبر!$B31,نوفمبر!$BR31-نوفمبر!$BQ31,0)</f>
        <v>0</v>
      </c>
      <c r="G460" s="96">
        <f>IF(G$440=نوفمبر!$B31,نوفمبر!$BR31-نوفمبر!$BQ31,0)</f>
        <v>0</v>
      </c>
      <c r="H460" s="96">
        <f>IF(H$440=نوفمبر!$B31,نوفمبر!$BR31-نوفمبر!$BQ31,0)</f>
        <v>0</v>
      </c>
      <c r="I460" s="96">
        <f>IF(I$440=نوفمبر!$B31,نوفمبر!$BR31-نوفمبر!$BQ31,0)</f>
        <v>0</v>
      </c>
      <c r="J460" s="96">
        <f>IF(J$440=نوفمبر!$B31,نوفمبر!$BR31-نوفمبر!$BQ31,0)</f>
        <v>0</v>
      </c>
      <c r="K460" s="96">
        <f>IF(K$440=نوفمبر!$B31,نوفمبر!$BR31-نوفمبر!$BQ31,0)</f>
        <v>0</v>
      </c>
      <c r="L460" s="96">
        <f>IF(L$440=نوفمبر!$B31,نوفمبر!$BR31-نوفمبر!$BQ31,0)</f>
        <v>0</v>
      </c>
      <c r="M460" s="96">
        <f>IF(M$440=نوفمبر!$B31,نوفمبر!$BR31-نوفمبر!$BQ31,0)</f>
        <v>0</v>
      </c>
      <c r="N460" s="96">
        <f>IF(N$440=نوفمبر!$B31,نوفمبر!$BR31-نوفمبر!$BQ31,0)</f>
        <v>300</v>
      </c>
      <c r="O460" s="96">
        <f>IF(O$440=نوفمبر!$B31,نوفمبر!$BR31-نوفمبر!$BQ31,0)</f>
        <v>0</v>
      </c>
      <c r="P460" s="96">
        <f>IF(P$440=نوفمبر!$B31,نوفمبر!$BR31-نوفمبر!$BQ31,0)</f>
        <v>0</v>
      </c>
      <c r="Q460" s="96">
        <f>IF(Q$440=نوفمبر!$B31,نوفمبر!$BR31-نوفمبر!$BQ31,0)</f>
        <v>0</v>
      </c>
      <c r="R460" s="96">
        <f>IF(R$440=نوفمبر!$B31,نوفمبر!$BR31-نوفمبر!$BQ31,0)</f>
        <v>0</v>
      </c>
      <c r="S460" s="96">
        <f>IF(S$440=نوفمبر!$B31,نوفمبر!$BR31-نوفمبر!$BQ31,0)</f>
        <v>0</v>
      </c>
      <c r="T460" s="96">
        <f>IF(T$440=نوفمبر!$B31,نوفمبر!$BR31-نوفمبر!$BQ31,0)</f>
        <v>0</v>
      </c>
      <c r="U460" s="96">
        <f>IF(U$440=نوفمبر!$B31,نوفمبر!$BR31-نوفمبر!$BQ31,0)</f>
        <v>0</v>
      </c>
      <c r="V460" s="96">
        <f>IF(V$440=نوفمبر!$B31,نوفمبر!$BR31-نوفمبر!$BQ31,0)</f>
        <v>0</v>
      </c>
      <c r="W460" s="96">
        <f>IF(W$440=نوفمبر!$B31,نوفمبر!$BR31-نوفمبر!$BQ31,0)</f>
        <v>0</v>
      </c>
      <c r="X460" s="96">
        <f>IF(X$440=نوفمبر!$B31,نوفمبر!$BR31-نوفمبر!$BQ31,0)</f>
        <v>0</v>
      </c>
      <c r="Y460" s="96">
        <f>IF(Y$440=نوفمبر!$B31,نوفمبر!$BR31-نوفمبر!$BQ31,0)</f>
        <v>0</v>
      </c>
      <c r="Z460" s="96">
        <f>IF(Z$440=نوفمبر!$B31,نوفمبر!$BR31-نوفمبر!$BQ31,0)</f>
        <v>0</v>
      </c>
      <c r="AA460" s="96">
        <f>IF(AA$440=نوفمبر!$B31,نوفمبر!$BR31-نوفمبر!$BQ31,0)</f>
        <v>0</v>
      </c>
      <c r="AB460" s="96">
        <f>IF(AB$440=نوفمبر!$B31,نوفمبر!$BR31-نوفمبر!$BQ31,0)</f>
        <v>0</v>
      </c>
      <c r="AC460" s="96">
        <f>IF(AC$440=نوفمبر!$B31,نوفمبر!$BR31-نوفمبر!$BQ31,0)</f>
        <v>0</v>
      </c>
      <c r="AD460" s="96">
        <f>IF(AD$440=نوفمبر!$B31,نوفمبر!$BR31-نوفمبر!$BQ31,0)</f>
        <v>0</v>
      </c>
      <c r="AE460" s="96">
        <f>IF(AE$440=نوفمبر!$B31,نوفمبر!$BR31-نوفمبر!$BQ31,0)</f>
        <v>0</v>
      </c>
      <c r="AF460" s="96">
        <f>IF(AF$440=نوفمبر!$B31,نوفمبر!$BR31-نوفمبر!$BQ31,0)</f>
        <v>0</v>
      </c>
      <c r="AG460" s="96">
        <f>IF(AG$440=نوفمبر!$B31,نوفمبر!$BR31-نوفمبر!$BQ31,0)</f>
        <v>0</v>
      </c>
    </row>
    <row r="461" spans="1:33">
      <c r="A461" s="96" t="str">
        <f>IF(D461&gt;0,نوفمبر!D32," ")</f>
        <v> </v>
      </c>
      <c r="B461" s="96" t="str">
        <f>IF(D461&gt;0,نوفمبر!E32," ")</f>
        <v> </v>
      </c>
      <c r="C461" s="96" t="str">
        <f>IF(D461&gt;0,نوفمبر!F32,"")</f>
        <v/>
      </c>
      <c r="D461" s="126">
        <f t="shared" si="20"/>
        <v>0</v>
      </c>
      <c r="E461" s="96">
        <f>IF(E$440=نوفمبر!$B32,نوفمبر!$BR32-نوفمبر!$BQ32,0)</f>
        <v>0</v>
      </c>
      <c r="F461" s="96">
        <f>IF(F$440=نوفمبر!$B32,نوفمبر!$BR32-نوفمبر!$BQ32,0)</f>
        <v>0</v>
      </c>
      <c r="G461" s="96">
        <f>IF(G$440=نوفمبر!$B32,نوفمبر!$BR32-نوفمبر!$BQ32,0)</f>
        <v>0</v>
      </c>
      <c r="H461" s="96">
        <f>IF(H$440=نوفمبر!$B32,نوفمبر!$BR32-نوفمبر!$BQ32,0)</f>
        <v>0</v>
      </c>
      <c r="I461" s="96">
        <f>IF(I$440=نوفمبر!$B32,نوفمبر!$BR32-نوفمبر!$BQ32,0)</f>
        <v>0</v>
      </c>
      <c r="J461" s="96">
        <f>IF(J$440=نوفمبر!$B32,نوفمبر!$BR32-نوفمبر!$BQ32,0)</f>
        <v>0</v>
      </c>
      <c r="K461" s="96">
        <f>IF(K$440=نوفمبر!$B32,نوفمبر!$BR32-نوفمبر!$BQ32,0)</f>
        <v>0</v>
      </c>
      <c r="L461" s="96">
        <f>IF(L$440=نوفمبر!$B32,نوفمبر!$BR32-نوفمبر!$BQ32,0)</f>
        <v>0</v>
      </c>
      <c r="M461" s="96">
        <f>IF(M$440=نوفمبر!$B32,نوفمبر!$BR32-نوفمبر!$BQ32,0)</f>
        <v>0</v>
      </c>
      <c r="N461" s="96">
        <f>IF(N$440=نوفمبر!$B32,نوفمبر!$BR32-نوفمبر!$BQ32,0)</f>
        <v>0</v>
      </c>
      <c r="O461" s="96">
        <f>IF(O$440=نوفمبر!$B32,نوفمبر!$BR32-نوفمبر!$BQ32,0)</f>
        <v>0</v>
      </c>
      <c r="P461" s="96">
        <f>IF(P$440=نوفمبر!$B32,نوفمبر!$BR32-نوفمبر!$BQ32,0)</f>
        <v>0</v>
      </c>
      <c r="Q461" s="96">
        <f>IF(Q$440=نوفمبر!$B32,نوفمبر!$BR32-نوفمبر!$BQ32,0)</f>
        <v>0</v>
      </c>
      <c r="R461" s="96">
        <f>IF(R$440=نوفمبر!$B32,نوفمبر!$BR32-نوفمبر!$BQ32,0)</f>
        <v>0</v>
      </c>
      <c r="S461" s="96">
        <f>IF(S$440=نوفمبر!$B32,نوفمبر!$BR32-نوفمبر!$BQ32,0)</f>
        <v>0</v>
      </c>
      <c r="T461" s="96">
        <f>IF(T$440=نوفمبر!$B32,نوفمبر!$BR32-نوفمبر!$BQ32,0)</f>
        <v>0</v>
      </c>
      <c r="U461" s="96">
        <f>IF(U$440=نوفمبر!$B32,نوفمبر!$BR32-نوفمبر!$BQ32,0)</f>
        <v>0</v>
      </c>
      <c r="V461" s="96">
        <f>IF(V$440=نوفمبر!$B32,نوفمبر!$BR32-نوفمبر!$BQ32,0)</f>
        <v>0</v>
      </c>
      <c r="W461" s="96">
        <f>IF(W$440=نوفمبر!$B32,نوفمبر!$BR32-نوفمبر!$BQ32,0)</f>
        <v>0</v>
      </c>
      <c r="X461" s="96">
        <f>IF(X$440=نوفمبر!$B32,نوفمبر!$BR32-نوفمبر!$BQ32,0)</f>
        <v>0</v>
      </c>
      <c r="Y461" s="96">
        <f>IF(Y$440=نوفمبر!$B32,نوفمبر!$BR32-نوفمبر!$BQ32,0)</f>
        <v>0</v>
      </c>
      <c r="Z461" s="96">
        <f>IF(Z$440=نوفمبر!$B32,نوفمبر!$BR32-نوفمبر!$BQ32,0)</f>
        <v>0</v>
      </c>
      <c r="AA461" s="96">
        <f>IF(AA$440=نوفمبر!$B32,نوفمبر!$BR32-نوفمبر!$BQ32,0)</f>
        <v>0</v>
      </c>
      <c r="AB461" s="96">
        <f>IF(AB$440=نوفمبر!$B32,نوفمبر!$BR32-نوفمبر!$BQ32,0)</f>
        <v>0</v>
      </c>
      <c r="AC461" s="96">
        <f>IF(AC$440=نوفمبر!$B32,نوفمبر!$BR32-نوفمبر!$BQ32,0)</f>
        <v>0</v>
      </c>
      <c r="AD461" s="96">
        <f>IF(AD$440=نوفمبر!$B32,نوفمبر!$BR32-نوفمبر!$BQ32,0)</f>
        <v>0</v>
      </c>
      <c r="AE461" s="96">
        <f>IF(AE$440=نوفمبر!$B32,نوفمبر!$BR32-نوفمبر!$BQ32,0)</f>
        <v>0</v>
      </c>
      <c r="AF461" s="96">
        <f>IF(AF$440=نوفمبر!$B32,نوفمبر!$BR32-نوفمبر!$BQ32,0)</f>
        <v>0</v>
      </c>
      <c r="AG461" s="96">
        <f>IF(AG$440=نوفمبر!$B32,نوفمبر!$BR32-نوفمبر!$BQ32,0)</f>
        <v>0</v>
      </c>
    </row>
    <row r="462" spans="1:33">
      <c r="A462" s="96" t="str">
        <f>IF(D462&gt;0,نوفمبر!D33," ")</f>
        <v> </v>
      </c>
      <c r="B462" s="96" t="str">
        <f>IF(D462&gt;0,نوفمبر!E33," ")</f>
        <v> </v>
      </c>
      <c r="C462" s="96" t="str">
        <f>IF(D462&gt;0,نوفمبر!F33,"")</f>
        <v/>
      </c>
      <c r="D462" s="126">
        <f t="shared" si="20"/>
        <v>0</v>
      </c>
      <c r="E462" s="96">
        <f>IF(E$440=نوفمبر!$B33,نوفمبر!$BR33-نوفمبر!$BQ33,0)</f>
        <v>0</v>
      </c>
      <c r="F462" s="96">
        <f>IF(F$440=نوفمبر!$B33,نوفمبر!$BR33-نوفمبر!$BQ33,0)</f>
        <v>0</v>
      </c>
      <c r="G462" s="96">
        <f>IF(G$440=نوفمبر!$B33,نوفمبر!$BR33-نوفمبر!$BQ33,0)</f>
        <v>0</v>
      </c>
      <c r="H462" s="96">
        <f>IF(H$440=نوفمبر!$B33,نوفمبر!$BR33-نوفمبر!$BQ33,0)</f>
        <v>0</v>
      </c>
      <c r="I462" s="96">
        <f>IF(I$440=نوفمبر!$B33,نوفمبر!$BR33-نوفمبر!$BQ33,0)</f>
        <v>0</v>
      </c>
      <c r="J462" s="96">
        <f>IF(J$440=نوفمبر!$B33,نوفمبر!$BR33-نوفمبر!$BQ33,0)</f>
        <v>0</v>
      </c>
      <c r="K462" s="96">
        <f>IF(K$440=نوفمبر!$B33,نوفمبر!$BR33-نوفمبر!$BQ33,0)</f>
        <v>0</v>
      </c>
      <c r="L462" s="96">
        <f>IF(L$440=نوفمبر!$B33,نوفمبر!$BR33-نوفمبر!$BQ33,0)</f>
        <v>0</v>
      </c>
      <c r="M462" s="96">
        <f>IF(M$440=نوفمبر!$B33,نوفمبر!$BR33-نوفمبر!$BQ33,0)</f>
        <v>0</v>
      </c>
      <c r="N462" s="96">
        <f>IF(N$440=نوفمبر!$B33,نوفمبر!$BR33-نوفمبر!$BQ33,0)</f>
        <v>0</v>
      </c>
      <c r="O462" s="96">
        <f>IF(O$440=نوفمبر!$B33,نوفمبر!$BR33-نوفمبر!$BQ33,0)</f>
        <v>0</v>
      </c>
      <c r="P462" s="96">
        <f>IF(P$440=نوفمبر!$B33,نوفمبر!$BR33-نوفمبر!$BQ33,0)</f>
        <v>0</v>
      </c>
      <c r="Q462" s="96">
        <f>IF(Q$440=نوفمبر!$B33,نوفمبر!$BR33-نوفمبر!$BQ33,0)</f>
        <v>0</v>
      </c>
      <c r="R462" s="96">
        <f>IF(R$440=نوفمبر!$B33,نوفمبر!$BR33-نوفمبر!$BQ33,0)</f>
        <v>0</v>
      </c>
      <c r="S462" s="96">
        <f>IF(S$440=نوفمبر!$B33,نوفمبر!$BR33-نوفمبر!$BQ33,0)</f>
        <v>0</v>
      </c>
      <c r="T462" s="96">
        <f>IF(T$440=نوفمبر!$B33,نوفمبر!$BR33-نوفمبر!$BQ33,0)</f>
        <v>0</v>
      </c>
      <c r="U462" s="96">
        <f>IF(U$440=نوفمبر!$B33,نوفمبر!$BR33-نوفمبر!$BQ33,0)</f>
        <v>0</v>
      </c>
      <c r="V462" s="96">
        <f>IF(V$440=نوفمبر!$B33,نوفمبر!$BR33-نوفمبر!$BQ33,0)</f>
        <v>0</v>
      </c>
      <c r="W462" s="96">
        <f>IF(W$440=نوفمبر!$B33,نوفمبر!$BR33-نوفمبر!$BQ33,0)</f>
        <v>0</v>
      </c>
      <c r="X462" s="96">
        <f>IF(X$440=نوفمبر!$B33,نوفمبر!$BR33-نوفمبر!$BQ33,0)</f>
        <v>0</v>
      </c>
      <c r="Y462" s="96">
        <f>IF(Y$440=نوفمبر!$B33,نوفمبر!$BR33-نوفمبر!$BQ33,0)</f>
        <v>0</v>
      </c>
      <c r="Z462" s="96">
        <f>IF(Z$440=نوفمبر!$B33,نوفمبر!$BR33-نوفمبر!$BQ33,0)</f>
        <v>0</v>
      </c>
      <c r="AA462" s="96">
        <f>IF(AA$440=نوفمبر!$B33,نوفمبر!$BR33-نوفمبر!$BQ33,0)</f>
        <v>0</v>
      </c>
      <c r="AB462" s="96">
        <f>IF(AB$440=نوفمبر!$B33,نوفمبر!$BR33-نوفمبر!$BQ33,0)</f>
        <v>0</v>
      </c>
      <c r="AC462" s="96">
        <f>IF(AC$440=نوفمبر!$B33,نوفمبر!$BR33-نوفمبر!$BQ33,0)</f>
        <v>0</v>
      </c>
      <c r="AD462" s="96">
        <f>IF(AD$440=نوفمبر!$B33,نوفمبر!$BR33-نوفمبر!$BQ33,0)</f>
        <v>0</v>
      </c>
      <c r="AE462" s="96">
        <f>IF(AE$440=نوفمبر!$B33,نوفمبر!$BR33-نوفمبر!$BQ33,0)</f>
        <v>0</v>
      </c>
      <c r="AF462" s="96">
        <f>IF(AF$440=نوفمبر!$B33,نوفمبر!$BR33-نوفمبر!$BQ33,0)</f>
        <v>0</v>
      </c>
      <c r="AG462" s="96">
        <f>IF(AG$440=نوفمبر!$B33,نوفمبر!$BR33-نوفمبر!$BQ33,0)</f>
        <v>0</v>
      </c>
    </row>
    <row r="463" spans="1:33">
      <c r="A463" s="96" t="str">
        <f>IF(D463&gt;0,نوفمبر!D34," ")</f>
        <v> </v>
      </c>
      <c r="B463" s="96" t="str">
        <f>IF(D463&gt;0,نوفمبر!E34," ")</f>
        <v> </v>
      </c>
      <c r="C463" s="96" t="str">
        <f>IF(D463&gt;0,نوفمبر!F34,"")</f>
        <v/>
      </c>
      <c r="D463" s="126">
        <f t="shared" si="20"/>
        <v>0</v>
      </c>
      <c r="E463" s="96">
        <f>IF(E$440=نوفمبر!$B34,نوفمبر!$BR34-نوفمبر!$BQ34,0)</f>
        <v>0</v>
      </c>
      <c r="F463" s="96">
        <f>IF(F$440=نوفمبر!$B34,نوفمبر!$BR34-نوفمبر!$BQ34,0)</f>
        <v>0</v>
      </c>
      <c r="G463" s="96">
        <f>IF(G$440=نوفمبر!$B34,نوفمبر!$BR34-نوفمبر!$BQ34,0)</f>
        <v>0</v>
      </c>
      <c r="H463" s="96">
        <f>IF(H$440=نوفمبر!$B34,نوفمبر!$BR34-نوفمبر!$BQ34,0)</f>
        <v>0</v>
      </c>
      <c r="I463" s="96">
        <f>IF(I$440=نوفمبر!$B34,نوفمبر!$BR34-نوفمبر!$BQ34,0)</f>
        <v>0</v>
      </c>
      <c r="J463" s="96">
        <f>IF(J$440=نوفمبر!$B34,نوفمبر!$BR34-نوفمبر!$BQ34,0)</f>
        <v>0</v>
      </c>
      <c r="K463" s="96">
        <f>IF(K$440=نوفمبر!$B34,نوفمبر!$BR34-نوفمبر!$BQ34,0)</f>
        <v>0</v>
      </c>
      <c r="L463" s="96">
        <f>IF(L$440=نوفمبر!$B34,نوفمبر!$BR34-نوفمبر!$BQ34,0)</f>
        <v>0</v>
      </c>
      <c r="M463" s="96">
        <f>IF(M$440=نوفمبر!$B34,نوفمبر!$BR34-نوفمبر!$BQ34,0)</f>
        <v>0</v>
      </c>
      <c r="N463" s="96">
        <f>IF(N$440=نوفمبر!$B34,نوفمبر!$BR34-نوفمبر!$BQ34,0)</f>
        <v>0</v>
      </c>
      <c r="O463" s="96">
        <f>IF(O$440=نوفمبر!$B34,نوفمبر!$BR34-نوفمبر!$BQ34,0)</f>
        <v>0</v>
      </c>
      <c r="P463" s="96">
        <f>IF(P$440=نوفمبر!$B34,نوفمبر!$BR34-نوفمبر!$BQ34,0)</f>
        <v>0</v>
      </c>
      <c r="Q463" s="96">
        <f>IF(Q$440=نوفمبر!$B34,نوفمبر!$BR34-نوفمبر!$BQ34,0)</f>
        <v>0</v>
      </c>
      <c r="R463" s="96">
        <f>IF(R$440=نوفمبر!$B34,نوفمبر!$BR34-نوفمبر!$BQ34,0)</f>
        <v>0</v>
      </c>
      <c r="S463" s="96">
        <f>IF(S$440=نوفمبر!$B34,نوفمبر!$BR34-نوفمبر!$BQ34,0)</f>
        <v>0</v>
      </c>
      <c r="T463" s="96">
        <f>IF(T$440=نوفمبر!$B34,نوفمبر!$BR34-نوفمبر!$BQ34,0)</f>
        <v>0</v>
      </c>
      <c r="U463" s="96">
        <f>IF(U$440=نوفمبر!$B34,نوفمبر!$BR34-نوفمبر!$BQ34,0)</f>
        <v>0</v>
      </c>
      <c r="V463" s="96">
        <f>IF(V$440=نوفمبر!$B34,نوفمبر!$BR34-نوفمبر!$BQ34,0)</f>
        <v>0</v>
      </c>
      <c r="W463" s="96">
        <f>IF(W$440=نوفمبر!$B34,نوفمبر!$BR34-نوفمبر!$BQ34,0)</f>
        <v>0</v>
      </c>
      <c r="X463" s="96">
        <f>IF(X$440=نوفمبر!$B34,نوفمبر!$BR34-نوفمبر!$BQ34,0)</f>
        <v>0</v>
      </c>
      <c r="Y463" s="96">
        <f>IF(Y$440=نوفمبر!$B34,نوفمبر!$BR34-نوفمبر!$BQ34,0)</f>
        <v>0</v>
      </c>
      <c r="Z463" s="96">
        <f>IF(Z$440=نوفمبر!$B34,نوفمبر!$BR34-نوفمبر!$BQ34,0)</f>
        <v>0</v>
      </c>
      <c r="AA463" s="96">
        <f>IF(AA$440=نوفمبر!$B34,نوفمبر!$BR34-نوفمبر!$BQ34,0)</f>
        <v>0</v>
      </c>
      <c r="AB463" s="96">
        <f>IF(AB$440=نوفمبر!$B34,نوفمبر!$BR34-نوفمبر!$BQ34,0)</f>
        <v>0</v>
      </c>
      <c r="AC463" s="96">
        <f>IF(AC$440=نوفمبر!$B34,نوفمبر!$BR34-نوفمبر!$BQ34,0)</f>
        <v>0</v>
      </c>
      <c r="AD463" s="96">
        <f>IF(AD$440=نوفمبر!$B34,نوفمبر!$BR34-نوفمبر!$BQ34,0)</f>
        <v>0</v>
      </c>
      <c r="AE463" s="96">
        <f>IF(AE$440=نوفمبر!$B34,نوفمبر!$BR34-نوفمبر!$BQ34,0)</f>
        <v>0</v>
      </c>
      <c r="AF463" s="96">
        <f>IF(AF$440=نوفمبر!$B34,نوفمبر!$BR34-نوفمبر!$BQ34,0)</f>
        <v>0</v>
      </c>
      <c r="AG463" s="96">
        <f>IF(AG$440=نوفمبر!$B34,نوفمبر!$BR34-نوفمبر!$BQ34,0)</f>
        <v>0</v>
      </c>
    </row>
    <row r="464" spans="1:33">
      <c r="A464" s="96" t="str">
        <f>IF(D464&gt;0,نوفمبر!D35," ")</f>
        <v> </v>
      </c>
      <c r="B464" s="96" t="str">
        <f>IF(D464&gt;0,نوفمبر!E35," ")</f>
        <v> </v>
      </c>
      <c r="C464" s="96" t="str">
        <f>IF(D464&gt;0,نوفمبر!F35,"")</f>
        <v/>
      </c>
      <c r="D464" s="126">
        <f t="shared" si="20"/>
        <v>0</v>
      </c>
      <c r="E464" s="96">
        <f>IF(E$440=نوفمبر!$B35,نوفمبر!$BR35-نوفمبر!$BQ35,0)</f>
        <v>0</v>
      </c>
      <c r="F464" s="96">
        <f>IF(F$440=نوفمبر!$B35,نوفمبر!$BR35-نوفمبر!$BQ35,0)</f>
        <v>0</v>
      </c>
      <c r="G464" s="96">
        <f>IF(G$440=نوفمبر!$B35,نوفمبر!$BR35-نوفمبر!$BQ35,0)</f>
        <v>0</v>
      </c>
      <c r="H464" s="96">
        <f>IF(H$440=نوفمبر!$B35,نوفمبر!$BR35-نوفمبر!$BQ35,0)</f>
        <v>0</v>
      </c>
      <c r="I464" s="96">
        <f>IF(I$440=نوفمبر!$B35,نوفمبر!$BR35-نوفمبر!$BQ35,0)</f>
        <v>0</v>
      </c>
      <c r="J464" s="96">
        <f>IF(J$440=نوفمبر!$B35,نوفمبر!$BR35-نوفمبر!$BQ35,0)</f>
        <v>0</v>
      </c>
      <c r="K464" s="96">
        <f>IF(K$440=نوفمبر!$B35,نوفمبر!$BR35-نوفمبر!$BQ35,0)</f>
        <v>0</v>
      </c>
      <c r="L464" s="96">
        <f>IF(L$440=نوفمبر!$B35,نوفمبر!$BR35-نوفمبر!$BQ35,0)</f>
        <v>0</v>
      </c>
      <c r="M464" s="96">
        <f>IF(M$440=نوفمبر!$B35,نوفمبر!$BR35-نوفمبر!$BQ35,0)</f>
        <v>0</v>
      </c>
      <c r="N464" s="96">
        <f>IF(N$440=نوفمبر!$B35,نوفمبر!$BR35-نوفمبر!$BQ35,0)</f>
        <v>0</v>
      </c>
      <c r="O464" s="96">
        <f>IF(O$440=نوفمبر!$B35,نوفمبر!$BR35-نوفمبر!$BQ35,0)</f>
        <v>0</v>
      </c>
      <c r="P464" s="96">
        <f>IF(P$440=نوفمبر!$B35,نوفمبر!$BR35-نوفمبر!$BQ35,0)</f>
        <v>0</v>
      </c>
      <c r="Q464" s="96">
        <f>IF(Q$440=نوفمبر!$B35,نوفمبر!$BR35-نوفمبر!$BQ35,0)</f>
        <v>0</v>
      </c>
      <c r="R464" s="96">
        <f>IF(R$440=نوفمبر!$B35,نوفمبر!$BR35-نوفمبر!$BQ35,0)</f>
        <v>0</v>
      </c>
      <c r="S464" s="96">
        <f>IF(S$440=نوفمبر!$B35,نوفمبر!$BR35-نوفمبر!$BQ35,0)</f>
        <v>0</v>
      </c>
      <c r="T464" s="96">
        <f>IF(T$440=نوفمبر!$B35,نوفمبر!$BR35-نوفمبر!$BQ35,0)</f>
        <v>0</v>
      </c>
      <c r="U464" s="96">
        <f>IF(U$440=نوفمبر!$B35,نوفمبر!$BR35-نوفمبر!$BQ35,0)</f>
        <v>0</v>
      </c>
      <c r="V464" s="96">
        <f>IF(V$440=نوفمبر!$B35,نوفمبر!$BR35-نوفمبر!$BQ35,0)</f>
        <v>0</v>
      </c>
      <c r="W464" s="96">
        <f>IF(W$440=نوفمبر!$B35,نوفمبر!$BR35-نوفمبر!$BQ35,0)</f>
        <v>0</v>
      </c>
      <c r="X464" s="96">
        <f>IF(X$440=نوفمبر!$B35,نوفمبر!$BR35-نوفمبر!$BQ35,0)</f>
        <v>0</v>
      </c>
      <c r="Y464" s="96">
        <f>IF(Y$440=نوفمبر!$B35,نوفمبر!$BR35-نوفمبر!$BQ35,0)</f>
        <v>0</v>
      </c>
      <c r="Z464" s="96">
        <f>IF(Z$440=نوفمبر!$B35,نوفمبر!$BR35-نوفمبر!$BQ35,0)</f>
        <v>0</v>
      </c>
      <c r="AA464" s="96">
        <f>IF(AA$440=نوفمبر!$B35,نوفمبر!$BR35-نوفمبر!$BQ35,0)</f>
        <v>0</v>
      </c>
      <c r="AB464" s="96">
        <f>IF(AB$440=نوفمبر!$B35,نوفمبر!$BR35-نوفمبر!$BQ35,0)</f>
        <v>0</v>
      </c>
      <c r="AC464" s="96">
        <f>IF(AC$440=نوفمبر!$B35,نوفمبر!$BR35-نوفمبر!$BQ35,0)</f>
        <v>0</v>
      </c>
      <c r="AD464" s="96">
        <f>IF(AD$440=نوفمبر!$B35,نوفمبر!$BR35-نوفمبر!$BQ35,0)</f>
        <v>0</v>
      </c>
      <c r="AE464" s="96">
        <f>IF(AE$440=نوفمبر!$B35,نوفمبر!$BR35-نوفمبر!$BQ35,0)</f>
        <v>0</v>
      </c>
      <c r="AF464" s="96">
        <f>IF(AF$440=نوفمبر!$B35,نوفمبر!$BR35-نوفمبر!$BQ35,0)</f>
        <v>0</v>
      </c>
      <c r="AG464" s="96">
        <f>IF(AG$440=نوفمبر!$B35,نوفمبر!$BR35-نوفمبر!$BQ35,0)</f>
        <v>0</v>
      </c>
    </row>
    <row r="465" spans="1:33">
      <c r="A465" s="96" t="str">
        <f>IF(D465&gt;0,نوفمبر!D36," ")</f>
        <v> </v>
      </c>
      <c r="B465" s="96" t="str">
        <f>IF(D465&gt;0,نوفمبر!E36," ")</f>
        <v> </v>
      </c>
      <c r="C465" s="96" t="str">
        <f>IF(D465&gt;0,نوفمبر!F36,"")</f>
        <v/>
      </c>
      <c r="D465" s="126">
        <f t="shared" si="20"/>
        <v>0</v>
      </c>
      <c r="E465" s="96">
        <f>IF(E$440=نوفمبر!$B36,نوفمبر!$BR36-نوفمبر!$BQ36,0)</f>
        <v>0</v>
      </c>
      <c r="F465" s="96">
        <f>IF(F$440=نوفمبر!$B36,نوفمبر!$BR36-نوفمبر!$BQ36,0)</f>
        <v>0</v>
      </c>
      <c r="G465" s="96">
        <f>IF(G$440=نوفمبر!$B36,نوفمبر!$BR36-نوفمبر!$BQ36,0)</f>
        <v>0</v>
      </c>
      <c r="H465" s="96">
        <f>IF(H$440=نوفمبر!$B36,نوفمبر!$BR36-نوفمبر!$BQ36,0)</f>
        <v>0</v>
      </c>
      <c r="I465" s="96">
        <f>IF(I$440=نوفمبر!$B36,نوفمبر!$BR36-نوفمبر!$BQ36,0)</f>
        <v>0</v>
      </c>
      <c r="J465" s="96">
        <f>IF(J$440=نوفمبر!$B36,نوفمبر!$BR36-نوفمبر!$BQ36,0)</f>
        <v>0</v>
      </c>
      <c r="K465" s="96">
        <f>IF(K$440=نوفمبر!$B36,نوفمبر!$BR36-نوفمبر!$BQ36,0)</f>
        <v>0</v>
      </c>
      <c r="L465" s="96">
        <f>IF(L$440=نوفمبر!$B36,نوفمبر!$BR36-نوفمبر!$BQ36,0)</f>
        <v>0</v>
      </c>
      <c r="M465" s="96">
        <f>IF(M$440=نوفمبر!$B36,نوفمبر!$BR36-نوفمبر!$BQ36,0)</f>
        <v>0</v>
      </c>
      <c r="N465" s="96">
        <f>IF(N$440=نوفمبر!$B36,نوفمبر!$BR36-نوفمبر!$BQ36,0)</f>
        <v>0</v>
      </c>
      <c r="O465" s="96">
        <f>IF(O$440=نوفمبر!$B36,نوفمبر!$BR36-نوفمبر!$BQ36,0)</f>
        <v>0</v>
      </c>
      <c r="P465" s="96">
        <f>IF(P$440=نوفمبر!$B36,نوفمبر!$BR36-نوفمبر!$BQ36,0)</f>
        <v>0</v>
      </c>
      <c r="Q465" s="96">
        <f>IF(Q$440=نوفمبر!$B36,نوفمبر!$BR36-نوفمبر!$BQ36,0)</f>
        <v>0</v>
      </c>
      <c r="R465" s="96">
        <f>IF(R$440=نوفمبر!$B36,نوفمبر!$BR36-نوفمبر!$BQ36,0)</f>
        <v>0</v>
      </c>
      <c r="S465" s="96">
        <f>IF(S$440=نوفمبر!$B36,نوفمبر!$BR36-نوفمبر!$BQ36,0)</f>
        <v>0</v>
      </c>
      <c r="T465" s="96">
        <f>IF(T$440=نوفمبر!$B36,نوفمبر!$BR36-نوفمبر!$BQ36,0)</f>
        <v>0</v>
      </c>
      <c r="U465" s="96">
        <f>IF(U$440=نوفمبر!$B36,نوفمبر!$BR36-نوفمبر!$BQ36,0)</f>
        <v>0</v>
      </c>
      <c r="V465" s="96">
        <f>IF(V$440=نوفمبر!$B36,نوفمبر!$BR36-نوفمبر!$BQ36,0)</f>
        <v>0</v>
      </c>
      <c r="W465" s="96">
        <f>IF(W$440=نوفمبر!$B36,نوفمبر!$BR36-نوفمبر!$BQ36,0)</f>
        <v>0</v>
      </c>
      <c r="X465" s="96">
        <f>IF(X$440=نوفمبر!$B36,نوفمبر!$BR36-نوفمبر!$BQ36,0)</f>
        <v>0</v>
      </c>
      <c r="Y465" s="96">
        <f>IF(Y$440=نوفمبر!$B36,نوفمبر!$BR36-نوفمبر!$BQ36,0)</f>
        <v>0</v>
      </c>
      <c r="Z465" s="96">
        <f>IF(Z$440=نوفمبر!$B36,نوفمبر!$BR36-نوفمبر!$BQ36,0)</f>
        <v>0</v>
      </c>
      <c r="AA465" s="96">
        <f>IF(AA$440=نوفمبر!$B36,نوفمبر!$BR36-نوفمبر!$BQ36,0)</f>
        <v>0</v>
      </c>
      <c r="AB465" s="96">
        <f>IF(AB$440=نوفمبر!$B36,نوفمبر!$BR36-نوفمبر!$BQ36,0)</f>
        <v>0</v>
      </c>
      <c r="AC465" s="96">
        <f>IF(AC$440=نوفمبر!$B36,نوفمبر!$BR36-نوفمبر!$BQ36,0)</f>
        <v>0</v>
      </c>
      <c r="AD465" s="96">
        <f>IF(AD$440=نوفمبر!$B36,نوفمبر!$BR36-نوفمبر!$BQ36,0)</f>
        <v>0</v>
      </c>
      <c r="AE465" s="96">
        <f>IF(AE$440=نوفمبر!$B36,نوفمبر!$BR36-نوفمبر!$BQ36,0)</f>
        <v>0</v>
      </c>
      <c r="AF465" s="96">
        <f>IF(AF$440=نوفمبر!$B36,نوفمبر!$BR36-نوفمبر!$BQ36,0)</f>
        <v>0</v>
      </c>
      <c r="AG465" s="96">
        <f>IF(AG$440=نوفمبر!$B36,نوفمبر!$BR36-نوفمبر!$BQ36,0)</f>
        <v>0</v>
      </c>
    </row>
    <row r="466" spans="1:33">
      <c r="A466" s="96" t="str">
        <f>IF(D466&gt;0,نوفمبر!D37," ")</f>
        <v> </v>
      </c>
      <c r="B466" s="96" t="str">
        <f>IF(D466&gt;0,نوفمبر!E37," ")</f>
        <v> </v>
      </c>
      <c r="C466" s="96" t="str">
        <f>IF(D466&gt;0,نوفمبر!F37,"")</f>
        <v/>
      </c>
      <c r="D466" s="126">
        <f t="shared" si="20"/>
        <v>0</v>
      </c>
      <c r="E466" s="96">
        <f>IF(E$440=نوفمبر!$B37,نوفمبر!$BR37-نوفمبر!$BQ37,0)</f>
        <v>0</v>
      </c>
      <c r="F466" s="96">
        <f>IF(F$440=نوفمبر!$B37,نوفمبر!$BR37-نوفمبر!$BQ37,0)</f>
        <v>0</v>
      </c>
      <c r="G466" s="96">
        <f>IF(G$440=نوفمبر!$B37,نوفمبر!$BR37-نوفمبر!$BQ37,0)</f>
        <v>0</v>
      </c>
      <c r="H466" s="96">
        <f>IF(H$440=نوفمبر!$B37,نوفمبر!$BR37-نوفمبر!$BQ37,0)</f>
        <v>0</v>
      </c>
      <c r="I466" s="96">
        <f>IF(I$440=نوفمبر!$B37,نوفمبر!$BR37-نوفمبر!$BQ37,0)</f>
        <v>0</v>
      </c>
      <c r="J466" s="96">
        <f>IF(J$440=نوفمبر!$B37,نوفمبر!$BR37-نوفمبر!$BQ37,0)</f>
        <v>0</v>
      </c>
      <c r="K466" s="96">
        <f>IF(K$440=نوفمبر!$B37,نوفمبر!$BR37-نوفمبر!$BQ37,0)</f>
        <v>0</v>
      </c>
      <c r="L466" s="96">
        <f>IF(L$440=نوفمبر!$B37,نوفمبر!$BR37-نوفمبر!$BQ37,0)</f>
        <v>0</v>
      </c>
      <c r="M466" s="96">
        <f>IF(M$440=نوفمبر!$B37,نوفمبر!$BR37-نوفمبر!$BQ37,0)</f>
        <v>0</v>
      </c>
      <c r="N466" s="96">
        <f>IF(N$440=نوفمبر!$B37,نوفمبر!$BR37-نوفمبر!$BQ37,0)</f>
        <v>0</v>
      </c>
      <c r="O466" s="96">
        <f>IF(O$440=نوفمبر!$B37,نوفمبر!$BR37-نوفمبر!$BQ37,0)</f>
        <v>0</v>
      </c>
      <c r="P466" s="96">
        <f>IF(P$440=نوفمبر!$B37,نوفمبر!$BR37-نوفمبر!$BQ37,0)</f>
        <v>0</v>
      </c>
      <c r="Q466" s="96">
        <f>IF(Q$440=نوفمبر!$B37,نوفمبر!$BR37-نوفمبر!$BQ37,0)</f>
        <v>0</v>
      </c>
      <c r="R466" s="96">
        <f>IF(R$440=نوفمبر!$B37,نوفمبر!$BR37-نوفمبر!$BQ37,0)</f>
        <v>0</v>
      </c>
      <c r="S466" s="96">
        <f>IF(S$440=نوفمبر!$B37,نوفمبر!$BR37-نوفمبر!$BQ37,0)</f>
        <v>0</v>
      </c>
      <c r="T466" s="96">
        <f>IF(T$440=نوفمبر!$B37,نوفمبر!$BR37-نوفمبر!$BQ37,0)</f>
        <v>0</v>
      </c>
      <c r="U466" s="96">
        <f>IF(U$440=نوفمبر!$B37,نوفمبر!$BR37-نوفمبر!$BQ37,0)</f>
        <v>0</v>
      </c>
      <c r="V466" s="96">
        <f>IF(V$440=نوفمبر!$B37,نوفمبر!$BR37-نوفمبر!$BQ37,0)</f>
        <v>0</v>
      </c>
      <c r="W466" s="96">
        <f>IF(W$440=نوفمبر!$B37,نوفمبر!$BR37-نوفمبر!$BQ37,0)</f>
        <v>0</v>
      </c>
      <c r="X466" s="96">
        <f>IF(X$440=نوفمبر!$B37,نوفمبر!$BR37-نوفمبر!$BQ37,0)</f>
        <v>0</v>
      </c>
      <c r="Y466" s="96">
        <f>IF(Y$440=نوفمبر!$B37,نوفمبر!$BR37-نوفمبر!$BQ37,0)</f>
        <v>0</v>
      </c>
      <c r="Z466" s="96">
        <f>IF(Z$440=نوفمبر!$B37,نوفمبر!$BR37-نوفمبر!$BQ37,0)</f>
        <v>0</v>
      </c>
      <c r="AA466" s="96">
        <f>IF(AA$440=نوفمبر!$B37,نوفمبر!$BR37-نوفمبر!$BQ37,0)</f>
        <v>0</v>
      </c>
      <c r="AB466" s="96">
        <f>IF(AB$440=نوفمبر!$B37,نوفمبر!$BR37-نوفمبر!$BQ37,0)</f>
        <v>0</v>
      </c>
      <c r="AC466" s="96">
        <f>IF(AC$440=نوفمبر!$B37,نوفمبر!$BR37-نوفمبر!$BQ37,0)</f>
        <v>0</v>
      </c>
      <c r="AD466" s="96">
        <f>IF(AD$440=نوفمبر!$B37,نوفمبر!$BR37-نوفمبر!$BQ37,0)</f>
        <v>0</v>
      </c>
      <c r="AE466" s="96">
        <f>IF(AE$440=نوفمبر!$B37,نوفمبر!$BR37-نوفمبر!$BQ37,0)</f>
        <v>0</v>
      </c>
      <c r="AF466" s="96">
        <f>IF(AF$440=نوفمبر!$B37,نوفمبر!$BR37-نوفمبر!$BQ37,0)</f>
        <v>0</v>
      </c>
      <c r="AG466" s="96">
        <f>IF(AG$440=نوفمبر!$B37,نوفمبر!$BR37-نوفمبر!$BQ37,0)</f>
        <v>0</v>
      </c>
    </row>
    <row r="467" spans="1:33">
      <c r="A467" s="96" t="str">
        <f>IF(D467&gt;0,نوفمبر!D38," ")</f>
        <v> </v>
      </c>
      <c r="B467" s="96" t="str">
        <f>IF(D467&gt;0,نوفمبر!E38," ")</f>
        <v> </v>
      </c>
      <c r="C467" s="96" t="str">
        <f>IF(D467&gt;0,نوفمبر!F38,"")</f>
        <v/>
      </c>
      <c r="D467" s="126">
        <f t="shared" si="20"/>
        <v>0</v>
      </c>
      <c r="E467" s="96">
        <f>IF(E$440=نوفمبر!$B38,نوفمبر!$BR38-نوفمبر!$BQ38,0)</f>
        <v>0</v>
      </c>
      <c r="F467" s="96">
        <f>IF(F$440=نوفمبر!$B38,نوفمبر!$BR38-نوفمبر!$BQ38,0)</f>
        <v>0</v>
      </c>
      <c r="G467" s="96">
        <f>IF(G$440=نوفمبر!$B38,نوفمبر!$BR38-نوفمبر!$BQ38,0)</f>
        <v>0</v>
      </c>
      <c r="H467" s="96">
        <f>IF(H$440=نوفمبر!$B38,نوفمبر!$BR38-نوفمبر!$BQ38,0)</f>
        <v>0</v>
      </c>
      <c r="I467" s="96">
        <f>IF(I$440=نوفمبر!$B38,نوفمبر!$BR38-نوفمبر!$BQ38,0)</f>
        <v>0</v>
      </c>
      <c r="J467" s="96">
        <f>IF(J$440=نوفمبر!$B38,نوفمبر!$BR38-نوفمبر!$BQ38,0)</f>
        <v>0</v>
      </c>
      <c r="K467" s="96">
        <f>IF(K$440=نوفمبر!$B38,نوفمبر!$BR38-نوفمبر!$BQ38,0)</f>
        <v>0</v>
      </c>
      <c r="L467" s="96">
        <f>IF(L$440=نوفمبر!$B38,نوفمبر!$BR38-نوفمبر!$BQ38,0)</f>
        <v>0</v>
      </c>
      <c r="M467" s="96">
        <f>IF(M$440=نوفمبر!$B38,نوفمبر!$BR38-نوفمبر!$BQ38,0)</f>
        <v>0</v>
      </c>
      <c r="N467" s="96">
        <f>IF(N$440=نوفمبر!$B38,نوفمبر!$BR38-نوفمبر!$BQ38,0)</f>
        <v>0</v>
      </c>
      <c r="O467" s="96">
        <f>IF(O$440=نوفمبر!$B38,نوفمبر!$BR38-نوفمبر!$BQ38,0)</f>
        <v>0</v>
      </c>
      <c r="P467" s="96">
        <f>IF(P$440=نوفمبر!$B38,نوفمبر!$BR38-نوفمبر!$BQ38,0)</f>
        <v>0</v>
      </c>
      <c r="Q467" s="96">
        <f>IF(Q$440=نوفمبر!$B38,نوفمبر!$BR38-نوفمبر!$BQ38,0)</f>
        <v>0</v>
      </c>
      <c r="R467" s="96">
        <f>IF(R$440=نوفمبر!$B38,نوفمبر!$BR38-نوفمبر!$BQ38,0)</f>
        <v>0</v>
      </c>
      <c r="S467" s="96">
        <f>IF(S$440=نوفمبر!$B38,نوفمبر!$BR38-نوفمبر!$BQ38,0)</f>
        <v>0</v>
      </c>
      <c r="T467" s="96">
        <f>IF(T$440=نوفمبر!$B38,نوفمبر!$BR38-نوفمبر!$BQ38,0)</f>
        <v>0</v>
      </c>
      <c r="U467" s="96">
        <f>IF(U$440=نوفمبر!$B38,نوفمبر!$BR38-نوفمبر!$BQ38,0)</f>
        <v>0</v>
      </c>
      <c r="V467" s="96">
        <f>IF(V$440=نوفمبر!$B38,نوفمبر!$BR38-نوفمبر!$BQ38,0)</f>
        <v>0</v>
      </c>
      <c r="W467" s="96">
        <f>IF(W$440=نوفمبر!$B38,نوفمبر!$BR38-نوفمبر!$BQ38,0)</f>
        <v>0</v>
      </c>
      <c r="X467" s="96">
        <f>IF(X$440=نوفمبر!$B38,نوفمبر!$BR38-نوفمبر!$BQ38,0)</f>
        <v>0</v>
      </c>
      <c r="Y467" s="96">
        <f>IF(Y$440=نوفمبر!$B38,نوفمبر!$BR38-نوفمبر!$BQ38,0)</f>
        <v>0</v>
      </c>
      <c r="Z467" s="96">
        <f>IF(Z$440=نوفمبر!$B38,نوفمبر!$BR38-نوفمبر!$BQ38,0)</f>
        <v>0</v>
      </c>
      <c r="AA467" s="96">
        <f>IF(AA$440=نوفمبر!$B38,نوفمبر!$BR38-نوفمبر!$BQ38,0)</f>
        <v>0</v>
      </c>
      <c r="AB467" s="96">
        <f>IF(AB$440=نوفمبر!$B38,نوفمبر!$BR38-نوفمبر!$BQ38,0)</f>
        <v>0</v>
      </c>
      <c r="AC467" s="96">
        <f>IF(AC$440=نوفمبر!$B38,نوفمبر!$BR38-نوفمبر!$BQ38,0)</f>
        <v>0</v>
      </c>
      <c r="AD467" s="96">
        <f>IF(AD$440=نوفمبر!$B38,نوفمبر!$BR38-نوفمبر!$BQ38,0)</f>
        <v>0</v>
      </c>
      <c r="AE467" s="96">
        <f>IF(AE$440=نوفمبر!$B38,نوفمبر!$BR38-نوفمبر!$BQ38,0)</f>
        <v>0</v>
      </c>
      <c r="AF467" s="96">
        <f>IF(AF$440=نوفمبر!$B38,نوفمبر!$BR38-نوفمبر!$BQ38,0)</f>
        <v>0</v>
      </c>
      <c r="AG467" s="96">
        <f>IF(AG$440=نوفمبر!$B38,نوفمبر!$BR38-نوفمبر!$BQ38,0)</f>
        <v>0</v>
      </c>
    </row>
    <row r="468" spans="1:33">
      <c r="A468" s="96" t="str">
        <f>IF(D468&gt;0,نوفمبر!D39," ")</f>
        <v> </v>
      </c>
      <c r="B468" s="96" t="str">
        <f>IF(D468&gt;0,نوفمبر!E39," ")</f>
        <v> </v>
      </c>
      <c r="C468" s="96" t="str">
        <f>IF(D468&gt;0,نوفمبر!F39,"")</f>
        <v/>
      </c>
      <c r="D468" s="126">
        <f t="shared" si="20"/>
        <v>0</v>
      </c>
      <c r="E468" s="96">
        <f>IF(E$440=نوفمبر!$B39,نوفمبر!$BR39-نوفمبر!$BQ39,0)</f>
        <v>0</v>
      </c>
      <c r="F468" s="96">
        <f>IF(F$440=نوفمبر!$B39,نوفمبر!$BR39-نوفمبر!$BQ39,0)</f>
        <v>0</v>
      </c>
      <c r="G468" s="96">
        <f>IF(G$440=نوفمبر!$B39,نوفمبر!$BR39-نوفمبر!$BQ39,0)</f>
        <v>0</v>
      </c>
      <c r="H468" s="96">
        <f>IF(H$440=نوفمبر!$B39,نوفمبر!$BR39-نوفمبر!$BQ39,0)</f>
        <v>0</v>
      </c>
      <c r="I468" s="96">
        <f>IF(I$440=نوفمبر!$B39,نوفمبر!$BR39-نوفمبر!$BQ39,0)</f>
        <v>0</v>
      </c>
      <c r="J468" s="96">
        <f>IF(J$440=نوفمبر!$B39,نوفمبر!$BR39-نوفمبر!$BQ39,0)</f>
        <v>0</v>
      </c>
      <c r="K468" s="96">
        <f>IF(K$440=نوفمبر!$B39,نوفمبر!$BR39-نوفمبر!$BQ39,0)</f>
        <v>0</v>
      </c>
      <c r="L468" s="96">
        <f>IF(L$440=نوفمبر!$B39,نوفمبر!$BR39-نوفمبر!$BQ39,0)</f>
        <v>0</v>
      </c>
      <c r="M468" s="96">
        <f>IF(M$440=نوفمبر!$B39,نوفمبر!$BR39-نوفمبر!$BQ39,0)</f>
        <v>0</v>
      </c>
      <c r="N468" s="96">
        <f>IF(N$440=نوفمبر!$B39,نوفمبر!$BR39-نوفمبر!$BQ39,0)</f>
        <v>0</v>
      </c>
      <c r="O468" s="96">
        <f>IF(O$440=نوفمبر!$B39,نوفمبر!$BR39-نوفمبر!$BQ39,0)</f>
        <v>0</v>
      </c>
      <c r="P468" s="96">
        <f>IF(P$440=نوفمبر!$B39,نوفمبر!$BR39-نوفمبر!$BQ39,0)</f>
        <v>0</v>
      </c>
      <c r="Q468" s="96">
        <f>IF(Q$440=نوفمبر!$B39,نوفمبر!$BR39-نوفمبر!$BQ39,0)</f>
        <v>0</v>
      </c>
      <c r="R468" s="96">
        <f>IF(R$440=نوفمبر!$B39,نوفمبر!$BR39-نوفمبر!$BQ39,0)</f>
        <v>0</v>
      </c>
      <c r="S468" s="96">
        <f>IF(S$440=نوفمبر!$B39,نوفمبر!$BR39-نوفمبر!$BQ39,0)</f>
        <v>0</v>
      </c>
      <c r="T468" s="96">
        <f>IF(T$440=نوفمبر!$B39,نوفمبر!$BR39-نوفمبر!$BQ39,0)</f>
        <v>0</v>
      </c>
      <c r="U468" s="96">
        <f>IF(U$440=نوفمبر!$B39,نوفمبر!$BR39-نوفمبر!$BQ39,0)</f>
        <v>0</v>
      </c>
      <c r="V468" s="96">
        <f>IF(V$440=نوفمبر!$B39,نوفمبر!$BR39-نوفمبر!$BQ39,0)</f>
        <v>0</v>
      </c>
      <c r="W468" s="96">
        <f>IF(W$440=نوفمبر!$B39,نوفمبر!$BR39-نوفمبر!$BQ39,0)</f>
        <v>0</v>
      </c>
      <c r="X468" s="96">
        <f>IF(X$440=نوفمبر!$B39,نوفمبر!$BR39-نوفمبر!$BQ39,0)</f>
        <v>0</v>
      </c>
      <c r="Y468" s="96">
        <f>IF(Y$440=نوفمبر!$B39,نوفمبر!$BR39-نوفمبر!$BQ39,0)</f>
        <v>0</v>
      </c>
      <c r="Z468" s="96">
        <f>IF(Z$440=نوفمبر!$B39,نوفمبر!$BR39-نوفمبر!$BQ39,0)</f>
        <v>0</v>
      </c>
      <c r="AA468" s="96">
        <f>IF(AA$440=نوفمبر!$B39,نوفمبر!$BR39-نوفمبر!$BQ39,0)</f>
        <v>0</v>
      </c>
      <c r="AB468" s="96">
        <f>IF(AB$440=نوفمبر!$B39,نوفمبر!$BR39-نوفمبر!$BQ39,0)</f>
        <v>0</v>
      </c>
      <c r="AC468" s="96">
        <f>IF(AC$440=نوفمبر!$B39,نوفمبر!$BR39-نوفمبر!$BQ39,0)</f>
        <v>0</v>
      </c>
      <c r="AD468" s="96">
        <f>IF(AD$440=نوفمبر!$B39,نوفمبر!$BR39-نوفمبر!$BQ39,0)</f>
        <v>0</v>
      </c>
      <c r="AE468" s="96">
        <f>IF(AE$440=نوفمبر!$B39,نوفمبر!$BR39-نوفمبر!$BQ39,0)</f>
        <v>0</v>
      </c>
      <c r="AF468" s="96">
        <f>IF(AF$440=نوفمبر!$B39,نوفمبر!$BR39-نوفمبر!$BQ39,0)</f>
        <v>0</v>
      </c>
      <c r="AG468" s="96">
        <f>IF(AG$440=نوفمبر!$B39,نوفمبر!$BR39-نوفمبر!$BQ39,0)</f>
        <v>0</v>
      </c>
    </row>
    <row r="469" spans="1:33">
      <c r="A469" s="96" t="str">
        <f>IF(D469&gt;0,نوفمبر!D40," ")</f>
        <v> </v>
      </c>
      <c r="B469" s="96" t="str">
        <f>IF(D469&gt;0,نوفمبر!E40," ")</f>
        <v> </v>
      </c>
      <c r="C469" s="96" t="str">
        <f>IF(D469&gt;0,نوفمبر!F40,"")</f>
        <v/>
      </c>
      <c r="D469" s="126">
        <f t="shared" si="20"/>
        <v>0</v>
      </c>
      <c r="E469" s="96">
        <f>IF(E$440=نوفمبر!$B40,نوفمبر!$BR40-نوفمبر!$BQ40,0)</f>
        <v>0</v>
      </c>
      <c r="F469" s="96">
        <f>IF(F$440=نوفمبر!$B40,نوفمبر!$BR40-نوفمبر!$BQ40,0)</f>
        <v>0</v>
      </c>
      <c r="G469" s="96">
        <f>IF(G$440=نوفمبر!$B40,نوفمبر!$BR40-نوفمبر!$BQ40,0)</f>
        <v>0</v>
      </c>
      <c r="H469" s="96">
        <f>IF(H$440=نوفمبر!$B40,نوفمبر!$BR40-نوفمبر!$BQ40,0)</f>
        <v>0</v>
      </c>
      <c r="I469" s="96">
        <f>IF(I$440=نوفمبر!$B40,نوفمبر!$BR40-نوفمبر!$BQ40,0)</f>
        <v>0</v>
      </c>
      <c r="J469" s="96">
        <f>IF(J$440=نوفمبر!$B40,نوفمبر!$BR40-نوفمبر!$BQ40,0)</f>
        <v>0</v>
      </c>
      <c r="K469" s="96">
        <f>IF(K$440=نوفمبر!$B40,نوفمبر!$BR40-نوفمبر!$BQ40,0)</f>
        <v>0</v>
      </c>
      <c r="L469" s="96">
        <f>IF(L$440=نوفمبر!$B40,نوفمبر!$BR40-نوفمبر!$BQ40,0)</f>
        <v>0</v>
      </c>
      <c r="M469" s="96">
        <f>IF(M$440=نوفمبر!$B40,نوفمبر!$BR40-نوفمبر!$BQ40,0)</f>
        <v>0</v>
      </c>
      <c r="N469" s="96">
        <f>IF(N$440=نوفمبر!$B40,نوفمبر!$BR40-نوفمبر!$BQ40,0)</f>
        <v>0</v>
      </c>
      <c r="O469" s="96">
        <f>IF(O$440=نوفمبر!$B40,نوفمبر!$BR40-نوفمبر!$BQ40,0)</f>
        <v>0</v>
      </c>
      <c r="P469" s="96">
        <f>IF(P$440=نوفمبر!$B40,نوفمبر!$BR40-نوفمبر!$BQ40,0)</f>
        <v>0</v>
      </c>
      <c r="Q469" s="96">
        <f>IF(Q$440=نوفمبر!$B40,نوفمبر!$BR40-نوفمبر!$BQ40,0)</f>
        <v>0</v>
      </c>
      <c r="R469" s="96">
        <f>IF(R$440=نوفمبر!$B40,نوفمبر!$BR40-نوفمبر!$BQ40,0)</f>
        <v>0</v>
      </c>
      <c r="S469" s="96">
        <f>IF(S$440=نوفمبر!$B40,نوفمبر!$BR40-نوفمبر!$BQ40,0)</f>
        <v>0</v>
      </c>
      <c r="T469" s="96">
        <f>IF(T$440=نوفمبر!$B40,نوفمبر!$BR40-نوفمبر!$BQ40,0)</f>
        <v>0</v>
      </c>
      <c r="U469" s="96">
        <f>IF(U$440=نوفمبر!$B40,نوفمبر!$BR40-نوفمبر!$BQ40,0)</f>
        <v>0</v>
      </c>
      <c r="V469" s="96">
        <f>IF(V$440=نوفمبر!$B40,نوفمبر!$BR40-نوفمبر!$BQ40,0)</f>
        <v>0</v>
      </c>
      <c r="W469" s="96">
        <f>IF(W$440=نوفمبر!$B40,نوفمبر!$BR40-نوفمبر!$BQ40,0)</f>
        <v>0</v>
      </c>
      <c r="X469" s="96">
        <f>IF(X$440=نوفمبر!$B40,نوفمبر!$BR40-نوفمبر!$BQ40,0)</f>
        <v>0</v>
      </c>
      <c r="Y469" s="96">
        <f>IF(Y$440=نوفمبر!$B40,نوفمبر!$BR40-نوفمبر!$BQ40,0)</f>
        <v>0</v>
      </c>
      <c r="Z469" s="96">
        <f>IF(Z$440=نوفمبر!$B40,نوفمبر!$BR40-نوفمبر!$BQ40,0)</f>
        <v>0</v>
      </c>
      <c r="AA469" s="96">
        <f>IF(AA$440=نوفمبر!$B40,نوفمبر!$BR40-نوفمبر!$BQ40,0)</f>
        <v>0</v>
      </c>
      <c r="AB469" s="96">
        <f>IF(AB$440=نوفمبر!$B40,نوفمبر!$BR40-نوفمبر!$BQ40,0)</f>
        <v>0</v>
      </c>
      <c r="AC469" s="96">
        <f>IF(AC$440=نوفمبر!$B40,نوفمبر!$BR40-نوفمبر!$BQ40,0)</f>
        <v>0</v>
      </c>
      <c r="AD469" s="96">
        <f>IF(AD$440=نوفمبر!$B40,نوفمبر!$BR40-نوفمبر!$BQ40,0)</f>
        <v>0</v>
      </c>
      <c r="AE469" s="96">
        <f>IF(AE$440=نوفمبر!$B40,نوفمبر!$BR40-نوفمبر!$BQ40,0)</f>
        <v>0</v>
      </c>
      <c r="AF469" s="96">
        <f>IF(AF$440=نوفمبر!$B40,نوفمبر!$BR40-نوفمبر!$BQ40,0)</f>
        <v>0</v>
      </c>
      <c r="AG469" s="96">
        <f>IF(AG$440=نوفمبر!$B40,نوفمبر!$BR40-نوفمبر!$BQ40,0)</f>
        <v>0</v>
      </c>
    </row>
    <row r="470" spans="1:33">
      <c r="A470" s="96" t="str">
        <f>IF(D470&gt;0,نوفمبر!D41," ")</f>
        <v> </v>
      </c>
      <c r="B470" s="96" t="str">
        <f>IF(D470&gt;0,نوفمبر!E41," ")</f>
        <v> </v>
      </c>
      <c r="C470" s="96" t="str">
        <f>IF(D470&gt;0,نوفمبر!F41,"")</f>
        <v/>
      </c>
      <c r="D470" s="126">
        <f t="shared" si="20"/>
        <v>0</v>
      </c>
      <c r="E470" s="96">
        <f>IF(E$440=نوفمبر!$B41,نوفمبر!$BR41-نوفمبر!$BQ41,0)</f>
        <v>0</v>
      </c>
      <c r="F470" s="96">
        <f>IF(F$440=نوفمبر!$B41,نوفمبر!$BR41-نوفمبر!$BQ41,0)</f>
        <v>0</v>
      </c>
      <c r="G470" s="96">
        <f>IF(G$440=نوفمبر!$B41,نوفمبر!$BR41-نوفمبر!$BQ41,0)</f>
        <v>0</v>
      </c>
      <c r="H470" s="96">
        <f>IF(H$440=نوفمبر!$B41,نوفمبر!$BR41-نوفمبر!$BQ41,0)</f>
        <v>0</v>
      </c>
      <c r="I470" s="96">
        <f>IF(I$440=نوفمبر!$B41,نوفمبر!$BR41-نوفمبر!$BQ41,0)</f>
        <v>0</v>
      </c>
      <c r="J470" s="96">
        <f>IF(J$440=نوفمبر!$B41,نوفمبر!$BR41-نوفمبر!$BQ41,0)</f>
        <v>0</v>
      </c>
      <c r="K470" s="96">
        <f>IF(K$440=نوفمبر!$B41,نوفمبر!$BR41-نوفمبر!$BQ41,0)</f>
        <v>0</v>
      </c>
      <c r="L470" s="96">
        <f>IF(L$440=نوفمبر!$B41,نوفمبر!$BR41-نوفمبر!$BQ41,0)</f>
        <v>0</v>
      </c>
      <c r="M470" s="96">
        <f>IF(M$440=نوفمبر!$B41,نوفمبر!$BR41-نوفمبر!$BQ41,0)</f>
        <v>0</v>
      </c>
      <c r="N470" s="96">
        <f>IF(N$440=نوفمبر!$B41,نوفمبر!$BR41-نوفمبر!$BQ41,0)</f>
        <v>0</v>
      </c>
      <c r="O470" s="96">
        <f>IF(O$440=نوفمبر!$B41,نوفمبر!$BR41-نوفمبر!$BQ41,0)</f>
        <v>0</v>
      </c>
      <c r="P470" s="96">
        <f>IF(P$440=نوفمبر!$B41,نوفمبر!$BR41-نوفمبر!$BQ41,0)</f>
        <v>0</v>
      </c>
      <c r="Q470" s="96">
        <f>IF(Q$440=نوفمبر!$B41,نوفمبر!$BR41-نوفمبر!$BQ41,0)</f>
        <v>0</v>
      </c>
      <c r="R470" s="96">
        <f>IF(R$440=نوفمبر!$B41,نوفمبر!$BR41-نوفمبر!$BQ41,0)</f>
        <v>0</v>
      </c>
      <c r="S470" s="96">
        <f>IF(S$440=نوفمبر!$B41,نوفمبر!$BR41-نوفمبر!$BQ41,0)</f>
        <v>0</v>
      </c>
      <c r="T470" s="96">
        <f>IF(T$440=نوفمبر!$B41,نوفمبر!$BR41-نوفمبر!$BQ41,0)</f>
        <v>0</v>
      </c>
      <c r="U470" s="96">
        <f>IF(U$440=نوفمبر!$B41,نوفمبر!$BR41-نوفمبر!$BQ41,0)</f>
        <v>0</v>
      </c>
      <c r="V470" s="96">
        <f>IF(V$440=نوفمبر!$B41,نوفمبر!$BR41-نوفمبر!$BQ41,0)</f>
        <v>0</v>
      </c>
      <c r="W470" s="96">
        <f>IF(W$440=نوفمبر!$B41,نوفمبر!$BR41-نوفمبر!$BQ41,0)</f>
        <v>0</v>
      </c>
      <c r="X470" s="96">
        <f>IF(X$440=نوفمبر!$B41,نوفمبر!$BR41-نوفمبر!$BQ41,0)</f>
        <v>0</v>
      </c>
      <c r="Y470" s="96">
        <f>IF(Y$440=نوفمبر!$B41,نوفمبر!$BR41-نوفمبر!$BQ41,0)</f>
        <v>0</v>
      </c>
      <c r="Z470" s="96">
        <f>IF(Z$440=نوفمبر!$B41,نوفمبر!$BR41-نوفمبر!$BQ41,0)</f>
        <v>0</v>
      </c>
      <c r="AA470" s="96">
        <f>IF(AA$440=نوفمبر!$B41,نوفمبر!$BR41-نوفمبر!$BQ41,0)</f>
        <v>0</v>
      </c>
      <c r="AB470" s="96">
        <f>IF(AB$440=نوفمبر!$B41,نوفمبر!$BR41-نوفمبر!$BQ41,0)</f>
        <v>0</v>
      </c>
      <c r="AC470" s="96">
        <f>IF(AC$440=نوفمبر!$B41,نوفمبر!$BR41-نوفمبر!$BQ41,0)</f>
        <v>0</v>
      </c>
      <c r="AD470" s="96">
        <f>IF(AD$440=نوفمبر!$B41,نوفمبر!$BR41-نوفمبر!$BQ41,0)</f>
        <v>0</v>
      </c>
      <c r="AE470" s="96">
        <f>IF(AE$440=نوفمبر!$B41,نوفمبر!$BR41-نوفمبر!$BQ41,0)</f>
        <v>0</v>
      </c>
      <c r="AF470" s="96">
        <f>IF(AF$440=نوفمبر!$B41,نوفمبر!$BR41-نوفمبر!$BQ41,0)</f>
        <v>0</v>
      </c>
      <c r="AG470" s="96">
        <f>IF(AG$440=نوفمبر!$B41,نوفمبر!$BR41-نوفمبر!$BQ41,0)</f>
        <v>0</v>
      </c>
    </row>
    <row r="471" spans="1:33">
      <c r="A471" s="96" t="str">
        <f>IF(D471&gt;0,نوفمبر!D42," ")</f>
        <v> </v>
      </c>
      <c r="B471" s="96" t="str">
        <f>IF(D471&gt;0,نوفمبر!E42," ")</f>
        <v> </v>
      </c>
      <c r="C471" s="96" t="str">
        <f>IF(D471&gt;0,نوفمبر!F42,"")</f>
        <v/>
      </c>
      <c r="D471" s="126">
        <f t="shared" si="20"/>
        <v>0</v>
      </c>
      <c r="E471" s="96">
        <f>IF(E$440=نوفمبر!$B42,نوفمبر!$BR42-نوفمبر!$BQ42,0)</f>
        <v>0</v>
      </c>
      <c r="F471" s="96">
        <f>IF(F$440=نوفمبر!$B42,نوفمبر!$BR42-نوفمبر!$BQ42,0)</f>
        <v>0</v>
      </c>
      <c r="G471" s="96">
        <f>IF(G$440=نوفمبر!$B42,نوفمبر!$BR42-نوفمبر!$BQ42,0)</f>
        <v>0</v>
      </c>
      <c r="H471" s="96">
        <f>IF(H$440=نوفمبر!$B42,نوفمبر!$BR42-نوفمبر!$BQ42,0)</f>
        <v>0</v>
      </c>
      <c r="I471" s="96">
        <f>IF(I$440=نوفمبر!$B42,نوفمبر!$BR42-نوفمبر!$BQ42,0)</f>
        <v>0</v>
      </c>
      <c r="J471" s="96">
        <f>IF(J$440=نوفمبر!$B42,نوفمبر!$BR42-نوفمبر!$BQ42,0)</f>
        <v>0</v>
      </c>
      <c r="K471" s="96">
        <f>IF(K$440=نوفمبر!$B42,نوفمبر!$BR42-نوفمبر!$BQ42,0)</f>
        <v>0</v>
      </c>
      <c r="L471" s="96">
        <f>IF(L$440=نوفمبر!$B42,نوفمبر!$BR42-نوفمبر!$BQ42,0)</f>
        <v>0</v>
      </c>
      <c r="M471" s="96">
        <f>IF(M$440=نوفمبر!$B42,نوفمبر!$BR42-نوفمبر!$BQ42,0)</f>
        <v>0</v>
      </c>
      <c r="N471" s="96">
        <f>IF(N$440=نوفمبر!$B42,نوفمبر!$BR42-نوفمبر!$BQ42,0)</f>
        <v>0</v>
      </c>
      <c r="O471" s="96">
        <f>IF(O$440=نوفمبر!$B42,نوفمبر!$BR42-نوفمبر!$BQ42,0)</f>
        <v>0</v>
      </c>
      <c r="P471" s="96">
        <f>IF(P$440=نوفمبر!$B42,نوفمبر!$BR42-نوفمبر!$BQ42,0)</f>
        <v>0</v>
      </c>
      <c r="Q471" s="96">
        <f>IF(Q$440=نوفمبر!$B42,نوفمبر!$BR42-نوفمبر!$BQ42,0)</f>
        <v>0</v>
      </c>
      <c r="R471" s="96">
        <f>IF(R$440=نوفمبر!$B42,نوفمبر!$BR42-نوفمبر!$BQ42,0)</f>
        <v>0</v>
      </c>
      <c r="S471" s="96">
        <f>IF(S$440=نوفمبر!$B42,نوفمبر!$BR42-نوفمبر!$BQ42,0)</f>
        <v>0</v>
      </c>
      <c r="T471" s="96">
        <f>IF(T$440=نوفمبر!$B42,نوفمبر!$BR42-نوفمبر!$BQ42,0)</f>
        <v>0</v>
      </c>
      <c r="U471" s="96">
        <f>IF(U$440=نوفمبر!$B42,نوفمبر!$BR42-نوفمبر!$BQ42,0)</f>
        <v>0</v>
      </c>
      <c r="V471" s="96">
        <f>IF(V$440=نوفمبر!$B42,نوفمبر!$BR42-نوفمبر!$BQ42,0)</f>
        <v>0</v>
      </c>
      <c r="W471" s="96">
        <f>IF(W$440=نوفمبر!$B42,نوفمبر!$BR42-نوفمبر!$BQ42,0)</f>
        <v>0</v>
      </c>
      <c r="X471" s="96">
        <f>IF(X$440=نوفمبر!$B42,نوفمبر!$BR42-نوفمبر!$BQ42,0)</f>
        <v>0</v>
      </c>
      <c r="Y471" s="96">
        <f>IF(Y$440=نوفمبر!$B42,نوفمبر!$BR42-نوفمبر!$BQ42,0)</f>
        <v>0</v>
      </c>
      <c r="Z471" s="96">
        <f>IF(Z$440=نوفمبر!$B42,نوفمبر!$BR42-نوفمبر!$BQ42,0)</f>
        <v>0</v>
      </c>
      <c r="AA471" s="96">
        <f>IF(AA$440=نوفمبر!$B42,نوفمبر!$BR42-نوفمبر!$BQ42,0)</f>
        <v>0</v>
      </c>
      <c r="AB471" s="96">
        <f>IF(AB$440=نوفمبر!$B42,نوفمبر!$BR42-نوفمبر!$BQ42,0)</f>
        <v>0</v>
      </c>
      <c r="AC471" s="96">
        <f>IF(AC$440=نوفمبر!$B42,نوفمبر!$BR42-نوفمبر!$BQ42,0)</f>
        <v>0</v>
      </c>
      <c r="AD471" s="96">
        <f>IF(AD$440=نوفمبر!$B42,نوفمبر!$BR42-نوفمبر!$BQ42,0)</f>
        <v>0</v>
      </c>
      <c r="AE471" s="96">
        <f>IF(AE$440=نوفمبر!$B42,نوفمبر!$BR42-نوفمبر!$BQ42,0)</f>
        <v>0</v>
      </c>
      <c r="AF471" s="96">
        <f>IF(AF$440=نوفمبر!$B42,نوفمبر!$BR42-نوفمبر!$BQ42,0)</f>
        <v>0</v>
      </c>
      <c r="AG471" s="96">
        <f>IF(AG$440=نوفمبر!$B42,نوفمبر!$BR42-نوفمبر!$BQ42,0)</f>
        <v>0</v>
      </c>
    </row>
    <row r="472" ht="15" spans="1:33">
      <c r="A472" s="96" t="str">
        <f>IF(D472&gt;0,نوفمبر!D43," ")</f>
        <v> </v>
      </c>
      <c r="B472" s="96" t="str">
        <f>IF(D472&gt;0,نوفمبر!E43," ")</f>
        <v> </v>
      </c>
      <c r="C472" s="96" t="str">
        <f>IF(D472&gt;0,نوفمبر!F43,"")</f>
        <v/>
      </c>
      <c r="D472" s="126">
        <f t="shared" si="20"/>
        <v>0</v>
      </c>
      <c r="E472" s="96">
        <f>IF(E$440=نوفمبر!$B43,نوفمبر!$BR43-نوفمبر!$BQ43,0)</f>
        <v>0</v>
      </c>
      <c r="F472" s="96">
        <f>IF(F$440=نوفمبر!$B43,نوفمبر!$BR43-نوفمبر!$BQ43,0)</f>
        <v>0</v>
      </c>
      <c r="G472" s="96">
        <f>IF(G$440=نوفمبر!$B43,نوفمبر!$BR43-نوفمبر!$BQ43,0)</f>
        <v>0</v>
      </c>
      <c r="H472" s="96">
        <f>IF(H$440=نوفمبر!$B43,نوفمبر!$BR43-نوفمبر!$BQ43,0)</f>
        <v>0</v>
      </c>
      <c r="I472" s="96">
        <f>IF(I$440=نوفمبر!$B43,نوفمبر!$BR43-نوفمبر!$BQ43,0)</f>
        <v>0</v>
      </c>
      <c r="J472" s="96">
        <f>IF(J$440=نوفمبر!$B43,نوفمبر!$BR43-نوفمبر!$BQ43,0)</f>
        <v>0</v>
      </c>
      <c r="K472" s="96">
        <f>IF(K$440=نوفمبر!$B43,نوفمبر!$BR43-نوفمبر!$BQ43,0)</f>
        <v>0</v>
      </c>
      <c r="L472" s="96">
        <f>IF(L$440=نوفمبر!$B43,نوفمبر!$BR43-نوفمبر!$BQ43,0)</f>
        <v>0</v>
      </c>
      <c r="M472" s="96">
        <f>IF(M$440=نوفمبر!$B43,نوفمبر!$BR43-نوفمبر!$BQ43,0)</f>
        <v>0</v>
      </c>
      <c r="N472" s="96">
        <f>IF(N$440=نوفمبر!$B43,نوفمبر!$BR43-نوفمبر!$BQ43,0)</f>
        <v>0</v>
      </c>
      <c r="O472" s="96">
        <f>IF(O$440=نوفمبر!$B43,نوفمبر!$BR43-نوفمبر!$BQ43,0)</f>
        <v>0</v>
      </c>
      <c r="P472" s="96">
        <f>IF(P$440=نوفمبر!$B43,نوفمبر!$BR43-نوفمبر!$BQ43,0)</f>
        <v>0</v>
      </c>
      <c r="Q472" s="96">
        <f>IF(Q$440=نوفمبر!$B43,نوفمبر!$BR43-نوفمبر!$BQ43,0)</f>
        <v>0</v>
      </c>
      <c r="R472" s="96">
        <f>IF(R$440=نوفمبر!$B43,نوفمبر!$BR43-نوفمبر!$BQ43,0)</f>
        <v>0</v>
      </c>
      <c r="S472" s="96">
        <f>IF(S$440=نوفمبر!$B43,نوفمبر!$BR43-نوفمبر!$BQ43,0)</f>
        <v>0</v>
      </c>
      <c r="T472" s="96">
        <f>IF(T$440=نوفمبر!$B43,نوفمبر!$BR43-نوفمبر!$BQ43,0)</f>
        <v>0</v>
      </c>
      <c r="U472" s="96">
        <f>IF(U$440=نوفمبر!$B43,نوفمبر!$BR43-نوفمبر!$BQ43,0)</f>
        <v>0</v>
      </c>
      <c r="V472" s="96">
        <f>IF(V$440=نوفمبر!$B43,نوفمبر!$BR43-نوفمبر!$BQ43,0)</f>
        <v>0</v>
      </c>
      <c r="W472" s="96">
        <f>IF(W$440=نوفمبر!$B43,نوفمبر!$BR43-نوفمبر!$BQ43,0)</f>
        <v>0</v>
      </c>
      <c r="X472" s="96">
        <f>IF(X$440=نوفمبر!$B43,نوفمبر!$BR43-نوفمبر!$BQ43,0)</f>
        <v>0</v>
      </c>
      <c r="Y472" s="96">
        <f>IF(Y$440=نوفمبر!$B43,نوفمبر!$BR43-نوفمبر!$BQ43,0)</f>
        <v>0</v>
      </c>
      <c r="Z472" s="96">
        <f>IF(Z$440=نوفمبر!$B43,نوفمبر!$BR43-نوفمبر!$BQ43,0)</f>
        <v>0</v>
      </c>
      <c r="AA472" s="96">
        <f>IF(AA$440=نوفمبر!$B43,نوفمبر!$BR43-نوفمبر!$BQ43,0)</f>
        <v>0</v>
      </c>
      <c r="AB472" s="96">
        <f>IF(AB$440=نوفمبر!$B43,نوفمبر!$BR43-نوفمبر!$BQ43,0)</f>
        <v>0</v>
      </c>
      <c r="AC472" s="96">
        <f>IF(AC$440=نوفمبر!$B43,نوفمبر!$BR43-نوفمبر!$BQ43,0)</f>
        <v>0</v>
      </c>
      <c r="AD472" s="96">
        <f>IF(AD$440=نوفمبر!$B43,نوفمبر!$BR43-نوفمبر!$BQ43,0)</f>
        <v>0</v>
      </c>
      <c r="AE472" s="96">
        <f>IF(AE$440=نوفمبر!$B43,نوفمبر!$BR43-نوفمبر!$BQ43,0)</f>
        <v>0</v>
      </c>
      <c r="AF472" s="96">
        <f>IF(AF$440=نوفمبر!$B43,نوفمبر!$BR43-نوفمبر!$BQ43,0)</f>
        <v>0</v>
      </c>
      <c r="AG472" s="96">
        <f>IF(AG$440=نوفمبر!$B43,نوفمبر!$BR43-نوفمبر!$BQ43,0)</f>
        <v>0</v>
      </c>
    </row>
    <row r="473" ht="23.25" spans="3:33">
      <c r="C473" s="127" t="s">
        <v>534</v>
      </c>
      <c r="D473" s="144">
        <f>SUM(E441:E472)</f>
        <v>0</v>
      </c>
      <c r="E473" s="128">
        <f t="shared" ref="E473:AG473" si="21">SUM(E441:E472)</f>
        <v>0</v>
      </c>
      <c r="F473" s="128">
        <f t="shared" si="21"/>
        <v>0</v>
      </c>
      <c r="G473" s="128">
        <f t="shared" si="21"/>
        <v>0</v>
      </c>
      <c r="H473" s="128">
        <f t="shared" si="21"/>
        <v>0</v>
      </c>
      <c r="I473" s="128">
        <f t="shared" si="21"/>
        <v>0</v>
      </c>
      <c r="J473" s="128">
        <f t="shared" si="21"/>
        <v>0</v>
      </c>
      <c r="K473" s="133">
        <f t="shared" si="21"/>
        <v>0</v>
      </c>
      <c r="L473" s="133">
        <f t="shared" si="21"/>
        <v>0</v>
      </c>
      <c r="M473" s="133">
        <f t="shared" si="21"/>
        <v>0</v>
      </c>
      <c r="N473" s="133">
        <f t="shared" si="21"/>
        <v>300</v>
      </c>
      <c r="O473" s="133">
        <f t="shared" si="21"/>
        <v>0</v>
      </c>
      <c r="P473" s="133">
        <f t="shared" si="21"/>
        <v>0</v>
      </c>
      <c r="Q473" s="133">
        <f t="shared" si="21"/>
        <v>0</v>
      </c>
      <c r="R473" s="136">
        <f t="shared" si="21"/>
        <v>0</v>
      </c>
      <c r="S473" s="136">
        <f t="shared" si="21"/>
        <v>0</v>
      </c>
      <c r="T473" s="136">
        <f t="shared" si="21"/>
        <v>0</v>
      </c>
      <c r="U473" s="136">
        <f t="shared" si="21"/>
        <v>0</v>
      </c>
      <c r="V473" s="136">
        <f t="shared" si="21"/>
        <v>0</v>
      </c>
      <c r="W473" s="136">
        <f t="shared" si="21"/>
        <v>0</v>
      </c>
      <c r="X473" s="138">
        <f t="shared" si="21"/>
        <v>0</v>
      </c>
      <c r="Y473" s="138">
        <f t="shared" si="21"/>
        <v>0</v>
      </c>
      <c r="Z473" s="138">
        <f t="shared" si="21"/>
        <v>0</v>
      </c>
      <c r="AA473" s="138">
        <f t="shared" si="21"/>
        <v>0</v>
      </c>
      <c r="AB473" s="138">
        <f t="shared" si="21"/>
        <v>0</v>
      </c>
      <c r="AC473" s="142">
        <f t="shared" si="21"/>
        <v>0</v>
      </c>
      <c r="AD473" s="142">
        <f t="shared" si="21"/>
        <v>0</v>
      </c>
      <c r="AE473" s="142">
        <f t="shared" si="21"/>
        <v>0</v>
      </c>
      <c r="AF473" s="142">
        <f t="shared" si="21"/>
        <v>0</v>
      </c>
      <c r="AG473" s="143">
        <f t="shared" si="21"/>
        <v>0</v>
      </c>
    </row>
    <row r="474" ht="15"/>
    <row r="477" ht="30" spans="15:22">
      <c r="O477" s="134"/>
      <c r="P477" s="134" t="s">
        <v>546</v>
      </c>
      <c r="Q477" s="134"/>
      <c r="R477" s="134"/>
      <c r="S477" s="134"/>
      <c r="T477" s="134"/>
      <c r="U477" s="134"/>
      <c r="V477" s="134"/>
    </row>
    <row r="478" ht="30" spans="15:22">
      <c r="O478" s="134"/>
      <c r="P478" s="134"/>
      <c r="Q478" s="134"/>
      <c r="R478" s="134"/>
      <c r="S478" s="134"/>
      <c r="T478" s="134"/>
      <c r="U478" s="134"/>
      <c r="V478" s="134"/>
    </row>
    <row r="479" ht="30" spans="15:22">
      <c r="O479" s="134"/>
      <c r="P479" s="134"/>
      <c r="Q479" s="134"/>
      <c r="R479" s="134"/>
      <c r="S479" s="134"/>
      <c r="T479" s="134"/>
      <c r="U479" s="134"/>
      <c r="V479" s="134"/>
    </row>
    <row r="480" ht="30" spans="15:22">
      <c r="O480" s="134"/>
      <c r="P480" s="134"/>
      <c r="Q480" s="134"/>
      <c r="R480" s="134"/>
      <c r="S480" s="134"/>
      <c r="T480" s="134"/>
      <c r="U480" s="134"/>
      <c r="V480" s="134"/>
    </row>
    <row r="481" ht="20.25" spans="1:33">
      <c r="A481" s="96"/>
      <c r="B481" s="96"/>
      <c r="C481" s="96"/>
      <c r="D481" s="96"/>
      <c r="E481" s="125" t="s">
        <v>508</v>
      </c>
      <c r="F481" s="125"/>
      <c r="G481" s="125"/>
      <c r="H481" s="125"/>
      <c r="I481" s="125"/>
      <c r="J481" s="125"/>
      <c r="K481" s="132" t="s">
        <v>509</v>
      </c>
      <c r="L481" s="132"/>
      <c r="M481" s="132"/>
      <c r="N481" s="132"/>
      <c r="O481" s="132"/>
      <c r="P481" s="132"/>
      <c r="Q481" s="132"/>
      <c r="R481" s="135" t="s">
        <v>510</v>
      </c>
      <c r="S481" s="135"/>
      <c r="T481" s="135"/>
      <c r="U481" s="135"/>
      <c r="V481" s="135"/>
      <c r="W481" s="135"/>
      <c r="X481" s="137" t="s">
        <v>511</v>
      </c>
      <c r="Y481" s="137"/>
      <c r="Z481" s="137"/>
      <c r="AA481" s="137"/>
      <c r="AB481" s="137"/>
      <c r="AC481" s="139" t="s">
        <v>512</v>
      </c>
      <c r="AD481" s="139"/>
      <c r="AE481" s="139"/>
      <c r="AF481" s="139"/>
      <c r="AG481" s="139"/>
    </row>
    <row r="482" ht="20.25" spans="1:33">
      <c r="A482" s="97" t="s">
        <v>513</v>
      </c>
      <c r="B482" s="97" t="s">
        <v>486</v>
      </c>
      <c r="C482" s="97" t="s">
        <v>487</v>
      </c>
      <c r="D482" s="97" t="s">
        <v>15</v>
      </c>
      <c r="E482" s="125" t="s">
        <v>514</v>
      </c>
      <c r="F482" s="125" t="s">
        <v>515</v>
      </c>
      <c r="G482" s="125" t="s">
        <v>516</v>
      </c>
      <c r="H482" s="125" t="s">
        <v>180</v>
      </c>
      <c r="I482" s="125" t="s">
        <v>517</v>
      </c>
      <c r="J482" s="125" t="s">
        <v>518</v>
      </c>
      <c r="K482" s="132" t="s">
        <v>152</v>
      </c>
      <c r="L482" s="132" t="s">
        <v>470</v>
      </c>
      <c r="M482" s="132" t="s">
        <v>519</v>
      </c>
      <c r="N482" s="132" t="s">
        <v>433</v>
      </c>
      <c r="O482" s="132" t="s">
        <v>506</v>
      </c>
      <c r="P482" s="132" t="s">
        <v>520</v>
      </c>
      <c r="Q482" s="132" t="s">
        <v>394</v>
      </c>
      <c r="R482" s="135" t="s">
        <v>521</v>
      </c>
      <c r="S482" s="135" t="s">
        <v>522</v>
      </c>
      <c r="T482" s="135" t="s">
        <v>523</v>
      </c>
      <c r="U482" s="135" t="s">
        <v>524</v>
      </c>
      <c r="V482" s="135" t="s">
        <v>325</v>
      </c>
      <c r="W482" s="135" t="s">
        <v>525</v>
      </c>
      <c r="X482" s="137" t="s">
        <v>526</v>
      </c>
      <c r="Y482" s="137" t="s">
        <v>527</v>
      </c>
      <c r="Z482" s="137" t="s">
        <v>528</v>
      </c>
      <c r="AA482" s="137" t="s">
        <v>529</v>
      </c>
      <c r="AB482" s="137" t="s">
        <v>530</v>
      </c>
      <c r="AC482" s="140" t="s">
        <v>124</v>
      </c>
      <c r="AD482" s="140" t="s">
        <v>531</v>
      </c>
      <c r="AE482" s="141" t="s">
        <v>77</v>
      </c>
      <c r="AF482" s="141" t="s">
        <v>532</v>
      </c>
      <c r="AG482" s="141" t="s">
        <v>533</v>
      </c>
    </row>
    <row r="483" spans="1:33">
      <c r="A483" s="96" t="str">
        <f>IF(D483&gt;0,ديسمبر!D12," ")</f>
        <v> </v>
      </c>
      <c r="B483" s="96" t="str">
        <f>IF(D483&gt;0,ديسمبر!E12," ")</f>
        <v> </v>
      </c>
      <c r="C483" s="96" t="str">
        <f>IF(D483&gt;0,ديسمبر!F12,"")</f>
        <v/>
      </c>
      <c r="D483" s="126">
        <f t="shared" ref="D483:D514" si="22">SUM(E483:AF483)</f>
        <v>0</v>
      </c>
      <c r="E483" s="96">
        <f>IF(E$482=ديسمبر!$B12,ديسمبر!$BR12-ديسمبر!$BQ12,0)</f>
        <v>0</v>
      </c>
      <c r="F483" s="96">
        <f>IF(F$482=ديسمبر!$B12,ديسمبر!$BR12-ديسمبر!$BQ12,0)</f>
        <v>0</v>
      </c>
      <c r="G483" s="96">
        <f>IF(G$482=ديسمبر!$B12,ديسمبر!$BR12-ديسمبر!$BQ12,0)</f>
        <v>0</v>
      </c>
      <c r="H483" s="96">
        <f>IF(H$482=ديسمبر!$B12,ديسمبر!$BR12-ديسمبر!$BQ12,0)</f>
        <v>0</v>
      </c>
      <c r="I483" s="96">
        <f>IF(I$482=ديسمبر!$B12,ديسمبر!$BR12-ديسمبر!$BQ12,0)</f>
        <v>0</v>
      </c>
      <c r="J483" s="96">
        <f>IF(J$482=ديسمبر!$B12,ديسمبر!$BR12-ديسمبر!$BQ12,0)</f>
        <v>0</v>
      </c>
      <c r="K483" s="96">
        <f>IF(K$482=ديسمبر!$B12,ديسمبر!$BR12-ديسمبر!$BQ12,0)</f>
        <v>0</v>
      </c>
      <c r="L483" s="96">
        <f>IF(L$482=ديسمبر!$B12,ديسمبر!$BR12-ديسمبر!$BQ12,0)</f>
        <v>0</v>
      </c>
      <c r="M483" s="96">
        <f>IF(M$482=ديسمبر!$B12,ديسمبر!$BR12-ديسمبر!$BQ12,0)</f>
        <v>0</v>
      </c>
      <c r="N483" s="96">
        <f>IF(N$482=ديسمبر!$B12,ديسمبر!$BR12-ديسمبر!$BQ12,0)</f>
        <v>0</v>
      </c>
      <c r="O483" s="96">
        <f>IF(O$482=ديسمبر!$B12,ديسمبر!$BR12-ديسمبر!$BQ12,0)</f>
        <v>0</v>
      </c>
      <c r="P483" s="96">
        <f>IF(P$482=ديسمبر!$B12,ديسمبر!$BR12-ديسمبر!$BQ12,0)</f>
        <v>0</v>
      </c>
      <c r="Q483" s="96">
        <f>IF(Q$482=ديسمبر!$B12,ديسمبر!$BR12-ديسمبر!$BQ12,0)</f>
        <v>0</v>
      </c>
      <c r="R483" s="96">
        <f>IF(R$482=ديسمبر!$B12,ديسمبر!$BR12-ديسمبر!$BQ12,0)</f>
        <v>0</v>
      </c>
      <c r="S483" s="96">
        <f>IF(S$482=ديسمبر!$B12,ديسمبر!$BR12-ديسمبر!$BQ12,0)</f>
        <v>0</v>
      </c>
      <c r="T483" s="96">
        <f>IF(T$482=ديسمبر!$B12,ديسمبر!$BR12-ديسمبر!$BQ12,0)</f>
        <v>0</v>
      </c>
      <c r="U483" s="96">
        <f>IF(U$482=ديسمبر!$B12,ديسمبر!$BR12-ديسمبر!$BQ12,0)</f>
        <v>0</v>
      </c>
      <c r="V483" s="96">
        <f>IF(V$482=ديسمبر!$B12,ديسمبر!$BR12-ديسمبر!$BQ12,0)</f>
        <v>0</v>
      </c>
      <c r="W483" s="96">
        <f>IF(W$482=ديسمبر!$B12,ديسمبر!$BR12-ديسمبر!$BQ12,0)</f>
        <v>0</v>
      </c>
      <c r="X483" s="96">
        <f>IF(X$482=ديسمبر!$B12,ديسمبر!$BR12-ديسمبر!$BQ12,0)</f>
        <v>0</v>
      </c>
      <c r="Y483" s="96">
        <f>IF(Y$482=ديسمبر!$B12,ديسمبر!$BR12-ديسمبر!$BQ12,0)</f>
        <v>0</v>
      </c>
      <c r="Z483" s="96">
        <f>IF(Z$482=ديسمبر!$B12,ديسمبر!$BR12-ديسمبر!$BQ12,0)</f>
        <v>0</v>
      </c>
      <c r="AA483" s="96">
        <f>IF(AA$482=ديسمبر!$B12,ديسمبر!$BR12-ديسمبر!$BQ12,0)</f>
        <v>0</v>
      </c>
      <c r="AB483" s="96">
        <f>IF(AB$482=ديسمبر!$B12,ديسمبر!$BR12-ديسمبر!$BQ12,0)</f>
        <v>0</v>
      </c>
      <c r="AC483" s="96">
        <f>IF(AC$482=ديسمبر!$B12,ديسمبر!$BR12-ديسمبر!$BQ12,0)</f>
        <v>0</v>
      </c>
      <c r="AD483" s="96">
        <f>IF(AD$482=ديسمبر!$B12,ديسمبر!$BR12-ديسمبر!$BQ12,0)</f>
        <v>0</v>
      </c>
      <c r="AE483" s="96">
        <f>IF(AE$482=ديسمبر!$B12,ديسمبر!$BR12-ديسمبر!$BQ12,0)</f>
        <v>0</v>
      </c>
      <c r="AF483" s="96">
        <f>IF(AF$482=ديسمبر!$B12,ديسمبر!$BR12-ديسمبر!$BQ12,0)</f>
        <v>0</v>
      </c>
      <c r="AG483" s="96">
        <f>IF(AG$482=ديسمبر!$B12,ديسمبر!$BR12-ديسمبر!$BQ12,0)</f>
        <v>0</v>
      </c>
    </row>
    <row r="484" spans="1:33">
      <c r="A484" s="96" t="str">
        <f>IF(D484&gt;0,ديسمبر!D13," ")</f>
        <v> </v>
      </c>
      <c r="B484" s="96" t="str">
        <f>IF(D484&gt;0,ديسمبر!E13," ")</f>
        <v> </v>
      </c>
      <c r="C484" s="96" t="str">
        <f>IF(D484&gt;0,ديسمبر!F13,"")</f>
        <v/>
      </c>
      <c r="D484" s="126">
        <f t="shared" si="22"/>
        <v>0</v>
      </c>
      <c r="E484" s="96">
        <f>IF(E$482=ديسمبر!$B13,ديسمبر!$BR13-ديسمبر!$BQ13,0)</f>
        <v>0</v>
      </c>
      <c r="F484" s="96">
        <f>IF(F$482=ديسمبر!$B13,ديسمبر!$BR13-ديسمبر!$BQ13,0)</f>
        <v>0</v>
      </c>
      <c r="G484" s="96">
        <f>IF(G$482=ديسمبر!$B13,ديسمبر!$BR13-ديسمبر!$BQ13,0)</f>
        <v>0</v>
      </c>
      <c r="H484" s="96">
        <f>IF(H$482=ديسمبر!$B13,ديسمبر!$BR13-ديسمبر!$BQ13,0)</f>
        <v>0</v>
      </c>
      <c r="I484" s="96">
        <f>IF(I$482=ديسمبر!$B13,ديسمبر!$BR13-ديسمبر!$BQ13,0)</f>
        <v>0</v>
      </c>
      <c r="J484" s="96">
        <f>IF(J$482=ديسمبر!$B13,ديسمبر!$BR13-ديسمبر!$BQ13,0)</f>
        <v>0</v>
      </c>
      <c r="K484" s="96">
        <f>IF(K$482=ديسمبر!$B13,ديسمبر!$BR13-ديسمبر!$BQ13,0)</f>
        <v>0</v>
      </c>
      <c r="L484" s="96">
        <f>IF(L$482=ديسمبر!$B13,ديسمبر!$BR13-ديسمبر!$BQ13,0)</f>
        <v>0</v>
      </c>
      <c r="M484" s="96">
        <f>IF(M$482=ديسمبر!$B13,ديسمبر!$BR13-ديسمبر!$BQ13,0)</f>
        <v>0</v>
      </c>
      <c r="N484" s="96">
        <f>IF(N$482=ديسمبر!$B13,ديسمبر!$BR13-ديسمبر!$BQ13,0)</f>
        <v>0</v>
      </c>
      <c r="O484" s="96">
        <f>IF(O$482=ديسمبر!$B13,ديسمبر!$BR13-ديسمبر!$BQ13,0)</f>
        <v>0</v>
      </c>
      <c r="P484" s="96">
        <f>IF(P$482=ديسمبر!$B13,ديسمبر!$BR13-ديسمبر!$BQ13,0)</f>
        <v>0</v>
      </c>
      <c r="Q484" s="96">
        <f>IF(Q$482=ديسمبر!$B13,ديسمبر!$BR13-ديسمبر!$BQ13,0)</f>
        <v>0</v>
      </c>
      <c r="R484" s="96">
        <f>IF(R$482=ديسمبر!$B13,ديسمبر!$BR13-ديسمبر!$BQ13,0)</f>
        <v>0</v>
      </c>
      <c r="S484" s="96">
        <f>IF(S$482=ديسمبر!$B13,ديسمبر!$BR13-ديسمبر!$BQ13,0)</f>
        <v>0</v>
      </c>
      <c r="T484" s="96">
        <f>IF(T$482=ديسمبر!$B13,ديسمبر!$BR13-ديسمبر!$BQ13,0)</f>
        <v>0</v>
      </c>
      <c r="U484" s="96">
        <f>IF(U$482=ديسمبر!$B13,ديسمبر!$BR13-ديسمبر!$BQ13,0)</f>
        <v>0</v>
      </c>
      <c r="V484" s="96">
        <f>IF(V$482=ديسمبر!$B13,ديسمبر!$BR13-ديسمبر!$BQ13,0)</f>
        <v>0</v>
      </c>
      <c r="W484" s="96">
        <f>IF(W$482=ديسمبر!$B13,ديسمبر!$BR13-ديسمبر!$BQ13,0)</f>
        <v>0</v>
      </c>
      <c r="X484" s="96">
        <f>IF(X$482=ديسمبر!$B13,ديسمبر!$BR13-ديسمبر!$BQ13,0)</f>
        <v>0</v>
      </c>
      <c r="Y484" s="96">
        <f>IF(Y$482=ديسمبر!$B13,ديسمبر!$BR13-ديسمبر!$BQ13,0)</f>
        <v>0</v>
      </c>
      <c r="Z484" s="96">
        <f>IF(Z$482=ديسمبر!$B13,ديسمبر!$BR13-ديسمبر!$BQ13,0)</f>
        <v>0</v>
      </c>
      <c r="AA484" s="96">
        <f>IF(AA$482=ديسمبر!$B13,ديسمبر!$BR13-ديسمبر!$BQ13,0)</f>
        <v>0</v>
      </c>
      <c r="AB484" s="96">
        <f>IF(AB$482=ديسمبر!$B13,ديسمبر!$BR13-ديسمبر!$BQ13,0)</f>
        <v>0</v>
      </c>
      <c r="AC484" s="96">
        <f>IF(AC$482=ديسمبر!$B13,ديسمبر!$BR13-ديسمبر!$BQ13,0)</f>
        <v>0</v>
      </c>
      <c r="AD484" s="96">
        <f>IF(AD$482=ديسمبر!$B13,ديسمبر!$BR13-ديسمبر!$BQ13,0)</f>
        <v>0</v>
      </c>
      <c r="AE484" s="96">
        <f>IF(AE$482=ديسمبر!$B13,ديسمبر!$BR13-ديسمبر!$BQ13,0)</f>
        <v>0</v>
      </c>
      <c r="AF484" s="96">
        <f>IF(AF$482=ديسمبر!$B13,ديسمبر!$BR13-ديسمبر!$BQ13,0)</f>
        <v>0</v>
      </c>
      <c r="AG484" s="96">
        <f>IF(AG$482=ديسمبر!$B13,ديسمبر!$BR13-ديسمبر!$BQ13,0)</f>
        <v>0</v>
      </c>
    </row>
    <row r="485" spans="1:33">
      <c r="A485" s="96" t="str">
        <f>IF(D485&gt;0,ديسمبر!D14," ")</f>
        <v> </v>
      </c>
      <c r="B485" s="96" t="str">
        <f>IF(D485&gt;0,ديسمبر!E14," ")</f>
        <v> </v>
      </c>
      <c r="C485" s="96" t="str">
        <f>IF(D485&gt;0,ديسمبر!F14,"")</f>
        <v/>
      </c>
      <c r="D485" s="126">
        <f t="shared" si="22"/>
        <v>0</v>
      </c>
      <c r="E485" s="96">
        <f>IF(E$482=ديسمبر!$B14,ديسمبر!$BR14-ديسمبر!$BQ14,0)</f>
        <v>0</v>
      </c>
      <c r="F485" s="96">
        <f>IF(F$482=ديسمبر!$B14,ديسمبر!$BR14-ديسمبر!$BQ14,0)</f>
        <v>0</v>
      </c>
      <c r="G485" s="96">
        <f>IF(G$482=ديسمبر!$B14,ديسمبر!$BR14-ديسمبر!$BQ14,0)</f>
        <v>0</v>
      </c>
      <c r="H485" s="96">
        <f>IF(H$482=ديسمبر!$B14,ديسمبر!$BR14-ديسمبر!$BQ14,0)</f>
        <v>0</v>
      </c>
      <c r="I485" s="96">
        <f>IF(I$482=ديسمبر!$B14,ديسمبر!$BR14-ديسمبر!$BQ14,0)</f>
        <v>0</v>
      </c>
      <c r="J485" s="96">
        <f>IF(J$482=ديسمبر!$B14,ديسمبر!$BR14-ديسمبر!$BQ14,0)</f>
        <v>0</v>
      </c>
      <c r="K485" s="96">
        <f>IF(K$482=ديسمبر!$B14,ديسمبر!$BR14-ديسمبر!$BQ14,0)</f>
        <v>0</v>
      </c>
      <c r="L485" s="96">
        <f>IF(L$482=ديسمبر!$B14,ديسمبر!$BR14-ديسمبر!$BQ14,0)</f>
        <v>0</v>
      </c>
      <c r="M485" s="96">
        <f>IF(M$482=ديسمبر!$B14,ديسمبر!$BR14-ديسمبر!$BQ14,0)</f>
        <v>0</v>
      </c>
      <c r="N485" s="96">
        <f>IF(N$482=ديسمبر!$B14,ديسمبر!$BR14-ديسمبر!$BQ14,0)</f>
        <v>0</v>
      </c>
      <c r="O485" s="96">
        <f>IF(O$482=ديسمبر!$B14,ديسمبر!$BR14-ديسمبر!$BQ14,0)</f>
        <v>0</v>
      </c>
      <c r="P485" s="96">
        <f>IF(P$482=ديسمبر!$B14,ديسمبر!$BR14-ديسمبر!$BQ14,0)</f>
        <v>0</v>
      </c>
      <c r="Q485" s="96">
        <f>IF(Q$482=ديسمبر!$B14,ديسمبر!$BR14-ديسمبر!$BQ14,0)</f>
        <v>0</v>
      </c>
      <c r="R485" s="96">
        <f>IF(R$482=ديسمبر!$B14,ديسمبر!$BR14-ديسمبر!$BQ14,0)</f>
        <v>0</v>
      </c>
      <c r="S485" s="96">
        <f>IF(S$482=ديسمبر!$B14,ديسمبر!$BR14-ديسمبر!$BQ14,0)</f>
        <v>0</v>
      </c>
      <c r="T485" s="96">
        <f>IF(T$482=ديسمبر!$B14,ديسمبر!$BR14-ديسمبر!$BQ14,0)</f>
        <v>0</v>
      </c>
      <c r="U485" s="96">
        <f>IF(U$482=ديسمبر!$B14,ديسمبر!$BR14-ديسمبر!$BQ14,0)</f>
        <v>0</v>
      </c>
      <c r="V485" s="96">
        <f>IF(V$482=ديسمبر!$B14,ديسمبر!$BR14-ديسمبر!$BQ14,0)</f>
        <v>0</v>
      </c>
      <c r="W485" s="96">
        <f>IF(W$482=ديسمبر!$B14,ديسمبر!$BR14-ديسمبر!$BQ14,0)</f>
        <v>0</v>
      </c>
      <c r="X485" s="96">
        <f>IF(X$482=ديسمبر!$B14,ديسمبر!$BR14-ديسمبر!$BQ14,0)</f>
        <v>0</v>
      </c>
      <c r="Y485" s="96">
        <f>IF(Y$482=ديسمبر!$B14,ديسمبر!$BR14-ديسمبر!$BQ14,0)</f>
        <v>0</v>
      </c>
      <c r="Z485" s="96">
        <f>IF(Z$482=ديسمبر!$B14,ديسمبر!$BR14-ديسمبر!$BQ14,0)</f>
        <v>0</v>
      </c>
      <c r="AA485" s="96">
        <f>IF(AA$482=ديسمبر!$B14,ديسمبر!$BR14-ديسمبر!$BQ14,0)</f>
        <v>0</v>
      </c>
      <c r="AB485" s="96">
        <f>IF(AB$482=ديسمبر!$B14,ديسمبر!$BR14-ديسمبر!$BQ14,0)</f>
        <v>0</v>
      </c>
      <c r="AC485" s="96">
        <f>IF(AC$482=ديسمبر!$B14,ديسمبر!$BR14-ديسمبر!$BQ14,0)</f>
        <v>0</v>
      </c>
      <c r="AD485" s="96">
        <f>IF(AD$482=ديسمبر!$B14,ديسمبر!$BR14-ديسمبر!$BQ14,0)</f>
        <v>0</v>
      </c>
      <c r="AE485" s="96">
        <f>IF(AE$482=ديسمبر!$B14,ديسمبر!$BR14-ديسمبر!$BQ14,0)</f>
        <v>0</v>
      </c>
      <c r="AF485" s="96">
        <f>IF(AF$482=ديسمبر!$B14,ديسمبر!$BR14-ديسمبر!$BQ14,0)</f>
        <v>0</v>
      </c>
      <c r="AG485" s="96">
        <f>IF(AG$482=ديسمبر!$B14,ديسمبر!$BR14-ديسمبر!$BQ14,0)</f>
        <v>0</v>
      </c>
    </row>
    <row r="486" spans="1:33">
      <c r="A486" s="96" t="str">
        <f>IF(D486&gt;0,ديسمبر!D15," ")</f>
        <v> </v>
      </c>
      <c r="B486" s="96" t="str">
        <f>IF(D486&gt;0,ديسمبر!E15," ")</f>
        <v> </v>
      </c>
      <c r="C486" s="96" t="str">
        <f>IF(D486&gt;0,ديسمبر!F15,"")</f>
        <v/>
      </c>
      <c r="D486" s="126">
        <f t="shared" si="22"/>
        <v>0</v>
      </c>
      <c r="E486" s="96">
        <f>IF(E$482=ديسمبر!$B15,ديسمبر!$BR15-ديسمبر!$BQ15,0)</f>
        <v>0</v>
      </c>
      <c r="F486" s="96">
        <f>IF(F$482=ديسمبر!$B15,ديسمبر!$BR15-ديسمبر!$BQ15,0)</f>
        <v>0</v>
      </c>
      <c r="G486" s="96">
        <f>IF(G$482=ديسمبر!$B15,ديسمبر!$BR15-ديسمبر!$BQ15,0)</f>
        <v>0</v>
      </c>
      <c r="H486" s="96">
        <f>IF(H$482=ديسمبر!$B15,ديسمبر!$BR15-ديسمبر!$BQ15,0)</f>
        <v>0</v>
      </c>
      <c r="I486" s="96">
        <f>IF(I$482=ديسمبر!$B15,ديسمبر!$BR15-ديسمبر!$BQ15,0)</f>
        <v>0</v>
      </c>
      <c r="J486" s="96">
        <f>IF(J$482=ديسمبر!$B15,ديسمبر!$BR15-ديسمبر!$BQ15,0)</f>
        <v>0</v>
      </c>
      <c r="K486" s="96">
        <f>IF(K$482=ديسمبر!$B15,ديسمبر!$BR15-ديسمبر!$BQ15,0)</f>
        <v>0</v>
      </c>
      <c r="L486" s="96">
        <f>IF(L$482=ديسمبر!$B15,ديسمبر!$BR15-ديسمبر!$BQ15,0)</f>
        <v>0</v>
      </c>
      <c r="M486" s="96">
        <f>IF(M$482=ديسمبر!$B15,ديسمبر!$BR15-ديسمبر!$BQ15,0)</f>
        <v>0</v>
      </c>
      <c r="N486" s="96">
        <f>IF(N$482=ديسمبر!$B15,ديسمبر!$BR15-ديسمبر!$BQ15,0)</f>
        <v>0</v>
      </c>
      <c r="O486" s="96">
        <f>IF(O$482=ديسمبر!$B15,ديسمبر!$BR15-ديسمبر!$BQ15,0)</f>
        <v>0</v>
      </c>
      <c r="P486" s="96">
        <f>IF(P$482=ديسمبر!$B15,ديسمبر!$BR15-ديسمبر!$BQ15,0)</f>
        <v>0</v>
      </c>
      <c r="Q486" s="96">
        <f>IF(Q$482=ديسمبر!$B15,ديسمبر!$BR15-ديسمبر!$BQ15,0)</f>
        <v>0</v>
      </c>
      <c r="R486" s="96">
        <f>IF(R$482=ديسمبر!$B15,ديسمبر!$BR15-ديسمبر!$BQ15,0)</f>
        <v>0</v>
      </c>
      <c r="S486" s="96">
        <f>IF(S$482=ديسمبر!$B15,ديسمبر!$BR15-ديسمبر!$BQ15,0)</f>
        <v>0</v>
      </c>
      <c r="T486" s="96">
        <f>IF(T$482=ديسمبر!$B15,ديسمبر!$BR15-ديسمبر!$BQ15,0)</f>
        <v>0</v>
      </c>
      <c r="U486" s="96">
        <f>IF(U$482=ديسمبر!$B15,ديسمبر!$BR15-ديسمبر!$BQ15,0)</f>
        <v>0</v>
      </c>
      <c r="V486" s="96">
        <f>IF(V$482=ديسمبر!$B15,ديسمبر!$BR15-ديسمبر!$BQ15,0)</f>
        <v>0</v>
      </c>
      <c r="W486" s="96">
        <f>IF(W$482=ديسمبر!$B15,ديسمبر!$BR15-ديسمبر!$BQ15,0)</f>
        <v>0</v>
      </c>
      <c r="X486" s="96">
        <f>IF(X$482=ديسمبر!$B15,ديسمبر!$BR15-ديسمبر!$BQ15,0)</f>
        <v>0</v>
      </c>
      <c r="Y486" s="96">
        <f>IF(Y$482=ديسمبر!$B15,ديسمبر!$BR15-ديسمبر!$BQ15,0)</f>
        <v>0</v>
      </c>
      <c r="Z486" s="96">
        <f>IF(Z$482=ديسمبر!$B15,ديسمبر!$BR15-ديسمبر!$BQ15,0)</f>
        <v>0</v>
      </c>
      <c r="AA486" s="96">
        <f>IF(AA$482=ديسمبر!$B15,ديسمبر!$BR15-ديسمبر!$BQ15,0)</f>
        <v>0</v>
      </c>
      <c r="AB486" s="96">
        <f>IF(AB$482=ديسمبر!$B15,ديسمبر!$BR15-ديسمبر!$BQ15,0)</f>
        <v>0</v>
      </c>
      <c r="AC486" s="96">
        <f>IF(AC$482=ديسمبر!$B15,ديسمبر!$BR15-ديسمبر!$BQ15,0)</f>
        <v>0</v>
      </c>
      <c r="AD486" s="96">
        <f>IF(AD$482=ديسمبر!$B15,ديسمبر!$BR15-ديسمبر!$BQ15,0)</f>
        <v>0</v>
      </c>
      <c r="AE486" s="96">
        <f>IF(AE$482=ديسمبر!$B15,ديسمبر!$BR15-ديسمبر!$BQ15,0)</f>
        <v>0</v>
      </c>
      <c r="AF486" s="96">
        <f>IF(AF$482=ديسمبر!$B15,ديسمبر!$BR15-ديسمبر!$BQ15,0)</f>
        <v>0</v>
      </c>
      <c r="AG486" s="96">
        <f>IF(AG$482=ديسمبر!$B15,ديسمبر!$BR15-ديسمبر!$BQ15,0)</f>
        <v>0</v>
      </c>
    </row>
    <row r="487" spans="1:33">
      <c r="A487" s="96" t="str">
        <f>IF(D487&gt;0,ديسمبر!D16," ")</f>
        <v> </v>
      </c>
      <c r="B487" s="96" t="str">
        <f>IF(D487&gt;0,ديسمبر!E16," ")</f>
        <v> </v>
      </c>
      <c r="C487" s="96" t="str">
        <f>IF(D487&gt;0,ديسمبر!F16,"")</f>
        <v/>
      </c>
      <c r="D487" s="126">
        <f t="shared" si="22"/>
        <v>0</v>
      </c>
      <c r="E487" s="96">
        <f>IF(E$482=ديسمبر!$B16,ديسمبر!$BR16-ديسمبر!$BQ16,0)</f>
        <v>0</v>
      </c>
      <c r="F487" s="96">
        <f>IF(F$482=ديسمبر!$B16,ديسمبر!$BR16-ديسمبر!$BQ16,0)</f>
        <v>0</v>
      </c>
      <c r="G487" s="96">
        <f>IF(G$482=ديسمبر!$B16,ديسمبر!$BR16-ديسمبر!$BQ16,0)</f>
        <v>0</v>
      </c>
      <c r="H487" s="96">
        <f>IF(H$482=ديسمبر!$B16,ديسمبر!$BR16-ديسمبر!$BQ16,0)</f>
        <v>0</v>
      </c>
      <c r="I487" s="96">
        <f>IF(I$482=ديسمبر!$B16,ديسمبر!$BR16-ديسمبر!$BQ16,0)</f>
        <v>0</v>
      </c>
      <c r="J487" s="96">
        <f>IF(J$482=ديسمبر!$B16,ديسمبر!$BR16-ديسمبر!$BQ16,0)</f>
        <v>0</v>
      </c>
      <c r="K487" s="96">
        <f>IF(K$482=ديسمبر!$B16,ديسمبر!$BR16-ديسمبر!$BQ16,0)</f>
        <v>0</v>
      </c>
      <c r="L487" s="96">
        <f>IF(L$482=ديسمبر!$B16,ديسمبر!$BR16-ديسمبر!$BQ16,0)</f>
        <v>0</v>
      </c>
      <c r="M487" s="96">
        <f>IF(M$482=ديسمبر!$B16,ديسمبر!$BR16-ديسمبر!$BQ16,0)</f>
        <v>0</v>
      </c>
      <c r="N487" s="96">
        <f>IF(N$482=ديسمبر!$B16,ديسمبر!$BR16-ديسمبر!$BQ16,0)</f>
        <v>0</v>
      </c>
      <c r="O487" s="96">
        <f>IF(O$482=ديسمبر!$B16,ديسمبر!$BR16-ديسمبر!$BQ16,0)</f>
        <v>0</v>
      </c>
      <c r="P487" s="96">
        <f>IF(P$482=ديسمبر!$B16,ديسمبر!$BR16-ديسمبر!$BQ16,0)</f>
        <v>0</v>
      </c>
      <c r="Q487" s="96">
        <f>IF(Q$482=ديسمبر!$B16,ديسمبر!$BR16-ديسمبر!$BQ16,0)</f>
        <v>0</v>
      </c>
      <c r="R487" s="96">
        <f>IF(R$482=ديسمبر!$B16,ديسمبر!$BR16-ديسمبر!$BQ16,0)</f>
        <v>0</v>
      </c>
      <c r="S487" s="96">
        <f>IF(S$482=ديسمبر!$B16,ديسمبر!$BR16-ديسمبر!$BQ16,0)</f>
        <v>0</v>
      </c>
      <c r="T487" s="96">
        <f>IF(T$482=ديسمبر!$B16,ديسمبر!$BR16-ديسمبر!$BQ16,0)</f>
        <v>0</v>
      </c>
      <c r="U487" s="96">
        <f>IF(U$482=ديسمبر!$B16,ديسمبر!$BR16-ديسمبر!$BQ16,0)</f>
        <v>0</v>
      </c>
      <c r="V487" s="96">
        <f>IF(V$482=ديسمبر!$B16,ديسمبر!$BR16-ديسمبر!$BQ16,0)</f>
        <v>0</v>
      </c>
      <c r="W487" s="96">
        <f>IF(W$482=ديسمبر!$B16,ديسمبر!$BR16-ديسمبر!$BQ16,0)</f>
        <v>0</v>
      </c>
      <c r="X487" s="96">
        <f>IF(X$482=ديسمبر!$B16,ديسمبر!$BR16-ديسمبر!$BQ16,0)</f>
        <v>0</v>
      </c>
      <c r="Y487" s="96">
        <f>IF(Y$482=ديسمبر!$B16,ديسمبر!$BR16-ديسمبر!$BQ16,0)</f>
        <v>0</v>
      </c>
      <c r="Z487" s="96">
        <f>IF(Z$482=ديسمبر!$B16,ديسمبر!$BR16-ديسمبر!$BQ16,0)</f>
        <v>0</v>
      </c>
      <c r="AA487" s="96">
        <f>IF(AA$482=ديسمبر!$B16,ديسمبر!$BR16-ديسمبر!$BQ16,0)</f>
        <v>0</v>
      </c>
      <c r="AB487" s="96">
        <f>IF(AB$482=ديسمبر!$B16,ديسمبر!$BR16-ديسمبر!$BQ16,0)</f>
        <v>0</v>
      </c>
      <c r="AC487" s="96">
        <f>IF(AC$482=ديسمبر!$B16,ديسمبر!$BR16-ديسمبر!$BQ16,0)</f>
        <v>0</v>
      </c>
      <c r="AD487" s="96">
        <f>IF(AD$482=ديسمبر!$B16,ديسمبر!$BR16-ديسمبر!$BQ16,0)</f>
        <v>0</v>
      </c>
      <c r="AE487" s="96">
        <f>IF(AE$482=ديسمبر!$B16,ديسمبر!$BR16-ديسمبر!$BQ16,0)</f>
        <v>0</v>
      </c>
      <c r="AF487" s="96">
        <f>IF(AF$482=ديسمبر!$B16,ديسمبر!$BR16-ديسمبر!$BQ16,0)</f>
        <v>0</v>
      </c>
      <c r="AG487" s="96">
        <f>IF(AG$482=ديسمبر!$B16,ديسمبر!$BR16-ديسمبر!$BQ16,0)</f>
        <v>0</v>
      </c>
    </row>
    <row r="488" spans="1:33">
      <c r="A488" s="96" t="str">
        <f>IF(D488&gt;0,ديسمبر!D17," ")</f>
        <v> </v>
      </c>
      <c r="B488" s="96" t="str">
        <f>IF(D488&gt;0,ديسمبر!E17," ")</f>
        <v> </v>
      </c>
      <c r="C488" s="96" t="str">
        <f>IF(D488&gt;0,ديسمبر!F17,"")</f>
        <v/>
      </c>
      <c r="D488" s="126">
        <f t="shared" si="22"/>
        <v>0</v>
      </c>
      <c r="E488" s="96">
        <f>IF(E$482=ديسمبر!$B17,ديسمبر!$BR17-ديسمبر!$BQ17,0)</f>
        <v>0</v>
      </c>
      <c r="F488" s="96">
        <f>IF(F$482=ديسمبر!$B17,ديسمبر!$BR17-ديسمبر!$BQ17,0)</f>
        <v>0</v>
      </c>
      <c r="G488" s="96">
        <f>IF(G$482=ديسمبر!$B17,ديسمبر!$BR17-ديسمبر!$BQ17,0)</f>
        <v>0</v>
      </c>
      <c r="H488" s="96">
        <f>IF(H$482=ديسمبر!$B17,ديسمبر!$BR17-ديسمبر!$BQ17,0)</f>
        <v>0</v>
      </c>
      <c r="I488" s="96">
        <f>IF(I$482=ديسمبر!$B17,ديسمبر!$BR17-ديسمبر!$BQ17,0)</f>
        <v>0</v>
      </c>
      <c r="J488" s="96">
        <f>IF(J$482=ديسمبر!$B17,ديسمبر!$BR17-ديسمبر!$BQ17,0)</f>
        <v>0</v>
      </c>
      <c r="K488" s="96">
        <f>IF(K$482=ديسمبر!$B17,ديسمبر!$BR17-ديسمبر!$BQ17,0)</f>
        <v>0</v>
      </c>
      <c r="L488" s="96">
        <f>IF(L$482=ديسمبر!$B17,ديسمبر!$BR17-ديسمبر!$BQ17,0)</f>
        <v>0</v>
      </c>
      <c r="M488" s="96">
        <f>IF(M$482=ديسمبر!$B17,ديسمبر!$BR17-ديسمبر!$BQ17,0)</f>
        <v>0</v>
      </c>
      <c r="N488" s="96">
        <f>IF(N$482=ديسمبر!$B17,ديسمبر!$BR17-ديسمبر!$BQ17,0)</f>
        <v>0</v>
      </c>
      <c r="O488" s="96">
        <f>IF(O$482=ديسمبر!$B17,ديسمبر!$BR17-ديسمبر!$BQ17,0)</f>
        <v>0</v>
      </c>
      <c r="P488" s="96">
        <f>IF(P$482=ديسمبر!$B17,ديسمبر!$BR17-ديسمبر!$BQ17,0)</f>
        <v>0</v>
      </c>
      <c r="Q488" s="96">
        <f>IF(Q$482=ديسمبر!$B17,ديسمبر!$BR17-ديسمبر!$BQ17,0)</f>
        <v>0</v>
      </c>
      <c r="R488" s="96">
        <f>IF(R$482=ديسمبر!$B17,ديسمبر!$BR17-ديسمبر!$BQ17,0)</f>
        <v>0</v>
      </c>
      <c r="S488" s="96">
        <f>IF(S$482=ديسمبر!$B17,ديسمبر!$BR17-ديسمبر!$BQ17,0)</f>
        <v>0</v>
      </c>
      <c r="T488" s="96">
        <f>IF(T$482=ديسمبر!$B17,ديسمبر!$BR17-ديسمبر!$BQ17,0)</f>
        <v>0</v>
      </c>
      <c r="U488" s="96">
        <f>IF(U$482=ديسمبر!$B17,ديسمبر!$BR17-ديسمبر!$BQ17,0)</f>
        <v>0</v>
      </c>
      <c r="V488" s="96">
        <f>IF(V$482=ديسمبر!$B17,ديسمبر!$BR17-ديسمبر!$BQ17,0)</f>
        <v>0</v>
      </c>
      <c r="W488" s="96">
        <f>IF(W$482=ديسمبر!$B17,ديسمبر!$BR17-ديسمبر!$BQ17,0)</f>
        <v>0</v>
      </c>
      <c r="X488" s="96">
        <f>IF(X$482=ديسمبر!$B17,ديسمبر!$BR17-ديسمبر!$BQ17,0)</f>
        <v>0</v>
      </c>
      <c r="Y488" s="96">
        <f>IF(Y$482=ديسمبر!$B17,ديسمبر!$BR17-ديسمبر!$BQ17,0)</f>
        <v>0</v>
      </c>
      <c r="Z488" s="96">
        <f>IF(Z$482=ديسمبر!$B17,ديسمبر!$BR17-ديسمبر!$BQ17,0)</f>
        <v>0</v>
      </c>
      <c r="AA488" s="96">
        <f>IF(AA$482=ديسمبر!$B17,ديسمبر!$BR17-ديسمبر!$BQ17,0)</f>
        <v>0</v>
      </c>
      <c r="AB488" s="96">
        <f>IF(AB$482=ديسمبر!$B17,ديسمبر!$BR17-ديسمبر!$BQ17,0)</f>
        <v>0</v>
      </c>
      <c r="AC488" s="96">
        <f>IF(AC$482=ديسمبر!$B17,ديسمبر!$BR17-ديسمبر!$BQ17,0)</f>
        <v>0</v>
      </c>
      <c r="AD488" s="96">
        <f>IF(AD$482=ديسمبر!$B17,ديسمبر!$BR17-ديسمبر!$BQ17,0)</f>
        <v>0</v>
      </c>
      <c r="AE488" s="96">
        <f>IF(AE$482=ديسمبر!$B17,ديسمبر!$BR17-ديسمبر!$BQ17,0)</f>
        <v>0</v>
      </c>
      <c r="AF488" s="96">
        <f>IF(AF$482=ديسمبر!$B17,ديسمبر!$BR17-ديسمبر!$BQ17,0)</f>
        <v>0</v>
      </c>
      <c r="AG488" s="96">
        <f>IF(AG$482=ديسمبر!$B17,ديسمبر!$BR17-ديسمبر!$BQ17,0)</f>
        <v>0</v>
      </c>
    </row>
    <row r="489" spans="1:33">
      <c r="A489" s="96" t="str">
        <f>IF(D489&gt;0,ديسمبر!D18," ")</f>
        <v> </v>
      </c>
      <c r="B489" s="96" t="str">
        <f>IF(D489&gt;0,ديسمبر!E18," ")</f>
        <v> </v>
      </c>
      <c r="C489" s="96" t="str">
        <f>IF(D489&gt;0,ديسمبر!F18,"")</f>
        <v/>
      </c>
      <c r="D489" s="126">
        <f t="shared" si="22"/>
        <v>0</v>
      </c>
      <c r="E489" s="96">
        <f>IF(E$482=ديسمبر!$B18,ديسمبر!$BR18-ديسمبر!$BQ18,0)</f>
        <v>0</v>
      </c>
      <c r="F489" s="96">
        <f>IF(F$482=ديسمبر!$B18,ديسمبر!$BR18-ديسمبر!$BQ18,0)</f>
        <v>0</v>
      </c>
      <c r="G489" s="96">
        <f>IF(G$482=ديسمبر!$B18,ديسمبر!$BR18-ديسمبر!$BQ18,0)</f>
        <v>0</v>
      </c>
      <c r="H489" s="96">
        <f>IF(H$482=ديسمبر!$B18,ديسمبر!$BR18-ديسمبر!$BQ18,0)</f>
        <v>0</v>
      </c>
      <c r="I489" s="96">
        <f>IF(I$482=ديسمبر!$B18,ديسمبر!$BR18-ديسمبر!$BQ18,0)</f>
        <v>0</v>
      </c>
      <c r="J489" s="96">
        <f>IF(J$482=ديسمبر!$B18,ديسمبر!$BR18-ديسمبر!$BQ18,0)</f>
        <v>0</v>
      </c>
      <c r="K489" s="96">
        <f>IF(K$482=ديسمبر!$B18,ديسمبر!$BR18-ديسمبر!$BQ18,0)</f>
        <v>0</v>
      </c>
      <c r="L489" s="96">
        <f>IF(L$482=ديسمبر!$B18,ديسمبر!$BR18-ديسمبر!$BQ18,0)</f>
        <v>0</v>
      </c>
      <c r="M489" s="96">
        <f>IF(M$482=ديسمبر!$B18,ديسمبر!$BR18-ديسمبر!$BQ18,0)</f>
        <v>0</v>
      </c>
      <c r="N489" s="96">
        <f>IF(N$482=ديسمبر!$B18,ديسمبر!$BR18-ديسمبر!$BQ18,0)</f>
        <v>0</v>
      </c>
      <c r="O489" s="96">
        <f>IF(O$482=ديسمبر!$B18,ديسمبر!$BR18-ديسمبر!$BQ18,0)</f>
        <v>0</v>
      </c>
      <c r="P489" s="96">
        <f>IF(P$482=ديسمبر!$B18,ديسمبر!$BR18-ديسمبر!$BQ18,0)</f>
        <v>0</v>
      </c>
      <c r="Q489" s="96">
        <f>IF(Q$482=ديسمبر!$B18,ديسمبر!$BR18-ديسمبر!$BQ18,0)</f>
        <v>0</v>
      </c>
      <c r="R489" s="96">
        <f>IF(R$482=ديسمبر!$B18,ديسمبر!$BR18-ديسمبر!$BQ18,0)</f>
        <v>0</v>
      </c>
      <c r="S489" s="96">
        <f>IF(S$482=ديسمبر!$B18,ديسمبر!$BR18-ديسمبر!$BQ18,0)</f>
        <v>0</v>
      </c>
      <c r="T489" s="96">
        <f>IF(T$482=ديسمبر!$B18,ديسمبر!$BR18-ديسمبر!$BQ18,0)</f>
        <v>0</v>
      </c>
      <c r="U489" s="96">
        <f>IF(U$482=ديسمبر!$B18,ديسمبر!$BR18-ديسمبر!$BQ18,0)</f>
        <v>0</v>
      </c>
      <c r="V489" s="96">
        <f>IF(V$482=ديسمبر!$B18,ديسمبر!$BR18-ديسمبر!$BQ18,0)</f>
        <v>0</v>
      </c>
      <c r="W489" s="96">
        <f>IF(W$482=ديسمبر!$B18,ديسمبر!$BR18-ديسمبر!$BQ18,0)</f>
        <v>0</v>
      </c>
      <c r="X489" s="96">
        <f>IF(X$482=ديسمبر!$B18,ديسمبر!$BR18-ديسمبر!$BQ18,0)</f>
        <v>0</v>
      </c>
      <c r="Y489" s="96">
        <f>IF(Y$482=ديسمبر!$B18,ديسمبر!$BR18-ديسمبر!$BQ18,0)</f>
        <v>0</v>
      </c>
      <c r="Z489" s="96">
        <f>IF(Z$482=ديسمبر!$B18,ديسمبر!$BR18-ديسمبر!$BQ18,0)</f>
        <v>0</v>
      </c>
      <c r="AA489" s="96">
        <f>IF(AA$482=ديسمبر!$B18,ديسمبر!$BR18-ديسمبر!$BQ18,0)</f>
        <v>0</v>
      </c>
      <c r="AB489" s="96">
        <f>IF(AB$482=ديسمبر!$B18,ديسمبر!$BR18-ديسمبر!$BQ18,0)</f>
        <v>0</v>
      </c>
      <c r="AC489" s="96">
        <f>IF(AC$482=ديسمبر!$B18,ديسمبر!$BR18-ديسمبر!$BQ18,0)</f>
        <v>0</v>
      </c>
      <c r="AD489" s="96">
        <f>IF(AD$482=ديسمبر!$B18,ديسمبر!$BR18-ديسمبر!$BQ18,0)</f>
        <v>0</v>
      </c>
      <c r="AE489" s="96">
        <f>IF(AE$482=ديسمبر!$B18,ديسمبر!$BR18-ديسمبر!$BQ18,0)</f>
        <v>0</v>
      </c>
      <c r="AF489" s="96">
        <f>IF(AF$482=ديسمبر!$B18,ديسمبر!$BR18-ديسمبر!$BQ18,0)</f>
        <v>0</v>
      </c>
      <c r="AG489" s="96">
        <f>IF(AG$482=ديسمبر!$B18,ديسمبر!$BR18-ديسمبر!$BQ18,0)</f>
        <v>0</v>
      </c>
    </row>
    <row r="490" spans="1:33">
      <c r="A490" s="96" t="str">
        <f>IF(D490&gt;0,ديسمبر!D19," ")</f>
        <v> </v>
      </c>
      <c r="B490" s="96" t="str">
        <f>IF(D490&gt;0,ديسمبر!E19," ")</f>
        <v> </v>
      </c>
      <c r="C490" s="96" t="str">
        <f>IF(D490&gt;0,ديسمبر!F19,"")</f>
        <v/>
      </c>
      <c r="D490" s="126">
        <f t="shared" si="22"/>
        <v>0</v>
      </c>
      <c r="E490" s="96">
        <f>IF(E$482=ديسمبر!$B19,ديسمبر!$BR19-ديسمبر!$BQ19,0)</f>
        <v>0</v>
      </c>
      <c r="F490" s="96">
        <f>IF(F$482=ديسمبر!$B19,ديسمبر!$BR19-ديسمبر!$BQ19,0)</f>
        <v>0</v>
      </c>
      <c r="G490" s="96">
        <f>IF(G$482=ديسمبر!$B19,ديسمبر!$BR19-ديسمبر!$BQ19,0)</f>
        <v>0</v>
      </c>
      <c r="H490" s="96">
        <f>IF(H$482=ديسمبر!$B19,ديسمبر!$BR19-ديسمبر!$BQ19,0)</f>
        <v>0</v>
      </c>
      <c r="I490" s="96">
        <f>IF(I$482=ديسمبر!$B19,ديسمبر!$BR19-ديسمبر!$BQ19,0)</f>
        <v>0</v>
      </c>
      <c r="J490" s="96">
        <f>IF(J$482=ديسمبر!$B19,ديسمبر!$BR19-ديسمبر!$BQ19,0)</f>
        <v>0</v>
      </c>
      <c r="K490" s="96">
        <f>IF(K$482=ديسمبر!$B19,ديسمبر!$BR19-ديسمبر!$BQ19,0)</f>
        <v>0</v>
      </c>
      <c r="L490" s="96">
        <f>IF(L$482=ديسمبر!$B19,ديسمبر!$BR19-ديسمبر!$BQ19,0)</f>
        <v>0</v>
      </c>
      <c r="M490" s="96">
        <f>IF(M$482=ديسمبر!$B19,ديسمبر!$BR19-ديسمبر!$BQ19,0)</f>
        <v>0</v>
      </c>
      <c r="N490" s="96">
        <f>IF(N$482=ديسمبر!$B19,ديسمبر!$BR19-ديسمبر!$BQ19,0)</f>
        <v>0</v>
      </c>
      <c r="O490" s="96">
        <f>IF(O$482=ديسمبر!$B19,ديسمبر!$BR19-ديسمبر!$BQ19,0)</f>
        <v>0</v>
      </c>
      <c r="P490" s="96">
        <f>IF(P$482=ديسمبر!$B19,ديسمبر!$BR19-ديسمبر!$BQ19,0)</f>
        <v>0</v>
      </c>
      <c r="Q490" s="96">
        <f>IF(Q$482=ديسمبر!$B19,ديسمبر!$BR19-ديسمبر!$BQ19,0)</f>
        <v>0</v>
      </c>
      <c r="R490" s="96">
        <f>IF(R$482=ديسمبر!$B19,ديسمبر!$BR19-ديسمبر!$BQ19,0)</f>
        <v>0</v>
      </c>
      <c r="S490" s="96">
        <f>IF(S$482=ديسمبر!$B19,ديسمبر!$BR19-ديسمبر!$BQ19,0)</f>
        <v>0</v>
      </c>
      <c r="T490" s="96">
        <f>IF(T$482=ديسمبر!$B19,ديسمبر!$BR19-ديسمبر!$BQ19,0)</f>
        <v>0</v>
      </c>
      <c r="U490" s="96">
        <f>IF(U$482=ديسمبر!$B19,ديسمبر!$BR19-ديسمبر!$BQ19,0)</f>
        <v>0</v>
      </c>
      <c r="V490" s="96">
        <f>IF(V$482=ديسمبر!$B19,ديسمبر!$BR19-ديسمبر!$BQ19,0)</f>
        <v>0</v>
      </c>
      <c r="W490" s="96">
        <f>IF(W$482=ديسمبر!$B19,ديسمبر!$BR19-ديسمبر!$BQ19,0)</f>
        <v>0</v>
      </c>
      <c r="X490" s="96">
        <f>IF(X$482=ديسمبر!$B19,ديسمبر!$BR19-ديسمبر!$BQ19,0)</f>
        <v>0</v>
      </c>
      <c r="Y490" s="96">
        <f>IF(Y$482=ديسمبر!$B19,ديسمبر!$BR19-ديسمبر!$BQ19,0)</f>
        <v>0</v>
      </c>
      <c r="Z490" s="96">
        <f>IF(Z$482=ديسمبر!$B19,ديسمبر!$BR19-ديسمبر!$BQ19,0)</f>
        <v>0</v>
      </c>
      <c r="AA490" s="96">
        <f>IF(AA$482=ديسمبر!$B19,ديسمبر!$BR19-ديسمبر!$BQ19,0)</f>
        <v>0</v>
      </c>
      <c r="AB490" s="96">
        <f>IF(AB$482=ديسمبر!$B19,ديسمبر!$BR19-ديسمبر!$BQ19,0)</f>
        <v>0</v>
      </c>
      <c r="AC490" s="96">
        <f>IF(AC$482=ديسمبر!$B19,ديسمبر!$BR19-ديسمبر!$BQ19,0)</f>
        <v>0</v>
      </c>
      <c r="AD490" s="96">
        <f>IF(AD$482=ديسمبر!$B19,ديسمبر!$BR19-ديسمبر!$BQ19,0)</f>
        <v>0</v>
      </c>
      <c r="AE490" s="96">
        <f>IF(AE$482=ديسمبر!$B19,ديسمبر!$BR19-ديسمبر!$BQ19,0)</f>
        <v>0</v>
      </c>
      <c r="AF490" s="96">
        <f>IF(AF$482=ديسمبر!$B19,ديسمبر!$BR19-ديسمبر!$BQ19,0)</f>
        <v>0</v>
      </c>
      <c r="AG490" s="96">
        <f>IF(AG$482=ديسمبر!$B19,ديسمبر!$BR19-ديسمبر!$BQ19,0)</f>
        <v>0</v>
      </c>
    </row>
    <row r="491" spans="1:33">
      <c r="A491" s="96" t="str">
        <f>IF(D491&gt;0,ديسمبر!D20," ")</f>
        <v> </v>
      </c>
      <c r="B491" s="96" t="str">
        <f>IF(D491&gt;0,ديسمبر!E20," ")</f>
        <v> </v>
      </c>
      <c r="C491" s="96" t="str">
        <f>IF(D491&gt;0,ديسمبر!F20,"")</f>
        <v/>
      </c>
      <c r="D491" s="126">
        <f t="shared" si="22"/>
        <v>0</v>
      </c>
      <c r="E491" s="96">
        <f>IF(E$482=ديسمبر!$B20,ديسمبر!$BR20-ديسمبر!$BQ20,0)</f>
        <v>0</v>
      </c>
      <c r="F491" s="96">
        <f>IF(F$482=ديسمبر!$B20,ديسمبر!$BR20-ديسمبر!$BQ20,0)</f>
        <v>0</v>
      </c>
      <c r="G491" s="96">
        <f>IF(G$482=ديسمبر!$B20,ديسمبر!$BR20-ديسمبر!$BQ20,0)</f>
        <v>0</v>
      </c>
      <c r="H491" s="96">
        <f>IF(H$482=ديسمبر!$B20,ديسمبر!$BR20-ديسمبر!$BQ20,0)</f>
        <v>0</v>
      </c>
      <c r="I491" s="96">
        <f>IF(I$482=ديسمبر!$B20,ديسمبر!$BR20-ديسمبر!$BQ20,0)</f>
        <v>0</v>
      </c>
      <c r="J491" s="96">
        <f>IF(J$482=ديسمبر!$B20,ديسمبر!$BR20-ديسمبر!$BQ20,0)</f>
        <v>0</v>
      </c>
      <c r="K491" s="96">
        <f>IF(K$482=ديسمبر!$B20,ديسمبر!$BR20-ديسمبر!$BQ20,0)</f>
        <v>0</v>
      </c>
      <c r="L491" s="96">
        <f>IF(L$482=ديسمبر!$B20,ديسمبر!$BR20-ديسمبر!$BQ20,0)</f>
        <v>0</v>
      </c>
      <c r="M491" s="96">
        <f>IF(M$482=ديسمبر!$B20,ديسمبر!$BR20-ديسمبر!$BQ20,0)</f>
        <v>0</v>
      </c>
      <c r="N491" s="96">
        <f>IF(N$482=ديسمبر!$B20,ديسمبر!$BR20-ديسمبر!$BQ20,0)</f>
        <v>0</v>
      </c>
      <c r="O491" s="96">
        <f>IF(O$482=ديسمبر!$B20,ديسمبر!$BR20-ديسمبر!$BQ20,0)</f>
        <v>0</v>
      </c>
      <c r="P491" s="96">
        <f>IF(P$482=ديسمبر!$B20,ديسمبر!$BR20-ديسمبر!$BQ20,0)</f>
        <v>0</v>
      </c>
      <c r="Q491" s="96">
        <f>IF(Q$482=ديسمبر!$B20,ديسمبر!$BR20-ديسمبر!$BQ20,0)</f>
        <v>0</v>
      </c>
      <c r="R491" s="96">
        <f>IF(R$482=ديسمبر!$B20,ديسمبر!$BR20-ديسمبر!$BQ20,0)</f>
        <v>0</v>
      </c>
      <c r="S491" s="96">
        <f>IF(S$482=ديسمبر!$B20,ديسمبر!$BR20-ديسمبر!$BQ20,0)</f>
        <v>0</v>
      </c>
      <c r="T491" s="96">
        <f>IF(T$482=ديسمبر!$B20,ديسمبر!$BR20-ديسمبر!$BQ20,0)</f>
        <v>0</v>
      </c>
      <c r="U491" s="96">
        <f>IF(U$482=ديسمبر!$B20,ديسمبر!$BR20-ديسمبر!$BQ20,0)</f>
        <v>0</v>
      </c>
      <c r="V491" s="96">
        <f>IF(V$482=ديسمبر!$B20,ديسمبر!$BR20-ديسمبر!$BQ20,0)</f>
        <v>0</v>
      </c>
      <c r="W491" s="96">
        <f>IF(W$482=ديسمبر!$B20,ديسمبر!$BR20-ديسمبر!$BQ20,0)</f>
        <v>0</v>
      </c>
      <c r="X491" s="96">
        <f>IF(X$482=ديسمبر!$B20,ديسمبر!$BR20-ديسمبر!$BQ20,0)</f>
        <v>0</v>
      </c>
      <c r="Y491" s="96">
        <f>IF(Y$482=ديسمبر!$B20,ديسمبر!$BR20-ديسمبر!$BQ20,0)</f>
        <v>0</v>
      </c>
      <c r="Z491" s="96">
        <f>IF(Z$482=ديسمبر!$B20,ديسمبر!$BR20-ديسمبر!$BQ20,0)</f>
        <v>0</v>
      </c>
      <c r="AA491" s="96">
        <f>IF(AA$482=ديسمبر!$B20,ديسمبر!$BR20-ديسمبر!$BQ20,0)</f>
        <v>0</v>
      </c>
      <c r="AB491" s="96">
        <f>IF(AB$482=ديسمبر!$B20,ديسمبر!$BR20-ديسمبر!$BQ20,0)</f>
        <v>0</v>
      </c>
      <c r="AC491" s="96">
        <f>IF(AC$482=ديسمبر!$B20,ديسمبر!$BR20-ديسمبر!$BQ20,0)</f>
        <v>0</v>
      </c>
      <c r="AD491" s="96">
        <f>IF(AD$482=ديسمبر!$B20,ديسمبر!$BR20-ديسمبر!$BQ20,0)</f>
        <v>0</v>
      </c>
      <c r="AE491" s="96">
        <f>IF(AE$482=ديسمبر!$B20,ديسمبر!$BR20-ديسمبر!$BQ20,0)</f>
        <v>0</v>
      </c>
      <c r="AF491" s="96">
        <f>IF(AF$482=ديسمبر!$B20,ديسمبر!$BR20-ديسمبر!$BQ20,0)</f>
        <v>0</v>
      </c>
      <c r="AG491" s="96">
        <f>IF(AG$482=ديسمبر!$B20,ديسمبر!$BR20-ديسمبر!$BQ20,0)</f>
        <v>0</v>
      </c>
    </row>
    <row r="492" spans="1:33">
      <c r="A492" s="96" t="str">
        <f>IF(D492&gt;0,ديسمبر!D21," ")</f>
        <v> </v>
      </c>
      <c r="B492" s="96" t="str">
        <f>IF(D492&gt;0,ديسمبر!E21," ")</f>
        <v> </v>
      </c>
      <c r="C492" s="96" t="str">
        <f>IF(D492&gt;0,ديسمبر!F21,"")</f>
        <v/>
      </c>
      <c r="D492" s="126">
        <f t="shared" si="22"/>
        <v>0</v>
      </c>
      <c r="E492" s="96">
        <f>IF(E$482=ديسمبر!$B21,ديسمبر!$BR21-ديسمبر!$BQ21,0)</f>
        <v>0</v>
      </c>
      <c r="F492" s="96">
        <f>IF(F$482=ديسمبر!$B21,ديسمبر!$BR21-ديسمبر!$BQ21,0)</f>
        <v>0</v>
      </c>
      <c r="G492" s="96">
        <f>IF(G$482=ديسمبر!$B21,ديسمبر!$BR21-ديسمبر!$BQ21,0)</f>
        <v>0</v>
      </c>
      <c r="H492" s="96">
        <f>IF(H$482=ديسمبر!$B21,ديسمبر!$BR21-ديسمبر!$BQ21,0)</f>
        <v>0</v>
      </c>
      <c r="I492" s="96">
        <f>IF(I$482=ديسمبر!$B21,ديسمبر!$BR21-ديسمبر!$BQ21,0)</f>
        <v>0</v>
      </c>
      <c r="J492" s="96">
        <f>IF(J$482=ديسمبر!$B21,ديسمبر!$BR21-ديسمبر!$BQ21,0)</f>
        <v>0</v>
      </c>
      <c r="K492" s="96">
        <f>IF(K$482=ديسمبر!$B21,ديسمبر!$BR21-ديسمبر!$BQ21,0)</f>
        <v>0</v>
      </c>
      <c r="L492" s="96">
        <f>IF(L$482=ديسمبر!$B21,ديسمبر!$BR21-ديسمبر!$BQ21,0)</f>
        <v>0</v>
      </c>
      <c r="M492" s="96">
        <f>IF(M$482=ديسمبر!$B21,ديسمبر!$BR21-ديسمبر!$BQ21,0)</f>
        <v>0</v>
      </c>
      <c r="N492" s="96">
        <f>IF(N$482=ديسمبر!$B21,ديسمبر!$BR21-ديسمبر!$BQ21,0)</f>
        <v>0</v>
      </c>
      <c r="O492" s="96">
        <f>IF(O$482=ديسمبر!$B21,ديسمبر!$BR21-ديسمبر!$BQ21,0)</f>
        <v>0</v>
      </c>
      <c r="P492" s="96">
        <f>IF(P$482=ديسمبر!$B21,ديسمبر!$BR21-ديسمبر!$BQ21,0)</f>
        <v>0</v>
      </c>
      <c r="Q492" s="96">
        <f>IF(Q$482=ديسمبر!$B21,ديسمبر!$BR21-ديسمبر!$BQ21,0)</f>
        <v>0</v>
      </c>
      <c r="R492" s="96">
        <f>IF(R$482=ديسمبر!$B21,ديسمبر!$BR21-ديسمبر!$BQ21,0)</f>
        <v>0</v>
      </c>
      <c r="S492" s="96">
        <f>IF(S$482=ديسمبر!$B21,ديسمبر!$BR21-ديسمبر!$BQ21,0)</f>
        <v>0</v>
      </c>
      <c r="T492" s="96">
        <f>IF(T$482=ديسمبر!$B21,ديسمبر!$BR21-ديسمبر!$BQ21,0)</f>
        <v>0</v>
      </c>
      <c r="U492" s="96">
        <f>IF(U$482=ديسمبر!$B21,ديسمبر!$BR21-ديسمبر!$BQ21,0)</f>
        <v>0</v>
      </c>
      <c r="V492" s="96">
        <f>IF(V$482=ديسمبر!$B21,ديسمبر!$BR21-ديسمبر!$BQ21,0)</f>
        <v>0</v>
      </c>
      <c r="W492" s="96">
        <f>IF(W$482=ديسمبر!$B21,ديسمبر!$BR21-ديسمبر!$BQ21,0)</f>
        <v>0</v>
      </c>
      <c r="X492" s="96">
        <f>IF(X$482=ديسمبر!$B21,ديسمبر!$BR21-ديسمبر!$BQ21,0)</f>
        <v>0</v>
      </c>
      <c r="Y492" s="96">
        <f>IF(Y$482=ديسمبر!$B21,ديسمبر!$BR21-ديسمبر!$BQ21,0)</f>
        <v>0</v>
      </c>
      <c r="Z492" s="96">
        <f>IF(Z$482=ديسمبر!$B21,ديسمبر!$BR21-ديسمبر!$BQ21,0)</f>
        <v>0</v>
      </c>
      <c r="AA492" s="96">
        <f>IF(AA$482=ديسمبر!$B21,ديسمبر!$BR21-ديسمبر!$BQ21,0)</f>
        <v>0</v>
      </c>
      <c r="AB492" s="96">
        <f>IF(AB$482=ديسمبر!$B21,ديسمبر!$BR21-ديسمبر!$BQ21,0)</f>
        <v>0</v>
      </c>
      <c r="AC492" s="96">
        <f>IF(AC$482=ديسمبر!$B21,ديسمبر!$BR21-ديسمبر!$BQ21,0)</f>
        <v>0</v>
      </c>
      <c r="AD492" s="96">
        <f>IF(AD$482=ديسمبر!$B21,ديسمبر!$BR21-ديسمبر!$BQ21,0)</f>
        <v>0</v>
      </c>
      <c r="AE492" s="96">
        <f>IF(AE$482=ديسمبر!$B21,ديسمبر!$BR21-ديسمبر!$BQ21,0)</f>
        <v>0</v>
      </c>
      <c r="AF492" s="96">
        <f>IF(AF$482=ديسمبر!$B21,ديسمبر!$BR21-ديسمبر!$BQ21,0)</f>
        <v>0</v>
      </c>
      <c r="AG492" s="96">
        <f>IF(AG$482=ديسمبر!$B21,ديسمبر!$BR21-ديسمبر!$BQ21,0)</f>
        <v>0</v>
      </c>
    </row>
    <row r="493" spans="1:33">
      <c r="A493" s="96" t="str">
        <f>IF(D493&gt;0,ديسمبر!D22," ")</f>
        <v> </v>
      </c>
      <c r="B493" s="96" t="str">
        <f>IF(D493&gt;0,ديسمبر!E22," ")</f>
        <v> </v>
      </c>
      <c r="C493" s="96" t="str">
        <f>IF(D493&gt;0,ديسمبر!F22,"")</f>
        <v/>
      </c>
      <c r="D493" s="126">
        <f t="shared" si="22"/>
        <v>0</v>
      </c>
      <c r="E493" s="96">
        <f>IF(E$482=ديسمبر!$B22,ديسمبر!$BR22-ديسمبر!$BQ22,0)</f>
        <v>0</v>
      </c>
      <c r="F493" s="96">
        <f>IF(F$482=ديسمبر!$B22,ديسمبر!$BR22-ديسمبر!$BQ22,0)</f>
        <v>0</v>
      </c>
      <c r="G493" s="96">
        <f>IF(G$482=ديسمبر!$B22,ديسمبر!$BR22-ديسمبر!$BQ22,0)</f>
        <v>0</v>
      </c>
      <c r="H493" s="96">
        <f>IF(H$482=ديسمبر!$B22,ديسمبر!$BR22-ديسمبر!$BQ22,0)</f>
        <v>0</v>
      </c>
      <c r="I493" s="96">
        <f>IF(I$482=ديسمبر!$B22,ديسمبر!$BR22-ديسمبر!$BQ22,0)</f>
        <v>0</v>
      </c>
      <c r="J493" s="96">
        <f>IF(J$482=ديسمبر!$B22,ديسمبر!$BR22-ديسمبر!$BQ22,0)</f>
        <v>0</v>
      </c>
      <c r="K493" s="96">
        <f>IF(K$482=ديسمبر!$B22,ديسمبر!$BR22-ديسمبر!$BQ22,0)</f>
        <v>0</v>
      </c>
      <c r="L493" s="96">
        <f>IF(L$482=ديسمبر!$B22,ديسمبر!$BR22-ديسمبر!$BQ22,0)</f>
        <v>0</v>
      </c>
      <c r="M493" s="96">
        <f>IF(M$482=ديسمبر!$B22,ديسمبر!$BR22-ديسمبر!$BQ22,0)</f>
        <v>0</v>
      </c>
      <c r="N493" s="96">
        <f>IF(N$482=ديسمبر!$B22,ديسمبر!$BR22-ديسمبر!$BQ22,0)</f>
        <v>0</v>
      </c>
      <c r="O493" s="96">
        <f>IF(O$482=ديسمبر!$B22,ديسمبر!$BR22-ديسمبر!$BQ22,0)</f>
        <v>0</v>
      </c>
      <c r="P493" s="96">
        <f>IF(P$482=ديسمبر!$B22,ديسمبر!$BR22-ديسمبر!$BQ22,0)</f>
        <v>0</v>
      </c>
      <c r="Q493" s="96">
        <f>IF(Q$482=ديسمبر!$B22,ديسمبر!$BR22-ديسمبر!$BQ22,0)</f>
        <v>0</v>
      </c>
      <c r="R493" s="96">
        <f>IF(R$482=ديسمبر!$B22,ديسمبر!$BR22-ديسمبر!$BQ22,0)</f>
        <v>0</v>
      </c>
      <c r="S493" s="96">
        <f>IF(S$482=ديسمبر!$B22,ديسمبر!$BR22-ديسمبر!$BQ22,0)</f>
        <v>0</v>
      </c>
      <c r="T493" s="96">
        <f>IF(T$482=ديسمبر!$B22,ديسمبر!$BR22-ديسمبر!$BQ22,0)</f>
        <v>0</v>
      </c>
      <c r="U493" s="96">
        <f>IF(U$482=ديسمبر!$B22,ديسمبر!$BR22-ديسمبر!$BQ22,0)</f>
        <v>0</v>
      </c>
      <c r="V493" s="96">
        <f>IF(V$482=ديسمبر!$B22,ديسمبر!$BR22-ديسمبر!$BQ22,0)</f>
        <v>0</v>
      </c>
      <c r="W493" s="96">
        <f>IF(W$482=ديسمبر!$B22,ديسمبر!$BR22-ديسمبر!$BQ22,0)</f>
        <v>0</v>
      </c>
      <c r="X493" s="96">
        <f>IF(X$482=ديسمبر!$B22,ديسمبر!$BR22-ديسمبر!$BQ22,0)</f>
        <v>0</v>
      </c>
      <c r="Y493" s="96">
        <f>IF(Y$482=ديسمبر!$B22,ديسمبر!$BR22-ديسمبر!$BQ22,0)</f>
        <v>0</v>
      </c>
      <c r="Z493" s="96">
        <f>IF(Z$482=ديسمبر!$B22,ديسمبر!$BR22-ديسمبر!$BQ22,0)</f>
        <v>0</v>
      </c>
      <c r="AA493" s="96">
        <f>IF(AA$482=ديسمبر!$B22,ديسمبر!$BR22-ديسمبر!$BQ22,0)</f>
        <v>0</v>
      </c>
      <c r="AB493" s="96">
        <f>IF(AB$482=ديسمبر!$B22,ديسمبر!$BR22-ديسمبر!$BQ22,0)</f>
        <v>0</v>
      </c>
      <c r="AC493" s="96">
        <f>IF(AC$482=ديسمبر!$B22,ديسمبر!$BR22-ديسمبر!$BQ22,0)</f>
        <v>0</v>
      </c>
      <c r="AD493" s="96">
        <f>IF(AD$482=ديسمبر!$B22,ديسمبر!$BR22-ديسمبر!$BQ22,0)</f>
        <v>0</v>
      </c>
      <c r="AE493" s="96">
        <f>IF(AE$482=ديسمبر!$B22,ديسمبر!$BR22-ديسمبر!$BQ22,0)</f>
        <v>0</v>
      </c>
      <c r="AF493" s="96">
        <f>IF(AF$482=ديسمبر!$B22,ديسمبر!$BR22-ديسمبر!$BQ22,0)</f>
        <v>0</v>
      </c>
      <c r="AG493" s="96">
        <f>IF(AG$482=ديسمبر!$B22,ديسمبر!$BR22-ديسمبر!$BQ22,0)</f>
        <v>0</v>
      </c>
    </row>
    <row r="494" spans="1:33">
      <c r="A494" s="96" t="str">
        <f>IF(D494&gt;0,ديسمبر!D23," ")</f>
        <v> </v>
      </c>
      <c r="B494" s="96" t="str">
        <f>IF(D494&gt;0,ديسمبر!E23," ")</f>
        <v> </v>
      </c>
      <c r="C494" s="96" t="str">
        <f>IF(D494&gt;0,ديسمبر!F23,"")</f>
        <v/>
      </c>
      <c r="D494" s="126">
        <f t="shared" si="22"/>
        <v>0</v>
      </c>
      <c r="E494" s="96">
        <f>IF(E$482=ديسمبر!$B23,ديسمبر!$BR23-ديسمبر!$BQ23,0)</f>
        <v>0</v>
      </c>
      <c r="F494" s="96">
        <f>IF(F$482=ديسمبر!$B23,ديسمبر!$BR23-ديسمبر!$BQ23,0)</f>
        <v>0</v>
      </c>
      <c r="G494" s="96">
        <f>IF(G$482=ديسمبر!$B23,ديسمبر!$BR23-ديسمبر!$BQ23,0)</f>
        <v>0</v>
      </c>
      <c r="H494" s="96">
        <f>IF(H$482=ديسمبر!$B23,ديسمبر!$BR23-ديسمبر!$BQ23,0)</f>
        <v>0</v>
      </c>
      <c r="I494" s="96">
        <f>IF(I$482=ديسمبر!$B23,ديسمبر!$BR23-ديسمبر!$BQ23,0)</f>
        <v>0</v>
      </c>
      <c r="J494" s="96">
        <f>IF(J$482=ديسمبر!$B23,ديسمبر!$BR23-ديسمبر!$BQ23,0)</f>
        <v>0</v>
      </c>
      <c r="K494" s="96">
        <f>IF(K$482=ديسمبر!$B23,ديسمبر!$BR23-ديسمبر!$BQ23,0)</f>
        <v>0</v>
      </c>
      <c r="L494" s="96">
        <f>IF(L$482=ديسمبر!$B23,ديسمبر!$BR23-ديسمبر!$BQ23,0)</f>
        <v>0</v>
      </c>
      <c r="M494" s="96">
        <f>IF(M$482=ديسمبر!$B23,ديسمبر!$BR23-ديسمبر!$BQ23,0)</f>
        <v>0</v>
      </c>
      <c r="N494" s="96">
        <f>IF(N$482=ديسمبر!$B23,ديسمبر!$BR23-ديسمبر!$BQ23,0)</f>
        <v>0</v>
      </c>
      <c r="O494" s="96">
        <f>IF(O$482=ديسمبر!$B23,ديسمبر!$BR23-ديسمبر!$BQ23,0)</f>
        <v>0</v>
      </c>
      <c r="P494" s="96">
        <f>IF(P$482=ديسمبر!$B23,ديسمبر!$BR23-ديسمبر!$BQ23,0)</f>
        <v>0</v>
      </c>
      <c r="Q494" s="96">
        <f>IF(Q$482=ديسمبر!$B23,ديسمبر!$BR23-ديسمبر!$BQ23,0)</f>
        <v>0</v>
      </c>
      <c r="R494" s="96">
        <f>IF(R$482=ديسمبر!$B23,ديسمبر!$BR23-ديسمبر!$BQ23,0)</f>
        <v>0</v>
      </c>
      <c r="S494" s="96">
        <f>IF(S$482=ديسمبر!$B23,ديسمبر!$BR23-ديسمبر!$BQ23,0)</f>
        <v>0</v>
      </c>
      <c r="T494" s="96">
        <f>IF(T$482=ديسمبر!$B23,ديسمبر!$BR23-ديسمبر!$BQ23,0)</f>
        <v>0</v>
      </c>
      <c r="U494" s="96">
        <f>IF(U$482=ديسمبر!$B23,ديسمبر!$BR23-ديسمبر!$BQ23,0)</f>
        <v>0</v>
      </c>
      <c r="V494" s="96">
        <f>IF(V$482=ديسمبر!$B23,ديسمبر!$BR23-ديسمبر!$BQ23,0)</f>
        <v>0</v>
      </c>
      <c r="W494" s="96">
        <f>IF(W$482=ديسمبر!$B23,ديسمبر!$BR23-ديسمبر!$BQ23,0)</f>
        <v>0</v>
      </c>
      <c r="X494" s="96">
        <f>IF(X$482=ديسمبر!$B23,ديسمبر!$BR23-ديسمبر!$BQ23,0)</f>
        <v>0</v>
      </c>
      <c r="Y494" s="96">
        <f>IF(Y$482=ديسمبر!$B23,ديسمبر!$BR23-ديسمبر!$BQ23,0)</f>
        <v>0</v>
      </c>
      <c r="Z494" s="96">
        <f>IF(Z$482=ديسمبر!$B23,ديسمبر!$BR23-ديسمبر!$BQ23,0)</f>
        <v>0</v>
      </c>
      <c r="AA494" s="96">
        <f>IF(AA$482=ديسمبر!$B23,ديسمبر!$BR23-ديسمبر!$BQ23,0)</f>
        <v>0</v>
      </c>
      <c r="AB494" s="96">
        <f>IF(AB$482=ديسمبر!$B23,ديسمبر!$BR23-ديسمبر!$BQ23,0)</f>
        <v>0</v>
      </c>
      <c r="AC494" s="96">
        <f>IF(AC$482=ديسمبر!$B23,ديسمبر!$BR23-ديسمبر!$BQ23,0)</f>
        <v>0</v>
      </c>
      <c r="AD494" s="96">
        <f>IF(AD$482=ديسمبر!$B23,ديسمبر!$BR23-ديسمبر!$BQ23,0)</f>
        <v>0</v>
      </c>
      <c r="AE494" s="96">
        <f>IF(AE$482=ديسمبر!$B23,ديسمبر!$BR23-ديسمبر!$BQ23,0)</f>
        <v>0</v>
      </c>
      <c r="AF494" s="96">
        <f>IF(AF$482=ديسمبر!$B23,ديسمبر!$BR23-ديسمبر!$BQ23,0)</f>
        <v>0</v>
      </c>
      <c r="AG494" s="96">
        <f>IF(AG$482=ديسمبر!$B23,ديسمبر!$BR23-ديسمبر!$BQ23,0)</f>
        <v>0</v>
      </c>
    </row>
    <row r="495" spans="1:33">
      <c r="A495" s="96" t="str">
        <f>IF(D495&gt;0,ديسمبر!D24," ")</f>
        <v> </v>
      </c>
      <c r="B495" s="96" t="str">
        <f>IF(D495&gt;0,ديسمبر!E24," ")</f>
        <v> </v>
      </c>
      <c r="C495" s="96" t="str">
        <f>IF(D495&gt;0,ديسمبر!F24,"")</f>
        <v/>
      </c>
      <c r="D495" s="126">
        <f t="shared" si="22"/>
        <v>0</v>
      </c>
      <c r="E495" s="96">
        <f>IF(E$482=ديسمبر!$B24,ديسمبر!$BR24-ديسمبر!$BQ24,0)</f>
        <v>0</v>
      </c>
      <c r="F495" s="96">
        <f>IF(F$482=ديسمبر!$B24,ديسمبر!$BR24-ديسمبر!$BQ24,0)</f>
        <v>0</v>
      </c>
      <c r="G495" s="96">
        <f>IF(G$482=ديسمبر!$B24,ديسمبر!$BR24-ديسمبر!$BQ24,0)</f>
        <v>0</v>
      </c>
      <c r="H495" s="96">
        <f>IF(H$482=ديسمبر!$B24,ديسمبر!$BR24-ديسمبر!$BQ24,0)</f>
        <v>0</v>
      </c>
      <c r="I495" s="96">
        <f>IF(I$482=ديسمبر!$B24,ديسمبر!$BR24-ديسمبر!$BQ24,0)</f>
        <v>0</v>
      </c>
      <c r="J495" s="96">
        <f>IF(J$482=ديسمبر!$B24,ديسمبر!$BR24-ديسمبر!$BQ24,0)</f>
        <v>0</v>
      </c>
      <c r="K495" s="96">
        <f>IF(K$482=ديسمبر!$B24,ديسمبر!$BR24-ديسمبر!$BQ24,0)</f>
        <v>0</v>
      </c>
      <c r="L495" s="96">
        <f>IF(L$482=ديسمبر!$B24,ديسمبر!$BR24-ديسمبر!$BQ24,0)</f>
        <v>0</v>
      </c>
      <c r="M495" s="96">
        <f>IF(M$482=ديسمبر!$B24,ديسمبر!$BR24-ديسمبر!$BQ24,0)</f>
        <v>0</v>
      </c>
      <c r="N495" s="96">
        <f>IF(N$482=ديسمبر!$B24,ديسمبر!$BR24-ديسمبر!$BQ24,0)</f>
        <v>0</v>
      </c>
      <c r="O495" s="96">
        <f>IF(O$482=ديسمبر!$B24,ديسمبر!$BR24-ديسمبر!$BQ24,0)</f>
        <v>0</v>
      </c>
      <c r="P495" s="96">
        <f>IF(P$482=ديسمبر!$B24,ديسمبر!$BR24-ديسمبر!$BQ24,0)</f>
        <v>0</v>
      </c>
      <c r="Q495" s="96">
        <f>IF(Q$482=ديسمبر!$B24,ديسمبر!$BR24-ديسمبر!$BQ24,0)</f>
        <v>0</v>
      </c>
      <c r="R495" s="96">
        <f>IF(R$482=ديسمبر!$B24,ديسمبر!$BR24-ديسمبر!$BQ24,0)</f>
        <v>0</v>
      </c>
      <c r="S495" s="96">
        <f>IF(S$482=ديسمبر!$B24,ديسمبر!$BR24-ديسمبر!$BQ24,0)</f>
        <v>0</v>
      </c>
      <c r="T495" s="96">
        <f>IF(T$482=ديسمبر!$B24,ديسمبر!$BR24-ديسمبر!$BQ24,0)</f>
        <v>0</v>
      </c>
      <c r="U495" s="96">
        <f>IF(U$482=ديسمبر!$B24,ديسمبر!$BR24-ديسمبر!$BQ24,0)</f>
        <v>0</v>
      </c>
      <c r="V495" s="96">
        <f>IF(V$482=ديسمبر!$B24,ديسمبر!$BR24-ديسمبر!$BQ24,0)</f>
        <v>0</v>
      </c>
      <c r="W495" s="96">
        <f>IF(W$482=ديسمبر!$B24,ديسمبر!$BR24-ديسمبر!$BQ24,0)</f>
        <v>0</v>
      </c>
      <c r="X495" s="96">
        <f>IF(X$482=ديسمبر!$B24,ديسمبر!$BR24-ديسمبر!$BQ24,0)</f>
        <v>0</v>
      </c>
      <c r="Y495" s="96">
        <f>IF(Y$482=ديسمبر!$B24,ديسمبر!$BR24-ديسمبر!$BQ24,0)</f>
        <v>0</v>
      </c>
      <c r="Z495" s="96">
        <f>IF(Z$482=ديسمبر!$B24,ديسمبر!$BR24-ديسمبر!$BQ24,0)</f>
        <v>0</v>
      </c>
      <c r="AA495" s="96">
        <f>IF(AA$482=ديسمبر!$B24,ديسمبر!$BR24-ديسمبر!$BQ24,0)</f>
        <v>0</v>
      </c>
      <c r="AB495" s="96">
        <f>IF(AB$482=ديسمبر!$B24,ديسمبر!$BR24-ديسمبر!$BQ24,0)</f>
        <v>0</v>
      </c>
      <c r="AC495" s="96">
        <f>IF(AC$482=ديسمبر!$B24,ديسمبر!$BR24-ديسمبر!$BQ24,0)</f>
        <v>0</v>
      </c>
      <c r="AD495" s="96">
        <f>IF(AD$482=ديسمبر!$B24,ديسمبر!$BR24-ديسمبر!$BQ24,0)</f>
        <v>0</v>
      </c>
      <c r="AE495" s="96">
        <f>IF(AE$482=ديسمبر!$B24,ديسمبر!$BR24-ديسمبر!$BQ24,0)</f>
        <v>0</v>
      </c>
      <c r="AF495" s="96">
        <f>IF(AF$482=ديسمبر!$B24,ديسمبر!$BR24-ديسمبر!$BQ24,0)</f>
        <v>0</v>
      </c>
      <c r="AG495" s="96">
        <f>IF(AG$482=ديسمبر!$B24,ديسمبر!$BR24-ديسمبر!$BQ24,0)</f>
        <v>0</v>
      </c>
    </row>
    <row r="496" spans="1:33">
      <c r="A496" s="96" t="str">
        <f>IF(D496&gt;0,ديسمبر!D25," ")</f>
        <v> </v>
      </c>
      <c r="B496" s="96" t="str">
        <f>IF(D496&gt;0,ديسمبر!E25," ")</f>
        <v> </v>
      </c>
      <c r="C496" s="96" t="str">
        <f>IF(D496&gt;0,ديسمبر!F25,"")</f>
        <v/>
      </c>
      <c r="D496" s="126">
        <f t="shared" si="22"/>
        <v>0</v>
      </c>
      <c r="E496" s="96">
        <f>IF(E$482=ديسمبر!$B25,ديسمبر!$BR25-ديسمبر!$BQ25,0)</f>
        <v>0</v>
      </c>
      <c r="F496" s="96">
        <f>IF(F$482=ديسمبر!$B25,ديسمبر!$BR25-ديسمبر!$BQ25,0)</f>
        <v>0</v>
      </c>
      <c r="G496" s="96">
        <f>IF(G$482=ديسمبر!$B25,ديسمبر!$BR25-ديسمبر!$BQ25,0)</f>
        <v>0</v>
      </c>
      <c r="H496" s="96">
        <f>IF(H$482=ديسمبر!$B25,ديسمبر!$BR25-ديسمبر!$BQ25,0)</f>
        <v>0</v>
      </c>
      <c r="I496" s="96">
        <f>IF(I$482=ديسمبر!$B25,ديسمبر!$BR25-ديسمبر!$BQ25,0)</f>
        <v>0</v>
      </c>
      <c r="J496" s="96">
        <f>IF(J$482=ديسمبر!$B25,ديسمبر!$BR25-ديسمبر!$BQ25,0)</f>
        <v>0</v>
      </c>
      <c r="K496" s="96">
        <f>IF(K$482=ديسمبر!$B25,ديسمبر!$BR25-ديسمبر!$BQ25,0)</f>
        <v>0</v>
      </c>
      <c r="L496" s="96">
        <f>IF(L$482=ديسمبر!$B25,ديسمبر!$BR25-ديسمبر!$BQ25,0)</f>
        <v>0</v>
      </c>
      <c r="M496" s="96">
        <f>IF(M$482=ديسمبر!$B25,ديسمبر!$BR25-ديسمبر!$BQ25,0)</f>
        <v>0</v>
      </c>
      <c r="N496" s="96">
        <f>IF(N$482=ديسمبر!$B25,ديسمبر!$BR25-ديسمبر!$BQ25,0)</f>
        <v>0</v>
      </c>
      <c r="O496" s="96">
        <f>IF(O$482=ديسمبر!$B25,ديسمبر!$BR25-ديسمبر!$BQ25,0)</f>
        <v>0</v>
      </c>
      <c r="P496" s="96">
        <f>IF(P$482=ديسمبر!$B25,ديسمبر!$BR25-ديسمبر!$BQ25,0)</f>
        <v>0</v>
      </c>
      <c r="Q496" s="96">
        <f>IF(Q$482=ديسمبر!$B25,ديسمبر!$BR25-ديسمبر!$BQ25,0)</f>
        <v>0</v>
      </c>
      <c r="R496" s="96">
        <f>IF(R$482=ديسمبر!$B25,ديسمبر!$BR25-ديسمبر!$BQ25,0)</f>
        <v>0</v>
      </c>
      <c r="S496" s="96">
        <f>IF(S$482=ديسمبر!$B25,ديسمبر!$BR25-ديسمبر!$BQ25,0)</f>
        <v>0</v>
      </c>
      <c r="T496" s="96">
        <f>IF(T$482=ديسمبر!$B25,ديسمبر!$BR25-ديسمبر!$BQ25,0)</f>
        <v>0</v>
      </c>
      <c r="U496" s="96">
        <f>IF(U$482=ديسمبر!$B25,ديسمبر!$BR25-ديسمبر!$BQ25,0)</f>
        <v>0</v>
      </c>
      <c r="V496" s="96">
        <f>IF(V$482=ديسمبر!$B25,ديسمبر!$BR25-ديسمبر!$BQ25,0)</f>
        <v>0</v>
      </c>
      <c r="W496" s="96">
        <f>IF(W$482=ديسمبر!$B25,ديسمبر!$BR25-ديسمبر!$BQ25,0)</f>
        <v>0</v>
      </c>
      <c r="X496" s="96">
        <f>IF(X$482=ديسمبر!$B25,ديسمبر!$BR25-ديسمبر!$BQ25,0)</f>
        <v>0</v>
      </c>
      <c r="Y496" s="96">
        <f>IF(Y$482=ديسمبر!$B25,ديسمبر!$BR25-ديسمبر!$BQ25,0)</f>
        <v>0</v>
      </c>
      <c r="Z496" s="96">
        <f>IF(Z$482=ديسمبر!$B25,ديسمبر!$BR25-ديسمبر!$BQ25,0)</f>
        <v>0</v>
      </c>
      <c r="AA496" s="96">
        <f>IF(AA$482=ديسمبر!$B25,ديسمبر!$BR25-ديسمبر!$BQ25,0)</f>
        <v>0</v>
      </c>
      <c r="AB496" s="96">
        <f>IF(AB$482=ديسمبر!$B25,ديسمبر!$BR25-ديسمبر!$BQ25,0)</f>
        <v>0</v>
      </c>
      <c r="AC496" s="96">
        <f>IF(AC$482=ديسمبر!$B25,ديسمبر!$BR25-ديسمبر!$BQ25,0)</f>
        <v>0</v>
      </c>
      <c r="AD496" s="96">
        <f>IF(AD$482=ديسمبر!$B25,ديسمبر!$BR25-ديسمبر!$BQ25,0)</f>
        <v>0</v>
      </c>
      <c r="AE496" s="96">
        <f>IF(AE$482=ديسمبر!$B25,ديسمبر!$BR25-ديسمبر!$BQ25,0)</f>
        <v>0</v>
      </c>
      <c r="AF496" s="96">
        <f>IF(AF$482=ديسمبر!$B25,ديسمبر!$BR25-ديسمبر!$BQ25,0)</f>
        <v>0</v>
      </c>
      <c r="AG496" s="96">
        <f>IF(AG$482=ديسمبر!$B25,ديسمبر!$BR25-ديسمبر!$BQ25,0)</f>
        <v>0</v>
      </c>
    </row>
    <row r="497" spans="1:33">
      <c r="A497" s="96" t="str">
        <f>IF(D497&gt;0,ديسمبر!D26," ")</f>
        <v> </v>
      </c>
      <c r="B497" s="96" t="str">
        <f>IF(D497&gt;0,ديسمبر!E26," ")</f>
        <v> </v>
      </c>
      <c r="C497" s="96" t="str">
        <f>IF(D497&gt;0,ديسمبر!F26,"")</f>
        <v/>
      </c>
      <c r="D497" s="126">
        <f t="shared" si="22"/>
        <v>0</v>
      </c>
      <c r="E497" s="96">
        <f>IF(E$482=ديسمبر!$B26,ديسمبر!$BR26-ديسمبر!$BQ26,0)</f>
        <v>0</v>
      </c>
      <c r="F497" s="96">
        <f>IF(F$482=ديسمبر!$B26,ديسمبر!$BR26-ديسمبر!$BQ26,0)</f>
        <v>0</v>
      </c>
      <c r="G497" s="96">
        <f>IF(G$482=ديسمبر!$B26,ديسمبر!$BR26-ديسمبر!$BQ26,0)</f>
        <v>0</v>
      </c>
      <c r="H497" s="96">
        <f>IF(H$482=ديسمبر!$B26,ديسمبر!$BR26-ديسمبر!$BQ26,0)</f>
        <v>0</v>
      </c>
      <c r="I497" s="96">
        <f>IF(I$482=ديسمبر!$B26,ديسمبر!$BR26-ديسمبر!$BQ26,0)</f>
        <v>0</v>
      </c>
      <c r="J497" s="96">
        <f>IF(J$482=ديسمبر!$B26,ديسمبر!$BR26-ديسمبر!$BQ26,0)</f>
        <v>0</v>
      </c>
      <c r="K497" s="96">
        <f>IF(K$482=ديسمبر!$B26,ديسمبر!$BR26-ديسمبر!$BQ26,0)</f>
        <v>0</v>
      </c>
      <c r="L497" s="96">
        <f>IF(L$482=ديسمبر!$B26,ديسمبر!$BR26-ديسمبر!$BQ26,0)</f>
        <v>0</v>
      </c>
      <c r="M497" s="96">
        <f>IF(M$482=ديسمبر!$B26,ديسمبر!$BR26-ديسمبر!$BQ26,0)</f>
        <v>0</v>
      </c>
      <c r="N497" s="96">
        <f>IF(N$482=ديسمبر!$B26,ديسمبر!$BR26-ديسمبر!$BQ26,0)</f>
        <v>0</v>
      </c>
      <c r="O497" s="96">
        <f>IF(O$482=ديسمبر!$B26,ديسمبر!$BR26-ديسمبر!$BQ26,0)</f>
        <v>0</v>
      </c>
      <c r="P497" s="96">
        <f>IF(P$482=ديسمبر!$B26,ديسمبر!$BR26-ديسمبر!$BQ26,0)</f>
        <v>0</v>
      </c>
      <c r="Q497" s="96">
        <f>IF(Q$482=ديسمبر!$B26,ديسمبر!$BR26-ديسمبر!$BQ26,0)</f>
        <v>0</v>
      </c>
      <c r="R497" s="96">
        <f>IF(R$482=ديسمبر!$B26,ديسمبر!$BR26-ديسمبر!$BQ26,0)</f>
        <v>0</v>
      </c>
      <c r="S497" s="96">
        <f>IF(S$482=ديسمبر!$B26,ديسمبر!$BR26-ديسمبر!$BQ26,0)</f>
        <v>0</v>
      </c>
      <c r="T497" s="96">
        <f>IF(T$482=ديسمبر!$B26,ديسمبر!$BR26-ديسمبر!$BQ26,0)</f>
        <v>0</v>
      </c>
      <c r="U497" s="96">
        <f>IF(U$482=ديسمبر!$B26,ديسمبر!$BR26-ديسمبر!$BQ26,0)</f>
        <v>0</v>
      </c>
      <c r="V497" s="96">
        <f>IF(V$482=ديسمبر!$B26,ديسمبر!$BR26-ديسمبر!$BQ26,0)</f>
        <v>0</v>
      </c>
      <c r="W497" s="96">
        <f>IF(W$482=ديسمبر!$B26,ديسمبر!$BR26-ديسمبر!$BQ26,0)</f>
        <v>0</v>
      </c>
      <c r="X497" s="96">
        <f>IF(X$482=ديسمبر!$B26,ديسمبر!$BR26-ديسمبر!$BQ26,0)</f>
        <v>0</v>
      </c>
      <c r="Y497" s="96">
        <f>IF(Y$482=ديسمبر!$B26,ديسمبر!$BR26-ديسمبر!$BQ26,0)</f>
        <v>0</v>
      </c>
      <c r="Z497" s="96">
        <f>IF(Z$482=ديسمبر!$B26,ديسمبر!$BR26-ديسمبر!$BQ26,0)</f>
        <v>0</v>
      </c>
      <c r="AA497" s="96">
        <f>IF(AA$482=ديسمبر!$B26,ديسمبر!$BR26-ديسمبر!$BQ26,0)</f>
        <v>0</v>
      </c>
      <c r="AB497" s="96">
        <f>IF(AB$482=ديسمبر!$B26,ديسمبر!$BR26-ديسمبر!$BQ26,0)</f>
        <v>0</v>
      </c>
      <c r="AC497" s="96">
        <f>IF(AC$482=ديسمبر!$B26,ديسمبر!$BR26-ديسمبر!$BQ26,0)</f>
        <v>0</v>
      </c>
      <c r="AD497" s="96">
        <f>IF(AD$482=ديسمبر!$B26,ديسمبر!$BR26-ديسمبر!$BQ26,0)</f>
        <v>0</v>
      </c>
      <c r="AE497" s="96">
        <f>IF(AE$482=ديسمبر!$B26,ديسمبر!$BR26-ديسمبر!$BQ26,0)</f>
        <v>0</v>
      </c>
      <c r="AF497" s="96">
        <f>IF(AF$482=ديسمبر!$B26,ديسمبر!$BR26-ديسمبر!$BQ26,0)</f>
        <v>0</v>
      </c>
      <c r="AG497" s="96">
        <f>IF(AG$482=ديسمبر!$B26,ديسمبر!$BR26-ديسمبر!$BQ26,0)</f>
        <v>0</v>
      </c>
    </row>
    <row r="498" spans="1:33">
      <c r="A498" s="96" t="str">
        <f>IF(D498&gt;0,ديسمبر!D27," ")</f>
        <v> </v>
      </c>
      <c r="B498" s="96" t="str">
        <f>IF(D498&gt;0,ديسمبر!E27," ")</f>
        <v> </v>
      </c>
      <c r="C498" s="96" t="str">
        <f>IF(D498&gt;0,ديسمبر!F27,"")</f>
        <v/>
      </c>
      <c r="D498" s="126">
        <f t="shared" si="22"/>
        <v>0</v>
      </c>
      <c r="E498" s="96">
        <f>IF(E$482=ديسمبر!$B27,ديسمبر!$BR27-ديسمبر!$BQ27,0)</f>
        <v>0</v>
      </c>
      <c r="F498" s="96">
        <f>IF(F$482=ديسمبر!$B27,ديسمبر!$BR27-ديسمبر!$BQ27,0)</f>
        <v>0</v>
      </c>
      <c r="G498" s="96">
        <f>IF(G$482=ديسمبر!$B27,ديسمبر!$BR27-ديسمبر!$BQ27,0)</f>
        <v>0</v>
      </c>
      <c r="H498" s="96">
        <f>IF(H$482=ديسمبر!$B27,ديسمبر!$BR27-ديسمبر!$BQ27,0)</f>
        <v>0</v>
      </c>
      <c r="I498" s="96">
        <f>IF(I$482=ديسمبر!$B27,ديسمبر!$BR27-ديسمبر!$BQ27,0)</f>
        <v>0</v>
      </c>
      <c r="J498" s="96">
        <f>IF(J$482=ديسمبر!$B27,ديسمبر!$BR27-ديسمبر!$BQ27,0)</f>
        <v>0</v>
      </c>
      <c r="K498" s="96">
        <f>IF(K$482=ديسمبر!$B27,ديسمبر!$BR27-ديسمبر!$BQ27,0)</f>
        <v>0</v>
      </c>
      <c r="L498" s="96">
        <f>IF(L$482=ديسمبر!$B27,ديسمبر!$BR27-ديسمبر!$BQ27,0)</f>
        <v>0</v>
      </c>
      <c r="M498" s="96">
        <f>IF(M$482=ديسمبر!$B27,ديسمبر!$BR27-ديسمبر!$BQ27,0)</f>
        <v>0</v>
      </c>
      <c r="N498" s="96">
        <f>IF(N$482=ديسمبر!$B27,ديسمبر!$BR27-ديسمبر!$BQ27,0)</f>
        <v>0</v>
      </c>
      <c r="O498" s="96">
        <f>IF(O$482=ديسمبر!$B27,ديسمبر!$BR27-ديسمبر!$BQ27,0)</f>
        <v>0</v>
      </c>
      <c r="P498" s="96">
        <f>IF(P$482=ديسمبر!$B27,ديسمبر!$BR27-ديسمبر!$BQ27,0)</f>
        <v>0</v>
      </c>
      <c r="Q498" s="96">
        <f>IF(Q$482=ديسمبر!$B27,ديسمبر!$BR27-ديسمبر!$BQ27,0)</f>
        <v>0</v>
      </c>
      <c r="R498" s="96">
        <f>IF(R$482=ديسمبر!$B27,ديسمبر!$BR27-ديسمبر!$BQ27,0)</f>
        <v>0</v>
      </c>
      <c r="S498" s="96">
        <f>IF(S$482=ديسمبر!$B27,ديسمبر!$BR27-ديسمبر!$BQ27,0)</f>
        <v>0</v>
      </c>
      <c r="T498" s="96">
        <f>IF(T$482=ديسمبر!$B27,ديسمبر!$BR27-ديسمبر!$BQ27,0)</f>
        <v>0</v>
      </c>
      <c r="U498" s="96">
        <f>IF(U$482=ديسمبر!$B27,ديسمبر!$BR27-ديسمبر!$BQ27,0)</f>
        <v>0</v>
      </c>
      <c r="V498" s="96">
        <f>IF(V$482=ديسمبر!$B27,ديسمبر!$BR27-ديسمبر!$BQ27,0)</f>
        <v>0</v>
      </c>
      <c r="W498" s="96">
        <f>IF(W$482=ديسمبر!$B27,ديسمبر!$BR27-ديسمبر!$BQ27,0)</f>
        <v>0</v>
      </c>
      <c r="X498" s="96">
        <f>IF(X$482=ديسمبر!$B27,ديسمبر!$BR27-ديسمبر!$BQ27,0)</f>
        <v>0</v>
      </c>
      <c r="Y498" s="96">
        <f>IF(Y$482=ديسمبر!$B27,ديسمبر!$BR27-ديسمبر!$BQ27,0)</f>
        <v>0</v>
      </c>
      <c r="Z498" s="96">
        <f>IF(Z$482=ديسمبر!$B27,ديسمبر!$BR27-ديسمبر!$BQ27,0)</f>
        <v>0</v>
      </c>
      <c r="AA498" s="96">
        <f>IF(AA$482=ديسمبر!$B27,ديسمبر!$BR27-ديسمبر!$BQ27,0)</f>
        <v>0</v>
      </c>
      <c r="AB498" s="96">
        <f>IF(AB$482=ديسمبر!$B27,ديسمبر!$BR27-ديسمبر!$BQ27,0)</f>
        <v>0</v>
      </c>
      <c r="AC498" s="96">
        <f>IF(AC$482=ديسمبر!$B27,ديسمبر!$BR27-ديسمبر!$BQ27,0)</f>
        <v>0</v>
      </c>
      <c r="AD498" s="96">
        <f>IF(AD$482=ديسمبر!$B27,ديسمبر!$BR27-ديسمبر!$BQ27,0)</f>
        <v>0</v>
      </c>
      <c r="AE498" s="96">
        <f>IF(AE$482=ديسمبر!$B27,ديسمبر!$BR27-ديسمبر!$BQ27,0)</f>
        <v>0</v>
      </c>
      <c r="AF498" s="96">
        <f>IF(AF$482=ديسمبر!$B27,ديسمبر!$BR27-ديسمبر!$BQ27,0)</f>
        <v>0</v>
      </c>
      <c r="AG498" s="96">
        <f>IF(AG$482=ديسمبر!$B27,ديسمبر!$BR27-ديسمبر!$BQ27,0)</f>
        <v>0</v>
      </c>
    </row>
    <row r="499" spans="1:33">
      <c r="A499" s="96" t="str">
        <f>IF(D499&gt;0,ديسمبر!D28," ")</f>
        <v> </v>
      </c>
      <c r="B499" s="96" t="str">
        <f>IF(D499&gt;0,ديسمبر!E28," ")</f>
        <v> </v>
      </c>
      <c r="C499" s="96" t="str">
        <f>IF(D499&gt;0,ديسمبر!F28,"")</f>
        <v/>
      </c>
      <c r="D499" s="126">
        <f t="shared" si="22"/>
        <v>0</v>
      </c>
      <c r="E499" s="96">
        <f>IF(E$482=ديسمبر!$B28,ديسمبر!$BR28-ديسمبر!$BQ28,0)</f>
        <v>0</v>
      </c>
      <c r="F499" s="96">
        <f>IF(F$482=ديسمبر!$B28,ديسمبر!$BR28-ديسمبر!$BQ28,0)</f>
        <v>0</v>
      </c>
      <c r="G499" s="96">
        <f>IF(G$482=ديسمبر!$B28,ديسمبر!$BR28-ديسمبر!$BQ28,0)</f>
        <v>0</v>
      </c>
      <c r="H499" s="96">
        <f>IF(H$482=ديسمبر!$B28,ديسمبر!$BR28-ديسمبر!$BQ28,0)</f>
        <v>0</v>
      </c>
      <c r="I499" s="96">
        <f>IF(I$482=ديسمبر!$B28,ديسمبر!$BR28-ديسمبر!$BQ28,0)</f>
        <v>0</v>
      </c>
      <c r="J499" s="96">
        <f>IF(J$482=ديسمبر!$B28,ديسمبر!$BR28-ديسمبر!$BQ28,0)</f>
        <v>0</v>
      </c>
      <c r="K499" s="96">
        <f>IF(K$482=ديسمبر!$B28,ديسمبر!$BR28-ديسمبر!$BQ28,0)</f>
        <v>0</v>
      </c>
      <c r="L499" s="96">
        <f>IF(L$482=ديسمبر!$B28,ديسمبر!$BR28-ديسمبر!$BQ28,0)</f>
        <v>0</v>
      </c>
      <c r="M499" s="96">
        <f>IF(M$482=ديسمبر!$B28,ديسمبر!$BR28-ديسمبر!$BQ28,0)</f>
        <v>0</v>
      </c>
      <c r="N499" s="96">
        <f>IF(N$482=ديسمبر!$B28,ديسمبر!$BR28-ديسمبر!$BQ28,0)</f>
        <v>0</v>
      </c>
      <c r="O499" s="96">
        <f>IF(O$482=ديسمبر!$B28,ديسمبر!$BR28-ديسمبر!$BQ28,0)</f>
        <v>0</v>
      </c>
      <c r="P499" s="96">
        <f>IF(P$482=ديسمبر!$B28,ديسمبر!$BR28-ديسمبر!$BQ28,0)</f>
        <v>0</v>
      </c>
      <c r="Q499" s="96">
        <f>IF(Q$482=ديسمبر!$B28,ديسمبر!$BR28-ديسمبر!$BQ28,0)</f>
        <v>0</v>
      </c>
      <c r="R499" s="96">
        <f>IF(R$482=ديسمبر!$B28,ديسمبر!$BR28-ديسمبر!$BQ28,0)</f>
        <v>0</v>
      </c>
      <c r="S499" s="96">
        <f>IF(S$482=ديسمبر!$B28,ديسمبر!$BR28-ديسمبر!$BQ28,0)</f>
        <v>0</v>
      </c>
      <c r="T499" s="96">
        <f>IF(T$482=ديسمبر!$B28,ديسمبر!$BR28-ديسمبر!$BQ28,0)</f>
        <v>0</v>
      </c>
      <c r="U499" s="96">
        <f>IF(U$482=ديسمبر!$B28,ديسمبر!$BR28-ديسمبر!$BQ28,0)</f>
        <v>0</v>
      </c>
      <c r="V499" s="96">
        <f>IF(V$482=ديسمبر!$B28,ديسمبر!$BR28-ديسمبر!$BQ28,0)</f>
        <v>0</v>
      </c>
      <c r="W499" s="96">
        <f>IF(W$482=ديسمبر!$B28,ديسمبر!$BR28-ديسمبر!$BQ28,0)</f>
        <v>0</v>
      </c>
      <c r="X499" s="96">
        <f>IF(X$482=ديسمبر!$B28,ديسمبر!$BR28-ديسمبر!$BQ28,0)</f>
        <v>0</v>
      </c>
      <c r="Y499" s="96">
        <f>IF(Y$482=ديسمبر!$B28,ديسمبر!$BR28-ديسمبر!$BQ28,0)</f>
        <v>0</v>
      </c>
      <c r="Z499" s="96">
        <f>IF(Z$482=ديسمبر!$B28,ديسمبر!$BR28-ديسمبر!$BQ28,0)</f>
        <v>0</v>
      </c>
      <c r="AA499" s="96">
        <f>IF(AA$482=ديسمبر!$B28,ديسمبر!$BR28-ديسمبر!$BQ28,0)</f>
        <v>0</v>
      </c>
      <c r="AB499" s="96">
        <f>IF(AB$482=ديسمبر!$B28,ديسمبر!$BR28-ديسمبر!$BQ28,0)</f>
        <v>0</v>
      </c>
      <c r="AC499" s="96">
        <f>IF(AC$482=ديسمبر!$B28,ديسمبر!$BR28-ديسمبر!$BQ28,0)</f>
        <v>0</v>
      </c>
      <c r="AD499" s="96">
        <f>IF(AD$482=ديسمبر!$B28,ديسمبر!$BR28-ديسمبر!$BQ28,0)</f>
        <v>0</v>
      </c>
      <c r="AE499" s="96">
        <f>IF(AE$482=ديسمبر!$B28,ديسمبر!$BR28-ديسمبر!$BQ28,0)</f>
        <v>0</v>
      </c>
      <c r="AF499" s="96">
        <f>IF(AF$482=ديسمبر!$B28,ديسمبر!$BR28-ديسمبر!$BQ28,0)</f>
        <v>0</v>
      </c>
      <c r="AG499" s="96">
        <f>IF(AG$482=ديسمبر!$B28,ديسمبر!$BR28-ديسمبر!$BQ28,0)</f>
        <v>0</v>
      </c>
    </row>
    <row r="500" spans="1:33">
      <c r="A500" s="96" t="str">
        <f>IF(D500&gt;0,ديسمبر!D29," ")</f>
        <v> </v>
      </c>
      <c r="B500" s="96" t="str">
        <f>IF(D500&gt;0,ديسمبر!E29," ")</f>
        <v> </v>
      </c>
      <c r="C500" s="96" t="str">
        <f>IF(D500&gt;0,ديسمبر!F29,"")</f>
        <v/>
      </c>
      <c r="D500" s="126">
        <f t="shared" si="22"/>
        <v>0</v>
      </c>
      <c r="E500" s="96">
        <f>IF(E$482=ديسمبر!$B29,ديسمبر!$BR29-ديسمبر!$BQ29,0)</f>
        <v>0</v>
      </c>
      <c r="F500" s="96">
        <f>IF(F$482=ديسمبر!$B29,ديسمبر!$BR29-ديسمبر!$BQ29,0)</f>
        <v>0</v>
      </c>
      <c r="G500" s="96">
        <f>IF(G$482=ديسمبر!$B29,ديسمبر!$BR29-ديسمبر!$BQ29,0)</f>
        <v>0</v>
      </c>
      <c r="H500" s="96">
        <f>IF(H$482=ديسمبر!$B29,ديسمبر!$BR29-ديسمبر!$BQ29,0)</f>
        <v>0</v>
      </c>
      <c r="I500" s="96">
        <f>IF(I$482=ديسمبر!$B29,ديسمبر!$BR29-ديسمبر!$BQ29,0)</f>
        <v>0</v>
      </c>
      <c r="J500" s="96">
        <f>IF(J$482=ديسمبر!$B29,ديسمبر!$BR29-ديسمبر!$BQ29,0)</f>
        <v>0</v>
      </c>
      <c r="K500" s="96">
        <f>IF(K$482=ديسمبر!$B29,ديسمبر!$BR29-ديسمبر!$BQ29,0)</f>
        <v>0</v>
      </c>
      <c r="L500" s="96">
        <f>IF(L$482=ديسمبر!$B29,ديسمبر!$BR29-ديسمبر!$BQ29,0)</f>
        <v>0</v>
      </c>
      <c r="M500" s="96">
        <f>IF(M$482=ديسمبر!$B29,ديسمبر!$BR29-ديسمبر!$BQ29,0)</f>
        <v>0</v>
      </c>
      <c r="N500" s="96">
        <f>IF(N$482=ديسمبر!$B29,ديسمبر!$BR29-ديسمبر!$BQ29,0)</f>
        <v>0</v>
      </c>
      <c r="O500" s="96">
        <f>IF(O$482=ديسمبر!$B29,ديسمبر!$BR29-ديسمبر!$BQ29,0)</f>
        <v>0</v>
      </c>
      <c r="P500" s="96">
        <f>IF(P$482=ديسمبر!$B29,ديسمبر!$BR29-ديسمبر!$BQ29,0)</f>
        <v>0</v>
      </c>
      <c r="Q500" s="96">
        <f>IF(Q$482=ديسمبر!$B29,ديسمبر!$BR29-ديسمبر!$BQ29,0)</f>
        <v>0</v>
      </c>
      <c r="R500" s="96">
        <f>IF(R$482=ديسمبر!$B29,ديسمبر!$BR29-ديسمبر!$BQ29,0)</f>
        <v>0</v>
      </c>
      <c r="S500" s="96">
        <f>IF(S$482=ديسمبر!$B29,ديسمبر!$BR29-ديسمبر!$BQ29,0)</f>
        <v>0</v>
      </c>
      <c r="T500" s="96">
        <f>IF(T$482=ديسمبر!$B29,ديسمبر!$BR29-ديسمبر!$BQ29,0)</f>
        <v>0</v>
      </c>
      <c r="U500" s="96">
        <f>IF(U$482=ديسمبر!$B29,ديسمبر!$BR29-ديسمبر!$BQ29,0)</f>
        <v>0</v>
      </c>
      <c r="V500" s="96">
        <f>IF(V$482=ديسمبر!$B29,ديسمبر!$BR29-ديسمبر!$BQ29,0)</f>
        <v>0</v>
      </c>
      <c r="W500" s="96">
        <f>IF(W$482=ديسمبر!$B29,ديسمبر!$BR29-ديسمبر!$BQ29,0)</f>
        <v>0</v>
      </c>
      <c r="X500" s="96">
        <f>IF(X$482=ديسمبر!$B29,ديسمبر!$BR29-ديسمبر!$BQ29,0)</f>
        <v>0</v>
      </c>
      <c r="Y500" s="96">
        <f>IF(Y$482=ديسمبر!$B29,ديسمبر!$BR29-ديسمبر!$BQ29,0)</f>
        <v>0</v>
      </c>
      <c r="Z500" s="96">
        <f>IF(Z$482=ديسمبر!$B29,ديسمبر!$BR29-ديسمبر!$BQ29,0)</f>
        <v>0</v>
      </c>
      <c r="AA500" s="96">
        <f>IF(AA$482=ديسمبر!$B29,ديسمبر!$BR29-ديسمبر!$BQ29,0)</f>
        <v>0</v>
      </c>
      <c r="AB500" s="96">
        <f>IF(AB$482=ديسمبر!$B29,ديسمبر!$BR29-ديسمبر!$BQ29,0)</f>
        <v>0</v>
      </c>
      <c r="AC500" s="96">
        <f>IF(AC$482=ديسمبر!$B29,ديسمبر!$BR29-ديسمبر!$BQ29,0)</f>
        <v>0</v>
      </c>
      <c r="AD500" s="96">
        <f>IF(AD$482=ديسمبر!$B29,ديسمبر!$BR29-ديسمبر!$BQ29,0)</f>
        <v>0</v>
      </c>
      <c r="AE500" s="96">
        <f>IF(AE$482=ديسمبر!$B29,ديسمبر!$BR29-ديسمبر!$BQ29,0)</f>
        <v>0</v>
      </c>
      <c r="AF500" s="96">
        <f>IF(AF$482=ديسمبر!$B29,ديسمبر!$BR29-ديسمبر!$BQ29,0)</f>
        <v>0</v>
      </c>
      <c r="AG500" s="96">
        <f>IF(AG$482=ديسمبر!$B29,ديسمبر!$BR29-ديسمبر!$BQ29,0)</f>
        <v>0</v>
      </c>
    </row>
    <row r="501" spans="1:33">
      <c r="A501" s="96" t="str">
        <f>IF(D501&gt;0,ديسمبر!D30," ")</f>
        <v> </v>
      </c>
      <c r="B501" s="96" t="str">
        <f>IF(D501&gt;0,ديسمبر!E30," ")</f>
        <v> </v>
      </c>
      <c r="C501" s="96" t="str">
        <f>IF(D501&gt;0,ديسمبر!F30,"")</f>
        <v/>
      </c>
      <c r="D501" s="126">
        <f t="shared" si="22"/>
        <v>0</v>
      </c>
      <c r="E501" s="96">
        <f>IF(E$482=ديسمبر!$B30,ديسمبر!$BR30-ديسمبر!$BQ30,0)</f>
        <v>0</v>
      </c>
      <c r="F501" s="96">
        <f>IF(F$482=ديسمبر!$B30,ديسمبر!$BR30-ديسمبر!$BQ30,0)</f>
        <v>0</v>
      </c>
      <c r="G501" s="96">
        <f>IF(G$482=ديسمبر!$B30,ديسمبر!$BR30-ديسمبر!$BQ30,0)</f>
        <v>0</v>
      </c>
      <c r="H501" s="96">
        <f>IF(H$482=ديسمبر!$B30,ديسمبر!$BR30-ديسمبر!$BQ30,0)</f>
        <v>0</v>
      </c>
      <c r="I501" s="96">
        <f>IF(I$482=ديسمبر!$B30,ديسمبر!$BR30-ديسمبر!$BQ30,0)</f>
        <v>0</v>
      </c>
      <c r="J501" s="96">
        <f>IF(J$482=ديسمبر!$B30,ديسمبر!$BR30-ديسمبر!$BQ30,0)</f>
        <v>0</v>
      </c>
      <c r="K501" s="96">
        <f>IF(K$482=ديسمبر!$B30,ديسمبر!$BR30-ديسمبر!$BQ30,0)</f>
        <v>0</v>
      </c>
      <c r="L501" s="96">
        <f>IF(L$482=ديسمبر!$B30,ديسمبر!$BR30-ديسمبر!$BQ30,0)</f>
        <v>0</v>
      </c>
      <c r="M501" s="96">
        <f>IF(M$482=ديسمبر!$B30,ديسمبر!$BR30-ديسمبر!$BQ30,0)</f>
        <v>0</v>
      </c>
      <c r="N501" s="96">
        <f>IF(N$482=ديسمبر!$B30,ديسمبر!$BR30-ديسمبر!$BQ30,0)</f>
        <v>0</v>
      </c>
      <c r="O501" s="96">
        <f>IF(O$482=ديسمبر!$B30,ديسمبر!$BR30-ديسمبر!$BQ30,0)</f>
        <v>0</v>
      </c>
      <c r="P501" s="96">
        <f>IF(P$482=ديسمبر!$B30,ديسمبر!$BR30-ديسمبر!$BQ30,0)</f>
        <v>0</v>
      </c>
      <c r="Q501" s="96">
        <f>IF(Q$482=ديسمبر!$B30,ديسمبر!$BR30-ديسمبر!$BQ30,0)</f>
        <v>0</v>
      </c>
      <c r="R501" s="96">
        <f>IF(R$482=ديسمبر!$B30,ديسمبر!$BR30-ديسمبر!$BQ30,0)</f>
        <v>0</v>
      </c>
      <c r="S501" s="96">
        <f>IF(S$482=ديسمبر!$B30,ديسمبر!$BR30-ديسمبر!$BQ30,0)</f>
        <v>0</v>
      </c>
      <c r="T501" s="96">
        <f>IF(T$482=ديسمبر!$B30,ديسمبر!$BR30-ديسمبر!$BQ30,0)</f>
        <v>0</v>
      </c>
      <c r="U501" s="96">
        <f>IF(U$482=ديسمبر!$B30,ديسمبر!$BR30-ديسمبر!$BQ30,0)</f>
        <v>0</v>
      </c>
      <c r="V501" s="96">
        <f>IF(V$482=ديسمبر!$B30,ديسمبر!$BR30-ديسمبر!$BQ30,0)</f>
        <v>0</v>
      </c>
      <c r="W501" s="96">
        <f>IF(W$482=ديسمبر!$B30,ديسمبر!$BR30-ديسمبر!$BQ30,0)</f>
        <v>0</v>
      </c>
      <c r="X501" s="96">
        <f>IF(X$482=ديسمبر!$B30,ديسمبر!$BR30-ديسمبر!$BQ30,0)</f>
        <v>0</v>
      </c>
      <c r="Y501" s="96">
        <f>IF(Y$482=ديسمبر!$B30,ديسمبر!$BR30-ديسمبر!$BQ30,0)</f>
        <v>0</v>
      </c>
      <c r="Z501" s="96">
        <f>IF(Z$482=ديسمبر!$B30,ديسمبر!$BR30-ديسمبر!$BQ30,0)</f>
        <v>0</v>
      </c>
      <c r="AA501" s="96">
        <f>IF(AA$482=ديسمبر!$B30,ديسمبر!$BR30-ديسمبر!$BQ30,0)</f>
        <v>0</v>
      </c>
      <c r="AB501" s="96">
        <f>IF(AB$482=ديسمبر!$B30,ديسمبر!$BR30-ديسمبر!$BQ30,0)</f>
        <v>0</v>
      </c>
      <c r="AC501" s="96">
        <f>IF(AC$482=ديسمبر!$B30,ديسمبر!$BR30-ديسمبر!$BQ30,0)</f>
        <v>0</v>
      </c>
      <c r="AD501" s="96">
        <f>IF(AD$482=ديسمبر!$B30,ديسمبر!$BR30-ديسمبر!$BQ30,0)</f>
        <v>0</v>
      </c>
      <c r="AE501" s="96">
        <f>IF(AE$482=ديسمبر!$B30,ديسمبر!$BR30-ديسمبر!$BQ30,0)</f>
        <v>0</v>
      </c>
      <c r="AF501" s="96">
        <f>IF(AF$482=ديسمبر!$B30,ديسمبر!$BR30-ديسمبر!$BQ30,0)</f>
        <v>0</v>
      </c>
      <c r="AG501" s="96">
        <f>IF(AG$482=ديسمبر!$B30,ديسمبر!$BR30-ديسمبر!$BQ30,0)</f>
        <v>0</v>
      </c>
    </row>
    <row r="502" spans="1:33">
      <c r="A502" s="96" t="str">
        <f>IF(D502&gt;0,ديسمبر!D31," ")</f>
        <v> </v>
      </c>
      <c r="B502" s="96" t="str">
        <f>IF(D502&gt;0,ديسمبر!E31," ")</f>
        <v> </v>
      </c>
      <c r="C502" s="96" t="str">
        <f>IF(D502&gt;0,ديسمبر!F31,"")</f>
        <v/>
      </c>
      <c r="D502" s="126">
        <f t="shared" si="22"/>
        <v>0</v>
      </c>
      <c r="E502" s="96">
        <f>IF(E$482=ديسمبر!$B31,ديسمبر!$BR31-ديسمبر!$BQ31,0)</f>
        <v>0</v>
      </c>
      <c r="F502" s="96">
        <f>IF(F$482=ديسمبر!$B31,ديسمبر!$BR31-ديسمبر!$BQ31,0)</f>
        <v>0</v>
      </c>
      <c r="G502" s="96">
        <f>IF(G$482=ديسمبر!$B31,ديسمبر!$BR31-ديسمبر!$BQ31,0)</f>
        <v>0</v>
      </c>
      <c r="H502" s="96">
        <f>IF(H$482=ديسمبر!$B31,ديسمبر!$BR31-ديسمبر!$BQ31,0)</f>
        <v>0</v>
      </c>
      <c r="I502" s="96">
        <f>IF(I$482=ديسمبر!$B31,ديسمبر!$BR31-ديسمبر!$BQ31,0)</f>
        <v>0</v>
      </c>
      <c r="J502" s="96">
        <f>IF(J$482=ديسمبر!$B31,ديسمبر!$BR31-ديسمبر!$BQ31,0)</f>
        <v>0</v>
      </c>
      <c r="K502" s="96">
        <f>IF(K$482=ديسمبر!$B31,ديسمبر!$BR31-ديسمبر!$BQ31,0)</f>
        <v>0</v>
      </c>
      <c r="L502" s="96">
        <f>IF(L$482=ديسمبر!$B31,ديسمبر!$BR31-ديسمبر!$BQ31,0)</f>
        <v>0</v>
      </c>
      <c r="M502" s="96">
        <f>IF(M$482=ديسمبر!$B31,ديسمبر!$BR31-ديسمبر!$BQ31,0)</f>
        <v>0</v>
      </c>
      <c r="N502" s="96">
        <f>IF(N$482=ديسمبر!$B31,ديسمبر!$BR31-ديسمبر!$BQ31,0)</f>
        <v>0</v>
      </c>
      <c r="O502" s="96">
        <f>IF(O$482=ديسمبر!$B31,ديسمبر!$BR31-ديسمبر!$BQ31,0)</f>
        <v>0</v>
      </c>
      <c r="P502" s="96">
        <f>IF(P$482=ديسمبر!$B31,ديسمبر!$BR31-ديسمبر!$BQ31,0)</f>
        <v>0</v>
      </c>
      <c r="Q502" s="96">
        <f>IF(Q$482=ديسمبر!$B31,ديسمبر!$BR31-ديسمبر!$BQ31,0)</f>
        <v>0</v>
      </c>
      <c r="R502" s="96">
        <f>IF(R$482=ديسمبر!$B31,ديسمبر!$BR31-ديسمبر!$BQ31,0)</f>
        <v>0</v>
      </c>
      <c r="S502" s="96">
        <f>IF(S$482=ديسمبر!$B31,ديسمبر!$BR31-ديسمبر!$BQ31,0)</f>
        <v>0</v>
      </c>
      <c r="T502" s="96">
        <f>IF(T$482=ديسمبر!$B31,ديسمبر!$BR31-ديسمبر!$BQ31,0)</f>
        <v>0</v>
      </c>
      <c r="U502" s="96">
        <f>IF(U$482=ديسمبر!$B31,ديسمبر!$BR31-ديسمبر!$BQ31,0)</f>
        <v>0</v>
      </c>
      <c r="V502" s="96">
        <f>IF(V$482=ديسمبر!$B31,ديسمبر!$BR31-ديسمبر!$BQ31,0)</f>
        <v>0</v>
      </c>
      <c r="W502" s="96">
        <f>IF(W$482=ديسمبر!$B31,ديسمبر!$BR31-ديسمبر!$BQ31,0)</f>
        <v>0</v>
      </c>
      <c r="X502" s="96">
        <f>IF(X$482=ديسمبر!$B31,ديسمبر!$BR31-ديسمبر!$BQ31,0)</f>
        <v>0</v>
      </c>
      <c r="Y502" s="96">
        <f>IF(Y$482=ديسمبر!$B31,ديسمبر!$BR31-ديسمبر!$BQ31,0)</f>
        <v>0</v>
      </c>
      <c r="Z502" s="96">
        <f>IF(Z$482=ديسمبر!$B31,ديسمبر!$BR31-ديسمبر!$BQ31,0)</f>
        <v>0</v>
      </c>
      <c r="AA502" s="96">
        <f>IF(AA$482=ديسمبر!$B31,ديسمبر!$BR31-ديسمبر!$BQ31,0)</f>
        <v>0</v>
      </c>
      <c r="AB502" s="96">
        <f>IF(AB$482=ديسمبر!$B31,ديسمبر!$BR31-ديسمبر!$BQ31,0)</f>
        <v>0</v>
      </c>
      <c r="AC502" s="96">
        <f>IF(AC$482=ديسمبر!$B31,ديسمبر!$BR31-ديسمبر!$BQ31,0)</f>
        <v>0</v>
      </c>
      <c r="AD502" s="96">
        <f>IF(AD$482=ديسمبر!$B31,ديسمبر!$BR31-ديسمبر!$BQ31,0)</f>
        <v>0</v>
      </c>
      <c r="AE502" s="96">
        <f>IF(AE$482=ديسمبر!$B31,ديسمبر!$BR31-ديسمبر!$BQ31,0)</f>
        <v>0</v>
      </c>
      <c r="AF502" s="96">
        <f>IF(AF$482=ديسمبر!$B31,ديسمبر!$BR31-ديسمبر!$BQ31,0)</f>
        <v>0</v>
      </c>
      <c r="AG502" s="96">
        <f>IF(AG$482=ديسمبر!$B31,ديسمبر!$BR31-ديسمبر!$BQ31,0)</f>
        <v>0</v>
      </c>
    </row>
    <row r="503" spans="1:33">
      <c r="A503" s="96" t="str">
        <f>IF(D503&gt;0,ديسمبر!D32," ")</f>
        <v>desmber-21</v>
      </c>
      <c r="B503" s="96">
        <f>IF(D503&gt;0,ديسمبر!E32," ")</f>
        <v>21</v>
      </c>
      <c r="C503" s="96" t="str">
        <f>IF(D503&gt;0,ديسمبر!F32,"")</f>
        <v>فع مكافأة عامل موسمي بـ 1,000 + 150 ضريبة من البنك:</v>
      </c>
      <c r="D503" s="126">
        <f t="shared" si="22"/>
        <v>1000</v>
      </c>
      <c r="E503" s="96">
        <f>IF(E$482=ديسمبر!$B32,ديسمبر!$BR32-ديسمبر!$BQ32,0)</f>
        <v>0</v>
      </c>
      <c r="F503" s="96">
        <f>IF(F$482=ديسمبر!$B32,ديسمبر!$BR32-ديسمبر!$BQ32,0)</f>
        <v>0</v>
      </c>
      <c r="G503" s="96">
        <f>IF(G$482=ديسمبر!$B32,ديسمبر!$BR32-ديسمبر!$BQ32,0)</f>
        <v>0</v>
      </c>
      <c r="H503" s="96">
        <f>IF(H$482=ديسمبر!$B32,ديسمبر!$BR32-ديسمبر!$BQ32,0)</f>
        <v>0</v>
      </c>
      <c r="I503" s="96">
        <f>IF(I$482=ديسمبر!$B32,ديسمبر!$BR32-ديسمبر!$BQ32,0)</f>
        <v>0</v>
      </c>
      <c r="J503" s="96">
        <f>IF(J$482=ديسمبر!$B32,ديسمبر!$BR32-ديسمبر!$BQ32,0)</f>
        <v>0</v>
      </c>
      <c r="K503" s="96">
        <f>IF(K$482=ديسمبر!$B32,ديسمبر!$BR32-ديسمبر!$BQ32,0)</f>
        <v>0</v>
      </c>
      <c r="L503" s="96">
        <f>IF(L$482=ديسمبر!$B32,ديسمبر!$BR32-ديسمبر!$BQ32,0)</f>
        <v>1000</v>
      </c>
      <c r="M503" s="96">
        <f>IF(M$482=ديسمبر!$B32,ديسمبر!$BR32-ديسمبر!$BQ32,0)</f>
        <v>0</v>
      </c>
      <c r="N503" s="96">
        <f>IF(N$482=ديسمبر!$B32,ديسمبر!$BR32-ديسمبر!$BQ32,0)</f>
        <v>0</v>
      </c>
      <c r="O503" s="96">
        <f>IF(O$482=ديسمبر!$B32,ديسمبر!$BR32-ديسمبر!$BQ32,0)</f>
        <v>0</v>
      </c>
      <c r="P503" s="96">
        <f>IF(P$482=ديسمبر!$B32,ديسمبر!$BR32-ديسمبر!$BQ32,0)</f>
        <v>0</v>
      </c>
      <c r="Q503" s="96">
        <f>IF(Q$482=ديسمبر!$B32,ديسمبر!$BR32-ديسمبر!$BQ32,0)</f>
        <v>0</v>
      </c>
      <c r="R503" s="96">
        <f>IF(R$482=ديسمبر!$B32,ديسمبر!$BR32-ديسمبر!$BQ32,0)</f>
        <v>0</v>
      </c>
      <c r="S503" s="96">
        <f>IF(S$482=ديسمبر!$B32,ديسمبر!$BR32-ديسمبر!$BQ32,0)</f>
        <v>0</v>
      </c>
      <c r="T503" s="96">
        <f>IF(T$482=ديسمبر!$B32,ديسمبر!$BR32-ديسمبر!$BQ32,0)</f>
        <v>0</v>
      </c>
      <c r="U503" s="96">
        <f>IF(U$482=ديسمبر!$B32,ديسمبر!$BR32-ديسمبر!$BQ32,0)</f>
        <v>0</v>
      </c>
      <c r="V503" s="96">
        <f>IF(V$482=ديسمبر!$B32,ديسمبر!$BR32-ديسمبر!$BQ32,0)</f>
        <v>0</v>
      </c>
      <c r="W503" s="96">
        <f>IF(W$482=ديسمبر!$B32,ديسمبر!$BR32-ديسمبر!$BQ32,0)</f>
        <v>0</v>
      </c>
      <c r="X503" s="96">
        <f>IF(X$482=ديسمبر!$B32,ديسمبر!$BR32-ديسمبر!$BQ32,0)</f>
        <v>0</v>
      </c>
      <c r="Y503" s="96">
        <f>IF(Y$482=ديسمبر!$B32,ديسمبر!$BR32-ديسمبر!$BQ32,0)</f>
        <v>0</v>
      </c>
      <c r="Z503" s="96">
        <f>IF(Z$482=ديسمبر!$B32,ديسمبر!$BR32-ديسمبر!$BQ32,0)</f>
        <v>0</v>
      </c>
      <c r="AA503" s="96">
        <f>IF(AA$482=ديسمبر!$B32,ديسمبر!$BR32-ديسمبر!$BQ32,0)</f>
        <v>0</v>
      </c>
      <c r="AB503" s="96">
        <f>IF(AB$482=ديسمبر!$B32,ديسمبر!$BR32-ديسمبر!$BQ32,0)</f>
        <v>0</v>
      </c>
      <c r="AC503" s="96">
        <f>IF(AC$482=ديسمبر!$B32,ديسمبر!$BR32-ديسمبر!$BQ32,0)</f>
        <v>0</v>
      </c>
      <c r="AD503" s="96">
        <f>IF(AD$482=ديسمبر!$B32,ديسمبر!$BR32-ديسمبر!$BQ32,0)</f>
        <v>0</v>
      </c>
      <c r="AE503" s="96">
        <f>IF(AE$482=ديسمبر!$B32,ديسمبر!$BR32-ديسمبر!$BQ32,0)</f>
        <v>0</v>
      </c>
      <c r="AF503" s="96">
        <f>IF(AF$482=ديسمبر!$B32,ديسمبر!$BR32-ديسمبر!$BQ32,0)</f>
        <v>0</v>
      </c>
      <c r="AG503" s="96">
        <f>IF(AG$482=ديسمبر!$B32,ديسمبر!$BR32-ديسمبر!$BQ32,0)</f>
        <v>0</v>
      </c>
    </row>
    <row r="504" spans="1:33">
      <c r="A504" s="96" t="str">
        <f>IF(D504&gt;0,ديسمبر!D33," ")</f>
        <v> </v>
      </c>
      <c r="B504" s="96" t="str">
        <f>IF(D504&gt;0,ديسمبر!E33," ")</f>
        <v> </v>
      </c>
      <c r="C504" s="96" t="str">
        <f>IF(D504&gt;0,ديسمبر!F33,"")</f>
        <v/>
      </c>
      <c r="D504" s="126">
        <f t="shared" si="22"/>
        <v>0</v>
      </c>
      <c r="E504" s="96">
        <f>IF(E$482=ديسمبر!$B33,ديسمبر!$BR33-ديسمبر!$BQ33,0)</f>
        <v>0</v>
      </c>
      <c r="F504" s="96">
        <f>IF(F$482=ديسمبر!$B33,ديسمبر!$BR33-ديسمبر!$BQ33,0)</f>
        <v>0</v>
      </c>
      <c r="G504" s="96">
        <f>IF(G$482=ديسمبر!$B33,ديسمبر!$BR33-ديسمبر!$BQ33,0)</f>
        <v>0</v>
      </c>
      <c r="H504" s="96">
        <f>IF(H$482=ديسمبر!$B33,ديسمبر!$BR33-ديسمبر!$BQ33,0)</f>
        <v>0</v>
      </c>
      <c r="I504" s="96">
        <f>IF(I$482=ديسمبر!$B33,ديسمبر!$BR33-ديسمبر!$BQ33,0)</f>
        <v>0</v>
      </c>
      <c r="J504" s="96">
        <f>IF(J$482=ديسمبر!$B33,ديسمبر!$BR33-ديسمبر!$BQ33,0)</f>
        <v>0</v>
      </c>
      <c r="K504" s="96">
        <f>IF(K$482=ديسمبر!$B33,ديسمبر!$BR33-ديسمبر!$BQ33,0)</f>
        <v>0</v>
      </c>
      <c r="L504" s="96">
        <f>IF(L$482=ديسمبر!$B33,ديسمبر!$BR33-ديسمبر!$BQ33,0)</f>
        <v>0</v>
      </c>
      <c r="M504" s="96">
        <f>IF(M$482=ديسمبر!$B33,ديسمبر!$BR33-ديسمبر!$BQ33,0)</f>
        <v>0</v>
      </c>
      <c r="N504" s="96">
        <f>IF(N$482=ديسمبر!$B33,ديسمبر!$BR33-ديسمبر!$BQ33,0)</f>
        <v>0</v>
      </c>
      <c r="O504" s="96">
        <f>IF(O$482=ديسمبر!$B33,ديسمبر!$BR33-ديسمبر!$BQ33,0)</f>
        <v>0</v>
      </c>
      <c r="P504" s="96">
        <f>IF(P$482=ديسمبر!$B33,ديسمبر!$BR33-ديسمبر!$BQ33,0)</f>
        <v>0</v>
      </c>
      <c r="Q504" s="96">
        <f>IF(Q$482=ديسمبر!$B33,ديسمبر!$BR33-ديسمبر!$BQ33,0)</f>
        <v>0</v>
      </c>
      <c r="R504" s="96">
        <f>IF(R$482=ديسمبر!$B33,ديسمبر!$BR33-ديسمبر!$BQ33,0)</f>
        <v>0</v>
      </c>
      <c r="S504" s="96">
        <f>IF(S$482=ديسمبر!$B33,ديسمبر!$BR33-ديسمبر!$BQ33,0)</f>
        <v>0</v>
      </c>
      <c r="T504" s="96">
        <f>IF(T$482=ديسمبر!$B33,ديسمبر!$BR33-ديسمبر!$BQ33,0)</f>
        <v>0</v>
      </c>
      <c r="U504" s="96">
        <f>IF(U$482=ديسمبر!$B33,ديسمبر!$BR33-ديسمبر!$BQ33,0)</f>
        <v>0</v>
      </c>
      <c r="V504" s="96">
        <f>IF(V$482=ديسمبر!$B33,ديسمبر!$BR33-ديسمبر!$BQ33,0)</f>
        <v>0</v>
      </c>
      <c r="W504" s="96">
        <f>IF(W$482=ديسمبر!$B33,ديسمبر!$BR33-ديسمبر!$BQ33,0)</f>
        <v>0</v>
      </c>
      <c r="X504" s="96">
        <f>IF(X$482=ديسمبر!$B33,ديسمبر!$BR33-ديسمبر!$BQ33,0)</f>
        <v>0</v>
      </c>
      <c r="Y504" s="96">
        <f>IF(Y$482=ديسمبر!$B33,ديسمبر!$BR33-ديسمبر!$BQ33,0)</f>
        <v>0</v>
      </c>
      <c r="Z504" s="96">
        <f>IF(Z$482=ديسمبر!$B33,ديسمبر!$BR33-ديسمبر!$BQ33,0)</f>
        <v>0</v>
      </c>
      <c r="AA504" s="96">
        <f>IF(AA$482=ديسمبر!$B33,ديسمبر!$BR33-ديسمبر!$BQ33,0)</f>
        <v>0</v>
      </c>
      <c r="AB504" s="96">
        <f>IF(AB$482=ديسمبر!$B33,ديسمبر!$BR33-ديسمبر!$BQ33,0)</f>
        <v>0</v>
      </c>
      <c r="AC504" s="96">
        <f>IF(AC$482=ديسمبر!$B33,ديسمبر!$BR33-ديسمبر!$BQ33,0)</f>
        <v>0</v>
      </c>
      <c r="AD504" s="96">
        <f>IF(AD$482=ديسمبر!$B33,ديسمبر!$BR33-ديسمبر!$BQ33,0)</f>
        <v>0</v>
      </c>
      <c r="AE504" s="96">
        <f>IF(AE$482=ديسمبر!$B33,ديسمبر!$BR33-ديسمبر!$BQ33,0)</f>
        <v>0</v>
      </c>
      <c r="AF504" s="96">
        <f>IF(AF$482=ديسمبر!$B33,ديسمبر!$BR33-ديسمبر!$BQ33,0)</f>
        <v>0</v>
      </c>
      <c r="AG504" s="96">
        <f>IF(AG$482=ديسمبر!$B33,ديسمبر!$BR33-ديسمبر!$BQ33,0)</f>
        <v>0</v>
      </c>
    </row>
    <row r="505" spans="1:33">
      <c r="A505" s="96" t="str">
        <f>IF(D505&gt;0,ديسمبر!D34," ")</f>
        <v> </v>
      </c>
      <c r="B505" s="96" t="str">
        <f>IF(D505&gt;0,ديسمبر!E34," ")</f>
        <v> </v>
      </c>
      <c r="C505" s="96" t="str">
        <f>IF(D505&gt;0,ديسمبر!F34,"")</f>
        <v/>
      </c>
      <c r="D505" s="126">
        <f t="shared" si="22"/>
        <v>0</v>
      </c>
      <c r="E505" s="96">
        <f>IF(E$482=ديسمبر!$B34,ديسمبر!$BR34-ديسمبر!$BQ34,0)</f>
        <v>0</v>
      </c>
      <c r="F505" s="96">
        <f>IF(F$482=ديسمبر!$B34,ديسمبر!$BR34-ديسمبر!$BQ34,0)</f>
        <v>0</v>
      </c>
      <c r="G505" s="96">
        <f>IF(G$482=ديسمبر!$B34,ديسمبر!$BR34-ديسمبر!$BQ34,0)</f>
        <v>0</v>
      </c>
      <c r="H505" s="96">
        <f>IF(H$482=ديسمبر!$B34,ديسمبر!$BR34-ديسمبر!$BQ34,0)</f>
        <v>0</v>
      </c>
      <c r="I505" s="96">
        <f>IF(I$482=ديسمبر!$B34,ديسمبر!$BR34-ديسمبر!$BQ34,0)</f>
        <v>0</v>
      </c>
      <c r="J505" s="96">
        <f>IF(J$482=ديسمبر!$B34,ديسمبر!$BR34-ديسمبر!$BQ34,0)</f>
        <v>0</v>
      </c>
      <c r="K505" s="96">
        <f>IF(K$482=ديسمبر!$B34,ديسمبر!$BR34-ديسمبر!$BQ34,0)</f>
        <v>0</v>
      </c>
      <c r="L505" s="96">
        <f>IF(L$482=ديسمبر!$B34,ديسمبر!$BR34-ديسمبر!$BQ34,0)</f>
        <v>0</v>
      </c>
      <c r="M505" s="96">
        <f>IF(M$482=ديسمبر!$B34,ديسمبر!$BR34-ديسمبر!$BQ34,0)</f>
        <v>0</v>
      </c>
      <c r="N505" s="96">
        <f>IF(N$482=ديسمبر!$B34,ديسمبر!$BR34-ديسمبر!$BQ34,0)</f>
        <v>0</v>
      </c>
      <c r="O505" s="96">
        <f>IF(O$482=ديسمبر!$B34,ديسمبر!$BR34-ديسمبر!$BQ34,0)</f>
        <v>0</v>
      </c>
      <c r="P505" s="96">
        <f>IF(P$482=ديسمبر!$B34,ديسمبر!$BR34-ديسمبر!$BQ34,0)</f>
        <v>0</v>
      </c>
      <c r="Q505" s="96">
        <f>IF(Q$482=ديسمبر!$B34,ديسمبر!$BR34-ديسمبر!$BQ34,0)</f>
        <v>0</v>
      </c>
      <c r="R505" s="96">
        <f>IF(R$482=ديسمبر!$B34,ديسمبر!$BR34-ديسمبر!$BQ34,0)</f>
        <v>0</v>
      </c>
      <c r="S505" s="96">
        <f>IF(S$482=ديسمبر!$B34,ديسمبر!$BR34-ديسمبر!$BQ34,0)</f>
        <v>0</v>
      </c>
      <c r="T505" s="96">
        <f>IF(T$482=ديسمبر!$B34,ديسمبر!$BR34-ديسمبر!$BQ34,0)</f>
        <v>0</v>
      </c>
      <c r="U505" s="96">
        <f>IF(U$482=ديسمبر!$B34,ديسمبر!$BR34-ديسمبر!$BQ34,0)</f>
        <v>0</v>
      </c>
      <c r="V505" s="96">
        <f>IF(V$482=ديسمبر!$B34,ديسمبر!$BR34-ديسمبر!$BQ34,0)</f>
        <v>0</v>
      </c>
      <c r="W505" s="96">
        <f>IF(W$482=ديسمبر!$B34,ديسمبر!$BR34-ديسمبر!$BQ34,0)</f>
        <v>0</v>
      </c>
      <c r="X505" s="96">
        <f>IF(X$482=ديسمبر!$B34,ديسمبر!$BR34-ديسمبر!$BQ34,0)</f>
        <v>0</v>
      </c>
      <c r="Y505" s="96">
        <f>IF(Y$482=ديسمبر!$B34,ديسمبر!$BR34-ديسمبر!$BQ34,0)</f>
        <v>0</v>
      </c>
      <c r="Z505" s="96">
        <f>IF(Z$482=ديسمبر!$B34,ديسمبر!$BR34-ديسمبر!$BQ34,0)</f>
        <v>0</v>
      </c>
      <c r="AA505" s="96">
        <f>IF(AA$482=ديسمبر!$B34,ديسمبر!$BR34-ديسمبر!$BQ34,0)</f>
        <v>0</v>
      </c>
      <c r="AB505" s="96">
        <f>IF(AB$482=ديسمبر!$B34,ديسمبر!$BR34-ديسمبر!$BQ34,0)</f>
        <v>0</v>
      </c>
      <c r="AC505" s="96">
        <f>IF(AC$482=ديسمبر!$B34,ديسمبر!$BR34-ديسمبر!$BQ34,0)</f>
        <v>0</v>
      </c>
      <c r="AD505" s="96">
        <f>IF(AD$482=ديسمبر!$B34,ديسمبر!$BR34-ديسمبر!$BQ34,0)</f>
        <v>0</v>
      </c>
      <c r="AE505" s="96">
        <f>IF(AE$482=ديسمبر!$B34,ديسمبر!$BR34-ديسمبر!$BQ34,0)</f>
        <v>0</v>
      </c>
      <c r="AF505" s="96">
        <f>IF(AF$482=ديسمبر!$B34,ديسمبر!$BR34-ديسمبر!$BQ34,0)</f>
        <v>0</v>
      </c>
      <c r="AG505" s="96">
        <f>IF(AG$482=ديسمبر!$B34,ديسمبر!$BR34-ديسمبر!$BQ34,0)</f>
        <v>0</v>
      </c>
    </row>
    <row r="506" spans="1:33">
      <c r="A506" s="96" t="str">
        <f>IF(D506&gt;0,ديسمبر!D35," ")</f>
        <v> </v>
      </c>
      <c r="B506" s="96" t="str">
        <f>IF(D506&gt;0,ديسمبر!E35," ")</f>
        <v> </v>
      </c>
      <c r="C506" s="96" t="str">
        <f>IF(D506&gt;0,ديسمبر!F35,"")</f>
        <v/>
      </c>
      <c r="D506" s="126">
        <f t="shared" si="22"/>
        <v>0</v>
      </c>
      <c r="E506" s="96">
        <f>IF(E$482=ديسمبر!$B35,ديسمبر!$BR35-ديسمبر!$BQ35,0)</f>
        <v>0</v>
      </c>
      <c r="F506" s="96">
        <f>IF(F$482=ديسمبر!$B35,ديسمبر!$BR35-ديسمبر!$BQ35,0)</f>
        <v>0</v>
      </c>
      <c r="G506" s="96">
        <f>IF(G$482=ديسمبر!$B35,ديسمبر!$BR35-ديسمبر!$BQ35,0)</f>
        <v>0</v>
      </c>
      <c r="H506" s="96">
        <f>IF(H$482=ديسمبر!$B35,ديسمبر!$BR35-ديسمبر!$BQ35,0)</f>
        <v>0</v>
      </c>
      <c r="I506" s="96">
        <f>IF(I$482=ديسمبر!$B35,ديسمبر!$BR35-ديسمبر!$BQ35,0)</f>
        <v>0</v>
      </c>
      <c r="J506" s="96">
        <f>IF(J$482=ديسمبر!$B35,ديسمبر!$BR35-ديسمبر!$BQ35,0)</f>
        <v>0</v>
      </c>
      <c r="K506" s="96">
        <f>IF(K$482=ديسمبر!$B35,ديسمبر!$BR35-ديسمبر!$BQ35,0)</f>
        <v>0</v>
      </c>
      <c r="L506" s="96">
        <f>IF(L$482=ديسمبر!$B35,ديسمبر!$BR35-ديسمبر!$BQ35,0)</f>
        <v>0</v>
      </c>
      <c r="M506" s="96">
        <f>IF(M$482=ديسمبر!$B35,ديسمبر!$BR35-ديسمبر!$BQ35,0)</f>
        <v>0</v>
      </c>
      <c r="N506" s="96">
        <f>IF(N$482=ديسمبر!$B35,ديسمبر!$BR35-ديسمبر!$BQ35,0)</f>
        <v>0</v>
      </c>
      <c r="O506" s="96">
        <f>IF(O$482=ديسمبر!$B35,ديسمبر!$BR35-ديسمبر!$BQ35,0)</f>
        <v>0</v>
      </c>
      <c r="P506" s="96">
        <f>IF(P$482=ديسمبر!$B35,ديسمبر!$BR35-ديسمبر!$BQ35,0)</f>
        <v>0</v>
      </c>
      <c r="Q506" s="96">
        <f>IF(Q$482=ديسمبر!$B35,ديسمبر!$BR35-ديسمبر!$BQ35,0)</f>
        <v>0</v>
      </c>
      <c r="R506" s="96">
        <f>IF(R$482=ديسمبر!$B35,ديسمبر!$BR35-ديسمبر!$BQ35,0)</f>
        <v>0</v>
      </c>
      <c r="S506" s="96">
        <f>IF(S$482=ديسمبر!$B35,ديسمبر!$BR35-ديسمبر!$BQ35,0)</f>
        <v>0</v>
      </c>
      <c r="T506" s="96">
        <f>IF(T$482=ديسمبر!$B35,ديسمبر!$BR35-ديسمبر!$BQ35,0)</f>
        <v>0</v>
      </c>
      <c r="U506" s="96">
        <f>IF(U$482=ديسمبر!$B35,ديسمبر!$BR35-ديسمبر!$BQ35,0)</f>
        <v>0</v>
      </c>
      <c r="V506" s="96">
        <f>IF(V$482=ديسمبر!$B35,ديسمبر!$BR35-ديسمبر!$BQ35,0)</f>
        <v>0</v>
      </c>
      <c r="W506" s="96">
        <f>IF(W$482=ديسمبر!$B35,ديسمبر!$BR35-ديسمبر!$BQ35,0)</f>
        <v>0</v>
      </c>
      <c r="X506" s="96">
        <f>IF(X$482=ديسمبر!$B35,ديسمبر!$BR35-ديسمبر!$BQ35,0)</f>
        <v>0</v>
      </c>
      <c r="Y506" s="96">
        <f>IF(Y$482=ديسمبر!$B35,ديسمبر!$BR35-ديسمبر!$BQ35,0)</f>
        <v>0</v>
      </c>
      <c r="Z506" s="96">
        <f>IF(Z$482=ديسمبر!$B35,ديسمبر!$BR35-ديسمبر!$BQ35,0)</f>
        <v>0</v>
      </c>
      <c r="AA506" s="96">
        <f>IF(AA$482=ديسمبر!$B35,ديسمبر!$BR35-ديسمبر!$BQ35,0)</f>
        <v>0</v>
      </c>
      <c r="AB506" s="96">
        <f>IF(AB$482=ديسمبر!$B35,ديسمبر!$BR35-ديسمبر!$BQ35,0)</f>
        <v>0</v>
      </c>
      <c r="AC506" s="96">
        <f>IF(AC$482=ديسمبر!$B35,ديسمبر!$BR35-ديسمبر!$BQ35,0)</f>
        <v>0</v>
      </c>
      <c r="AD506" s="96">
        <f>IF(AD$482=ديسمبر!$B35,ديسمبر!$BR35-ديسمبر!$BQ35,0)</f>
        <v>0</v>
      </c>
      <c r="AE506" s="96">
        <f>IF(AE$482=ديسمبر!$B35,ديسمبر!$BR35-ديسمبر!$BQ35,0)</f>
        <v>0</v>
      </c>
      <c r="AF506" s="96">
        <f>IF(AF$482=ديسمبر!$B35,ديسمبر!$BR35-ديسمبر!$BQ35,0)</f>
        <v>0</v>
      </c>
      <c r="AG506" s="96">
        <f>IF(AG$482=ديسمبر!$B35,ديسمبر!$BR35-ديسمبر!$BQ35,0)</f>
        <v>0</v>
      </c>
    </row>
    <row r="507" spans="1:33">
      <c r="A507" s="96" t="str">
        <f>IF(D507&gt;0,ديسمبر!D36," ")</f>
        <v> </v>
      </c>
      <c r="B507" s="96" t="str">
        <f>IF(D507&gt;0,ديسمبر!E36," ")</f>
        <v> </v>
      </c>
      <c r="C507" s="96" t="str">
        <f>IF(D507&gt;0,ديسمبر!F36,"")</f>
        <v/>
      </c>
      <c r="D507" s="126">
        <f t="shared" si="22"/>
        <v>0</v>
      </c>
      <c r="E507" s="96">
        <f>IF(E$482=ديسمبر!$B36,ديسمبر!$BR36-ديسمبر!$BQ36,0)</f>
        <v>0</v>
      </c>
      <c r="F507" s="96">
        <f>IF(F$482=ديسمبر!$B36,ديسمبر!$BR36-ديسمبر!$BQ36,0)</f>
        <v>0</v>
      </c>
      <c r="G507" s="96">
        <f>IF(G$482=ديسمبر!$B36,ديسمبر!$BR36-ديسمبر!$BQ36,0)</f>
        <v>0</v>
      </c>
      <c r="H507" s="96">
        <f>IF(H$482=ديسمبر!$B36,ديسمبر!$BR36-ديسمبر!$BQ36,0)</f>
        <v>0</v>
      </c>
      <c r="I507" s="96">
        <f>IF(I$482=ديسمبر!$B36,ديسمبر!$BR36-ديسمبر!$BQ36,0)</f>
        <v>0</v>
      </c>
      <c r="J507" s="96">
        <f>IF(J$482=ديسمبر!$B36,ديسمبر!$BR36-ديسمبر!$BQ36,0)</f>
        <v>0</v>
      </c>
      <c r="K507" s="96">
        <f>IF(K$482=ديسمبر!$B36,ديسمبر!$BR36-ديسمبر!$BQ36,0)</f>
        <v>0</v>
      </c>
      <c r="L507" s="96">
        <f>IF(L$482=ديسمبر!$B36,ديسمبر!$BR36-ديسمبر!$BQ36,0)</f>
        <v>0</v>
      </c>
      <c r="M507" s="96">
        <f>IF(M$482=ديسمبر!$B36,ديسمبر!$BR36-ديسمبر!$BQ36,0)</f>
        <v>0</v>
      </c>
      <c r="N507" s="96">
        <f>IF(N$482=ديسمبر!$B36,ديسمبر!$BR36-ديسمبر!$BQ36,0)</f>
        <v>0</v>
      </c>
      <c r="O507" s="96">
        <f>IF(O$482=ديسمبر!$B36,ديسمبر!$BR36-ديسمبر!$BQ36,0)</f>
        <v>0</v>
      </c>
      <c r="P507" s="96">
        <f>IF(P$482=ديسمبر!$B36,ديسمبر!$BR36-ديسمبر!$BQ36,0)</f>
        <v>0</v>
      </c>
      <c r="Q507" s="96">
        <f>IF(Q$482=ديسمبر!$B36,ديسمبر!$BR36-ديسمبر!$BQ36,0)</f>
        <v>0</v>
      </c>
      <c r="R507" s="96">
        <f>IF(R$482=ديسمبر!$B36,ديسمبر!$BR36-ديسمبر!$BQ36,0)</f>
        <v>0</v>
      </c>
      <c r="S507" s="96">
        <f>IF(S$482=ديسمبر!$B36,ديسمبر!$BR36-ديسمبر!$BQ36,0)</f>
        <v>0</v>
      </c>
      <c r="T507" s="96">
        <f>IF(T$482=ديسمبر!$B36,ديسمبر!$BR36-ديسمبر!$BQ36,0)</f>
        <v>0</v>
      </c>
      <c r="U507" s="96">
        <f>IF(U$482=ديسمبر!$B36,ديسمبر!$BR36-ديسمبر!$BQ36,0)</f>
        <v>0</v>
      </c>
      <c r="V507" s="96">
        <f>IF(V$482=ديسمبر!$B36,ديسمبر!$BR36-ديسمبر!$BQ36,0)</f>
        <v>0</v>
      </c>
      <c r="W507" s="96">
        <f>IF(W$482=ديسمبر!$B36,ديسمبر!$BR36-ديسمبر!$BQ36,0)</f>
        <v>0</v>
      </c>
      <c r="X507" s="96">
        <f>IF(X$482=ديسمبر!$B36,ديسمبر!$BR36-ديسمبر!$BQ36,0)</f>
        <v>0</v>
      </c>
      <c r="Y507" s="96">
        <f>IF(Y$482=ديسمبر!$B36,ديسمبر!$BR36-ديسمبر!$BQ36,0)</f>
        <v>0</v>
      </c>
      <c r="Z507" s="96">
        <f>IF(Z$482=ديسمبر!$B36,ديسمبر!$BR36-ديسمبر!$BQ36,0)</f>
        <v>0</v>
      </c>
      <c r="AA507" s="96">
        <f>IF(AA$482=ديسمبر!$B36,ديسمبر!$BR36-ديسمبر!$BQ36,0)</f>
        <v>0</v>
      </c>
      <c r="AB507" s="96">
        <f>IF(AB$482=ديسمبر!$B36,ديسمبر!$BR36-ديسمبر!$BQ36,0)</f>
        <v>0</v>
      </c>
      <c r="AC507" s="96">
        <f>IF(AC$482=ديسمبر!$B36,ديسمبر!$BR36-ديسمبر!$BQ36,0)</f>
        <v>0</v>
      </c>
      <c r="AD507" s="96">
        <f>IF(AD$482=ديسمبر!$B36,ديسمبر!$BR36-ديسمبر!$BQ36,0)</f>
        <v>0</v>
      </c>
      <c r="AE507" s="96">
        <f>IF(AE$482=ديسمبر!$B36,ديسمبر!$BR36-ديسمبر!$BQ36,0)</f>
        <v>0</v>
      </c>
      <c r="AF507" s="96">
        <f>IF(AF$482=ديسمبر!$B36,ديسمبر!$BR36-ديسمبر!$BQ36,0)</f>
        <v>0</v>
      </c>
      <c r="AG507" s="96">
        <f>IF(AG$482=ديسمبر!$B36,ديسمبر!$BR36-ديسمبر!$BQ36,0)</f>
        <v>0</v>
      </c>
    </row>
    <row r="508" spans="1:33">
      <c r="A508" s="96" t="str">
        <f>IF(D508&gt;0,ديسمبر!D37," ")</f>
        <v> </v>
      </c>
      <c r="B508" s="96" t="str">
        <f>IF(D508&gt;0,ديسمبر!E37," ")</f>
        <v> </v>
      </c>
      <c r="C508" s="96" t="str">
        <f>IF(D508&gt;0,ديسمبر!F37,"")</f>
        <v/>
      </c>
      <c r="D508" s="126">
        <f t="shared" si="22"/>
        <v>0</v>
      </c>
      <c r="E508" s="96">
        <f>IF(E$482=ديسمبر!$B37,ديسمبر!$BR37-ديسمبر!$BQ37,0)</f>
        <v>0</v>
      </c>
      <c r="F508" s="96">
        <f>IF(F$482=ديسمبر!$B37,ديسمبر!$BR37-ديسمبر!$BQ37,0)</f>
        <v>0</v>
      </c>
      <c r="G508" s="96">
        <f>IF(G$482=ديسمبر!$B37,ديسمبر!$BR37-ديسمبر!$BQ37,0)</f>
        <v>0</v>
      </c>
      <c r="H508" s="96">
        <f>IF(H$482=ديسمبر!$B37,ديسمبر!$BR37-ديسمبر!$BQ37,0)</f>
        <v>0</v>
      </c>
      <c r="I508" s="96">
        <f>IF(I$482=ديسمبر!$B37,ديسمبر!$BR37-ديسمبر!$BQ37,0)</f>
        <v>0</v>
      </c>
      <c r="J508" s="96">
        <f>IF(J$482=ديسمبر!$B37,ديسمبر!$BR37-ديسمبر!$BQ37,0)</f>
        <v>0</v>
      </c>
      <c r="K508" s="96">
        <f>IF(K$482=ديسمبر!$B37,ديسمبر!$BR37-ديسمبر!$BQ37,0)</f>
        <v>0</v>
      </c>
      <c r="L508" s="96">
        <f>IF(L$482=ديسمبر!$B37,ديسمبر!$BR37-ديسمبر!$BQ37,0)</f>
        <v>0</v>
      </c>
      <c r="M508" s="96">
        <f>IF(M$482=ديسمبر!$B37,ديسمبر!$BR37-ديسمبر!$BQ37,0)</f>
        <v>0</v>
      </c>
      <c r="N508" s="96">
        <f>IF(N$482=ديسمبر!$B37,ديسمبر!$BR37-ديسمبر!$BQ37,0)</f>
        <v>0</v>
      </c>
      <c r="O508" s="96">
        <f>IF(O$482=ديسمبر!$B37,ديسمبر!$BR37-ديسمبر!$BQ37,0)</f>
        <v>0</v>
      </c>
      <c r="P508" s="96">
        <f>IF(P$482=ديسمبر!$B37,ديسمبر!$BR37-ديسمبر!$BQ37,0)</f>
        <v>0</v>
      </c>
      <c r="Q508" s="96">
        <f>IF(Q$482=ديسمبر!$B37,ديسمبر!$BR37-ديسمبر!$BQ37,0)</f>
        <v>0</v>
      </c>
      <c r="R508" s="96">
        <f>IF(R$482=ديسمبر!$B37,ديسمبر!$BR37-ديسمبر!$BQ37,0)</f>
        <v>0</v>
      </c>
      <c r="S508" s="96">
        <f>IF(S$482=ديسمبر!$B37,ديسمبر!$BR37-ديسمبر!$BQ37,0)</f>
        <v>0</v>
      </c>
      <c r="T508" s="96">
        <f>IF(T$482=ديسمبر!$B37,ديسمبر!$BR37-ديسمبر!$BQ37,0)</f>
        <v>0</v>
      </c>
      <c r="U508" s="96">
        <f>IF(U$482=ديسمبر!$B37,ديسمبر!$BR37-ديسمبر!$BQ37,0)</f>
        <v>0</v>
      </c>
      <c r="V508" s="96">
        <f>IF(V$482=ديسمبر!$B37,ديسمبر!$BR37-ديسمبر!$BQ37,0)</f>
        <v>0</v>
      </c>
      <c r="W508" s="96">
        <f>IF(W$482=ديسمبر!$B37,ديسمبر!$BR37-ديسمبر!$BQ37,0)</f>
        <v>0</v>
      </c>
      <c r="X508" s="96">
        <f>IF(X$482=ديسمبر!$B37,ديسمبر!$BR37-ديسمبر!$BQ37,0)</f>
        <v>0</v>
      </c>
      <c r="Y508" s="96">
        <f>IF(Y$482=ديسمبر!$B37,ديسمبر!$BR37-ديسمبر!$BQ37,0)</f>
        <v>0</v>
      </c>
      <c r="Z508" s="96">
        <f>IF(Z$482=ديسمبر!$B37,ديسمبر!$BR37-ديسمبر!$BQ37,0)</f>
        <v>0</v>
      </c>
      <c r="AA508" s="96">
        <f>IF(AA$482=ديسمبر!$B37,ديسمبر!$BR37-ديسمبر!$BQ37,0)</f>
        <v>0</v>
      </c>
      <c r="AB508" s="96">
        <f>IF(AB$482=ديسمبر!$B37,ديسمبر!$BR37-ديسمبر!$BQ37,0)</f>
        <v>0</v>
      </c>
      <c r="AC508" s="96">
        <f>IF(AC$482=ديسمبر!$B37,ديسمبر!$BR37-ديسمبر!$BQ37,0)</f>
        <v>0</v>
      </c>
      <c r="AD508" s="96">
        <f>IF(AD$482=ديسمبر!$B37,ديسمبر!$BR37-ديسمبر!$BQ37,0)</f>
        <v>0</v>
      </c>
      <c r="AE508" s="96">
        <f>IF(AE$482=ديسمبر!$B37,ديسمبر!$BR37-ديسمبر!$BQ37,0)</f>
        <v>0</v>
      </c>
      <c r="AF508" s="96">
        <f>IF(AF$482=ديسمبر!$B37,ديسمبر!$BR37-ديسمبر!$BQ37,0)</f>
        <v>0</v>
      </c>
      <c r="AG508" s="96">
        <f>IF(AG$482=ديسمبر!$B37,ديسمبر!$BR37-ديسمبر!$BQ37,0)</f>
        <v>0</v>
      </c>
    </row>
    <row r="509" spans="1:33">
      <c r="A509" s="96" t="str">
        <f>IF(D509&gt;0,ديسمبر!D38," ")</f>
        <v> </v>
      </c>
      <c r="B509" s="96" t="str">
        <f>IF(D509&gt;0,ديسمبر!E38," ")</f>
        <v> </v>
      </c>
      <c r="C509" s="96" t="str">
        <f>IF(D509&gt;0,ديسمبر!F38,"")</f>
        <v/>
      </c>
      <c r="D509" s="126">
        <f t="shared" si="22"/>
        <v>0</v>
      </c>
      <c r="E509" s="96">
        <f>IF(E$482=ديسمبر!$B38,ديسمبر!$BR38-ديسمبر!$BQ38,0)</f>
        <v>0</v>
      </c>
      <c r="F509" s="96">
        <f>IF(F$482=ديسمبر!$B38,ديسمبر!$BR38-ديسمبر!$BQ38,0)</f>
        <v>0</v>
      </c>
      <c r="G509" s="96">
        <f>IF(G$482=ديسمبر!$B38,ديسمبر!$BR38-ديسمبر!$BQ38,0)</f>
        <v>0</v>
      </c>
      <c r="H509" s="96">
        <f>IF(H$482=ديسمبر!$B38,ديسمبر!$BR38-ديسمبر!$BQ38,0)</f>
        <v>0</v>
      </c>
      <c r="I509" s="96">
        <f>IF(I$482=ديسمبر!$B38,ديسمبر!$BR38-ديسمبر!$BQ38,0)</f>
        <v>0</v>
      </c>
      <c r="J509" s="96">
        <f>IF(J$482=ديسمبر!$B38,ديسمبر!$BR38-ديسمبر!$BQ38,0)</f>
        <v>0</v>
      </c>
      <c r="K509" s="96">
        <f>IF(K$482=ديسمبر!$B38,ديسمبر!$BR38-ديسمبر!$BQ38,0)</f>
        <v>0</v>
      </c>
      <c r="L509" s="96">
        <f>IF(L$482=ديسمبر!$B38,ديسمبر!$BR38-ديسمبر!$BQ38,0)</f>
        <v>0</v>
      </c>
      <c r="M509" s="96">
        <f>IF(M$482=ديسمبر!$B38,ديسمبر!$BR38-ديسمبر!$BQ38,0)</f>
        <v>0</v>
      </c>
      <c r="N509" s="96">
        <f>IF(N$482=ديسمبر!$B38,ديسمبر!$BR38-ديسمبر!$BQ38,0)</f>
        <v>0</v>
      </c>
      <c r="O509" s="96">
        <f>IF(O$482=ديسمبر!$B38,ديسمبر!$BR38-ديسمبر!$BQ38,0)</f>
        <v>0</v>
      </c>
      <c r="P509" s="96">
        <f>IF(P$482=ديسمبر!$B38,ديسمبر!$BR38-ديسمبر!$BQ38,0)</f>
        <v>0</v>
      </c>
      <c r="Q509" s="96">
        <f>IF(Q$482=ديسمبر!$B38,ديسمبر!$BR38-ديسمبر!$BQ38,0)</f>
        <v>0</v>
      </c>
      <c r="R509" s="96">
        <f>IF(R$482=ديسمبر!$B38,ديسمبر!$BR38-ديسمبر!$BQ38,0)</f>
        <v>0</v>
      </c>
      <c r="S509" s="96">
        <f>IF(S$482=ديسمبر!$B38,ديسمبر!$BR38-ديسمبر!$BQ38,0)</f>
        <v>0</v>
      </c>
      <c r="T509" s="96">
        <f>IF(T$482=ديسمبر!$B38,ديسمبر!$BR38-ديسمبر!$BQ38,0)</f>
        <v>0</v>
      </c>
      <c r="U509" s="96">
        <f>IF(U$482=ديسمبر!$B38,ديسمبر!$BR38-ديسمبر!$BQ38,0)</f>
        <v>0</v>
      </c>
      <c r="V509" s="96">
        <f>IF(V$482=ديسمبر!$B38,ديسمبر!$BR38-ديسمبر!$BQ38,0)</f>
        <v>0</v>
      </c>
      <c r="W509" s="96">
        <f>IF(W$482=ديسمبر!$B38,ديسمبر!$BR38-ديسمبر!$BQ38,0)</f>
        <v>0</v>
      </c>
      <c r="X509" s="96">
        <f>IF(X$482=ديسمبر!$B38,ديسمبر!$BR38-ديسمبر!$BQ38,0)</f>
        <v>0</v>
      </c>
      <c r="Y509" s="96">
        <f>IF(Y$482=ديسمبر!$B38,ديسمبر!$BR38-ديسمبر!$BQ38,0)</f>
        <v>0</v>
      </c>
      <c r="Z509" s="96">
        <f>IF(Z$482=ديسمبر!$B38,ديسمبر!$BR38-ديسمبر!$BQ38,0)</f>
        <v>0</v>
      </c>
      <c r="AA509" s="96">
        <f>IF(AA$482=ديسمبر!$B38,ديسمبر!$BR38-ديسمبر!$BQ38,0)</f>
        <v>0</v>
      </c>
      <c r="AB509" s="96">
        <f>IF(AB$482=ديسمبر!$B38,ديسمبر!$BR38-ديسمبر!$BQ38,0)</f>
        <v>0</v>
      </c>
      <c r="AC509" s="96">
        <f>IF(AC$482=ديسمبر!$B38,ديسمبر!$BR38-ديسمبر!$BQ38,0)</f>
        <v>0</v>
      </c>
      <c r="AD509" s="96">
        <f>IF(AD$482=ديسمبر!$B38,ديسمبر!$BR38-ديسمبر!$BQ38,0)</f>
        <v>0</v>
      </c>
      <c r="AE509" s="96">
        <f>IF(AE$482=ديسمبر!$B38,ديسمبر!$BR38-ديسمبر!$BQ38,0)</f>
        <v>0</v>
      </c>
      <c r="AF509" s="96">
        <f>IF(AF$482=ديسمبر!$B38,ديسمبر!$BR38-ديسمبر!$BQ38,0)</f>
        <v>0</v>
      </c>
      <c r="AG509" s="96">
        <f>IF(AG$482=ديسمبر!$B38,ديسمبر!$BR38-ديسمبر!$BQ38,0)</f>
        <v>0</v>
      </c>
    </row>
    <row r="510" spans="1:33">
      <c r="A510" s="96" t="str">
        <f>IF(D510&gt;0,ديسمبر!D39," ")</f>
        <v> </v>
      </c>
      <c r="B510" s="96" t="str">
        <f>IF(D510&gt;0,ديسمبر!E39," ")</f>
        <v> </v>
      </c>
      <c r="C510" s="96" t="str">
        <f>IF(D510&gt;0,ديسمبر!F39,"")</f>
        <v/>
      </c>
      <c r="D510" s="126">
        <f t="shared" si="22"/>
        <v>0</v>
      </c>
      <c r="E510" s="96">
        <f>IF(E$482=ديسمبر!$B39,ديسمبر!$BR39-ديسمبر!$BQ39,0)</f>
        <v>0</v>
      </c>
      <c r="F510" s="96">
        <f>IF(F$482=ديسمبر!$B39,ديسمبر!$BR39-ديسمبر!$BQ39,0)</f>
        <v>0</v>
      </c>
      <c r="G510" s="96">
        <f>IF(G$482=ديسمبر!$B39,ديسمبر!$BR39-ديسمبر!$BQ39,0)</f>
        <v>0</v>
      </c>
      <c r="H510" s="96">
        <f>IF(H$482=ديسمبر!$B39,ديسمبر!$BR39-ديسمبر!$BQ39,0)</f>
        <v>0</v>
      </c>
      <c r="I510" s="96">
        <f>IF(I$482=ديسمبر!$B39,ديسمبر!$BR39-ديسمبر!$BQ39,0)</f>
        <v>0</v>
      </c>
      <c r="J510" s="96">
        <f>IF(J$482=ديسمبر!$B39,ديسمبر!$BR39-ديسمبر!$BQ39,0)</f>
        <v>0</v>
      </c>
      <c r="K510" s="96">
        <f>IF(K$482=ديسمبر!$B39,ديسمبر!$BR39-ديسمبر!$BQ39,0)</f>
        <v>0</v>
      </c>
      <c r="L510" s="96">
        <f>IF(L$482=ديسمبر!$B39,ديسمبر!$BR39-ديسمبر!$BQ39,0)</f>
        <v>0</v>
      </c>
      <c r="M510" s="96">
        <f>IF(M$482=ديسمبر!$B39,ديسمبر!$BR39-ديسمبر!$BQ39,0)</f>
        <v>0</v>
      </c>
      <c r="N510" s="96">
        <f>IF(N$482=ديسمبر!$B39,ديسمبر!$BR39-ديسمبر!$BQ39,0)</f>
        <v>0</v>
      </c>
      <c r="O510" s="96">
        <f>IF(O$482=ديسمبر!$B39,ديسمبر!$BR39-ديسمبر!$BQ39,0)</f>
        <v>0</v>
      </c>
      <c r="P510" s="96">
        <f>IF(P$482=ديسمبر!$B39,ديسمبر!$BR39-ديسمبر!$BQ39,0)</f>
        <v>0</v>
      </c>
      <c r="Q510" s="96">
        <f>IF(Q$482=ديسمبر!$B39,ديسمبر!$BR39-ديسمبر!$BQ39,0)</f>
        <v>0</v>
      </c>
      <c r="R510" s="96">
        <f>IF(R$482=ديسمبر!$B39,ديسمبر!$BR39-ديسمبر!$BQ39,0)</f>
        <v>0</v>
      </c>
      <c r="S510" s="96">
        <f>IF(S$482=ديسمبر!$B39,ديسمبر!$BR39-ديسمبر!$BQ39,0)</f>
        <v>0</v>
      </c>
      <c r="T510" s="96">
        <f>IF(T$482=ديسمبر!$B39,ديسمبر!$BR39-ديسمبر!$BQ39,0)</f>
        <v>0</v>
      </c>
      <c r="U510" s="96">
        <f>IF(U$482=ديسمبر!$B39,ديسمبر!$BR39-ديسمبر!$BQ39,0)</f>
        <v>0</v>
      </c>
      <c r="V510" s="96">
        <f>IF(V$482=ديسمبر!$B39,ديسمبر!$BR39-ديسمبر!$BQ39,0)</f>
        <v>0</v>
      </c>
      <c r="W510" s="96">
        <f>IF(W$482=ديسمبر!$B39,ديسمبر!$BR39-ديسمبر!$BQ39,0)</f>
        <v>0</v>
      </c>
      <c r="X510" s="96">
        <f>IF(X$482=ديسمبر!$B39,ديسمبر!$BR39-ديسمبر!$BQ39,0)</f>
        <v>0</v>
      </c>
      <c r="Y510" s="96">
        <f>IF(Y$482=ديسمبر!$B39,ديسمبر!$BR39-ديسمبر!$BQ39,0)</f>
        <v>0</v>
      </c>
      <c r="Z510" s="96">
        <f>IF(Z$482=ديسمبر!$B39,ديسمبر!$BR39-ديسمبر!$BQ39,0)</f>
        <v>0</v>
      </c>
      <c r="AA510" s="96">
        <f>IF(AA$482=ديسمبر!$B39,ديسمبر!$BR39-ديسمبر!$BQ39,0)</f>
        <v>0</v>
      </c>
      <c r="AB510" s="96">
        <f>IF(AB$482=ديسمبر!$B39,ديسمبر!$BR39-ديسمبر!$BQ39,0)</f>
        <v>0</v>
      </c>
      <c r="AC510" s="96">
        <f>IF(AC$482=ديسمبر!$B39,ديسمبر!$BR39-ديسمبر!$BQ39,0)</f>
        <v>0</v>
      </c>
      <c r="AD510" s="96">
        <f>IF(AD$482=ديسمبر!$B39,ديسمبر!$BR39-ديسمبر!$BQ39,0)</f>
        <v>0</v>
      </c>
      <c r="AE510" s="96">
        <f>IF(AE$482=ديسمبر!$B39,ديسمبر!$BR39-ديسمبر!$BQ39,0)</f>
        <v>0</v>
      </c>
      <c r="AF510" s="96">
        <f>IF(AF$482=ديسمبر!$B39,ديسمبر!$BR39-ديسمبر!$BQ39,0)</f>
        <v>0</v>
      </c>
      <c r="AG510" s="96">
        <f>IF(AG$482=ديسمبر!$B39,ديسمبر!$BR39-ديسمبر!$BQ39,0)</f>
        <v>0</v>
      </c>
    </row>
    <row r="511" spans="1:33">
      <c r="A511" s="96" t="str">
        <f>IF(D511&gt;0,ديسمبر!D40," ")</f>
        <v> </v>
      </c>
      <c r="B511" s="96" t="str">
        <f>IF(D511&gt;0,ديسمبر!E40," ")</f>
        <v> </v>
      </c>
      <c r="C511" s="96" t="str">
        <f>IF(D511&gt;0,ديسمبر!F40,"")</f>
        <v/>
      </c>
      <c r="D511" s="126">
        <f t="shared" si="22"/>
        <v>0</v>
      </c>
      <c r="E511" s="96">
        <f>IF(E$482=ديسمبر!$B40,ديسمبر!$BR40-ديسمبر!$BQ40,0)</f>
        <v>0</v>
      </c>
      <c r="F511" s="96">
        <f>IF(F$482=ديسمبر!$B40,ديسمبر!$BR40-ديسمبر!$BQ40,0)</f>
        <v>0</v>
      </c>
      <c r="G511" s="96">
        <f>IF(G$482=ديسمبر!$B40,ديسمبر!$BR40-ديسمبر!$BQ40,0)</f>
        <v>0</v>
      </c>
      <c r="H511" s="96">
        <f>IF(H$482=ديسمبر!$B40,ديسمبر!$BR40-ديسمبر!$BQ40,0)</f>
        <v>0</v>
      </c>
      <c r="I511" s="96">
        <f>IF(I$482=ديسمبر!$B40,ديسمبر!$BR40-ديسمبر!$BQ40,0)</f>
        <v>0</v>
      </c>
      <c r="J511" s="96">
        <f>IF(J$482=ديسمبر!$B40,ديسمبر!$BR40-ديسمبر!$BQ40,0)</f>
        <v>0</v>
      </c>
      <c r="K511" s="96">
        <f>IF(K$482=ديسمبر!$B40,ديسمبر!$BR40-ديسمبر!$BQ40,0)</f>
        <v>0</v>
      </c>
      <c r="L511" s="96">
        <f>IF(L$482=ديسمبر!$B40,ديسمبر!$BR40-ديسمبر!$BQ40,0)</f>
        <v>0</v>
      </c>
      <c r="M511" s="96">
        <f>IF(M$482=ديسمبر!$B40,ديسمبر!$BR40-ديسمبر!$BQ40,0)</f>
        <v>0</v>
      </c>
      <c r="N511" s="96">
        <f>IF(N$482=ديسمبر!$B40,ديسمبر!$BR40-ديسمبر!$BQ40,0)</f>
        <v>0</v>
      </c>
      <c r="O511" s="96">
        <f>IF(O$482=ديسمبر!$B40,ديسمبر!$BR40-ديسمبر!$BQ40,0)</f>
        <v>0</v>
      </c>
      <c r="P511" s="96">
        <f>IF(P$482=ديسمبر!$B40,ديسمبر!$BR40-ديسمبر!$BQ40,0)</f>
        <v>0</v>
      </c>
      <c r="Q511" s="96">
        <f>IF(Q$482=ديسمبر!$B40,ديسمبر!$BR40-ديسمبر!$BQ40,0)</f>
        <v>0</v>
      </c>
      <c r="R511" s="96">
        <f>IF(R$482=ديسمبر!$B40,ديسمبر!$BR40-ديسمبر!$BQ40,0)</f>
        <v>0</v>
      </c>
      <c r="S511" s="96">
        <f>IF(S$482=ديسمبر!$B40,ديسمبر!$BR40-ديسمبر!$BQ40,0)</f>
        <v>0</v>
      </c>
      <c r="T511" s="96">
        <f>IF(T$482=ديسمبر!$B40,ديسمبر!$BR40-ديسمبر!$BQ40,0)</f>
        <v>0</v>
      </c>
      <c r="U511" s="96">
        <f>IF(U$482=ديسمبر!$B40,ديسمبر!$BR40-ديسمبر!$BQ40,0)</f>
        <v>0</v>
      </c>
      <c r="V511" s="96">
        <f>IF(V$482=ديسمبر!$B40,ديسمبر!$BR40-ديسمبر!$BQ40,0)</f>
        <v>0</v>
      </c>
      <c r="W511" s="96">
        <f>IF(W$482=ديسمبر!$B40,ديسمبر!$BR40-ديسمبر!$BQ40,0)</f>
        <v>0</v>
      </c>
      <c r="X511" s="96">
        <f>IF(X$482=ديسمبر!$B40,ديسمبر!$BR40-ديسمبر!$BQ40,0)</f>
        <v>0</v>
      </c>
      <c r="Y511" s="96">
        <f>IF(Y$482=ديسمبر!$B40,ديسمبر!$BR40-ديسمبر!$BQ40,0)</f>
        <v>0</v>
      </c>
      <c r="Z511" s="96">
        <f>IF(Z$482=ديسمبر!$B40,ديسمبر!$BR40-ديسمبر!$BQ40,0)</f>
        <v>0</v>
      </c>
      <c r="AA511" s="96">
        <f>IF(AA$482=ديسمبر!$B40,ديسمبر!$BR40-ديسمبر!$BQ40,0)</f>
        <v>0</v>
      </c>
      <c r="AB511" s="96">
        <f>IF(AB$482=ديسمبر!$B40,ديسمبر!$BR40-ديسمبر!$BQ40,0)</f>
        <v>0</v>
      </c>
      <c r="AC511" s="96">
        <f>IF(AC$482=ديسمبر!$B40,ديسمبر!$BR40-ديسمبر!$BQ40,0)</f>
        <v>0</v>
      </c>
      <c r="AD511" s="96">
        <f>IF(AD$482=ديسمبر!$B40,ديسمبر!$BR40-ديسمبر!$BQ40,0)</f>
        <v>0</v>
      </c>
      <c r="AE511" s="96">
        <f>IF(AE$482=ديسمبر!$B40,ديسمبر!$BR40-ديسمبر!$BQ40,0)</f>
        <v>0</v>
      </c>
      <c r="AF511" s="96">
        <f>IF(AF$482=ديسمبر!$B40,ديسمبر!$BR40-ديسمبر!$BQ40,0)</f>
        <v>0</v>
      </c>
      <c r="AG511" s="96">
        <f>IF(AG$482=ديسمبر!$B40,ديسمبر!$BR40-ديسمبر!$BQ40,0)</f>
        <v>0</v>
      </c>
    </row>
    <row r="512" spans="1:33">
      <c r="A512" s="96" t="str">
        <f>IF(D512&gt;0,ديسمبر!D41," ")</f>
        <v> </v>
      </c>
      <c r="B512" s="96" t="str">
        <f>IF(D512&gt;0,ديسمبر!E41," ")</f>
        <v> </v>
      </c>
      <c r="C512" s="96" t="str">
        <f>IF(D512&gt;0,ديسمبر!F41,"")</f>
        <v/>
      </c>
      <c r="D512" s="126">
        <f t="shared" si="22"/>
        <v>0</v>
      </c>
      <c r="E512" s="96">
        <f>IF(E$482=ديسمبر!$B41,ديسمبر!$BR41-ديسمبر!$BQ41,0)</f>
        <v>0</v>
      </c>
      <c r="F512" s="96">
        <f>IF(F$482=ديسمبر!$B41,ديسمبر!$BR41-ديسمبر!$BQ41,0)</f>
        <v>0</v>
      </c>
      <c r="G512" s="96">
        <f>IF(G$482=ديسمبر!$B41,ديسمبر!$BR41-ديسمبر!$BQ41,0)</f>
        <v>0</v>
      </c>
      <c r="H512" s="96">
        <f>IF(H$482=ديسمبر!$B41,ديسمبر!$BR41-ديسمبر!$BQ41,0)</f>
        <v>0</v>
      </c>
      <c r="I512" s="96">
        <f>IF(I$482=ديسمبر!$B41,ديسمبر!$BR41-ديسمبر!$BQ41,0)</f>
        <v>0</v>
      </c>
      <c r="J512" s="96">
        <f>IF(J$482=ديسمبر!$B41,ديسمبر!$BR41-ديسمبر!$BQ41,0)</f>
        <v>0</v>
      </c>
      <c r="K512" s="96">
        <f>IF(K$482=ديسمبر!$B41,ديسمبر!$BR41-ديسمبر!$BQ41,0)</f>
        <v>0</v>
      </c>
      <c r="L512" s="96">
        <f>IF(L$482=ديسمبر!$B41,ديسمبر!$BR41-ديسمبر!$BQ41,0)</f>
        <v>0</v>
      </c>
      <c r="M512" s="96">
        <f>IF(M$482=ديسمبر!$B41,ديسمبر!$BR41-ديسمبر!$BQ41,0)</f>
        <v>0</v>
      </c>
      <c r="N512" s="96">
        <f>IF(N$482=ديسمبر!$B41,ديسمبر!$BR41-ديسمبر!$BQ41,0)</f>
        <v>0</v>
      </c>
      <c r="O512" s="96">
        <f>IF(O$482=ديسمبر!$B41,ديسمبر!$BR41-ديسمبر!$BQ41,0)</f>
        <v>0</v>
      </c>
      <c r="P512" s="96">
        <f>IF(P$482=ديسمبر!$B41,ديسمبر!$BR41-ديسمبر!$BQ41,0)</f>
        <v>0</v>
      </c>
      <c r="Q512" s="96">
        <f>IF(Q$482=ديسمبر!$B41,ديسمبر!$BR41-ديسمبر!$BQ41,0)</f>
        <v>0</v>
      </c>
      <c r="R512" s="96">
        <f>IF(R$482=ديسمبر!$B41,ديسمبر!$BR41-ديسمبر!$BQ41,0)</f>
        <v>0</v>
      </c>
      <c r="S512" s="96">
        <f>IF(S$482=ديسمبر!$B41,ديسمبر!$BR41-ديسمبر!$BQ41,0)</f>
        <v>0</v>
      </c>
      <c r="T512" s="96">
        <f>IF(T$482=ديسمبر!$B41,ديسمبر!$BR41-ديسمبر!$BQ41,0)</f>
        <v>0</v>
      </c>
      <c r="U512" s="96">
        <f>IF(U$482=ديسمبر!$B41,ديسمبر!$BR41-ديسمبر!$BQ41,0)</f>
        <v>0</v>
      </c>
      <c r="V512" s="96">
        <f>IF(V$482=ديسمبر!$B41,ديسمبر!$BR41-ديسمبر!$BQ41,0)</f>
        <v>0</v>
      </c>
      <c r="W512" s="96">
        <f>IF(W$482=ديسمبر!$B41,ديسمبر!$BR41-ديسمبر!$BQ41,0)</f>
        <v>0</v>
      </c>
      <c r="X512" s="96">
        <f>IF(X$482=ديسمبر!$B41,ديسمبر!$BR41-ديسمبر!$BQ41,0)</f>
        <v>0</v>
      </c>
      <c r="Y512" s="96">
        <f>IF(Y$482=ديسمبر!$B41,ديسمبر!$BR41-ديسمبر!$BQ41,0)</f>
        <v>0</v>
      </c>
      <c r="Z512" s="96">
        <f>IF(Z$482=ديسمبر!$B41,ديسمبر!$BR41-ديسمبر!$BQ41,0)</f>
        <v>0</v>
      </c>
      <c r="AA512" s="96">
        <f>IF(AA$482=ديسمبر!$B41,ديسمبر!$BR41-ديسمبر!$BQ41,0)</f>
        <v>0</v>
      </c>
      <c r="AB512" s="96">
        <f>IF(AB$482=ديسمبر!$B41,ديسمبر!$BR41-ديسمبر!$BQ41,0)</f>
        <v>0</v>
      </c>
      <c r="AC512" s="96">
        <f>IF(AC$482=ديسمبر!$B41,ديسمبر!$BR41-ديسمبر!$BQ41,0)</f>
        <v>0</v>
      </c>
      <c r="AD512" s="96">
        <f>IF(AD$482=ديسمبر!$B41,ديسمبر!$BR41-ديسمبر!$BQ41,0)</f>
        <v>0</v>
      </c>
      <c r="AE512" s="96">
        <f>IF(AE$482=ديسمبر!$B41,ديسمبر!$BR41-ديسمبر!$BQ41,0)</f>
        <v>0</v>
      </c>
      <c r="AF512" s="96">
        <f>IF(AF$482=ديسمبر!$B41,ديسمبر!$BR41-ديسمبر!$BQ41,0)</f>
        <v>0</v>
      </c>
      <c r="AG512" s="96">
        <f>IF(AG$482=ديسمبر!$B41,ديسمبر!$BR41-ديسمبر!$BQ41,0)</f>
        <v>0</v>
      </c>
    </row>
    <row r="513" spans="1:33">
      <c r="A513" s="96" t="str">
        <f>IF(D513&gt;0,ديسمبر!D42," ")</f>
        <v> </v>
      </c>
      <c r="B513" s="96" t="str">
        <f>IF(D513&gt;0,ديسمبر!E42," ")</f>
        <v> </v>
      </c>
      <c r="C513" s="96" t="str">
        <f>IF(D513&gt;0,ديسمبر!F42,"")</f>
        <v/>
      </c>
      <c r="D513" s="126">
        <f t="shared" si="22"/>
        <v>0</v>
      </c>
      <c r="E513" s="96">
        <f>IF(E$482=ديسمبر!$B42,ديسمبر!$BR42-ديسمبر!$BQ42,0)</f>
        <v>0</v>
      </c>
      <c r="F513" s="96">
        <f>IF(F$482=ديسمبر!$B42,ديسمبر!$BR42-ديسمبر!$BQ42,0)</f>
        <v>0</v>
      </c>
      <c r="G513" s="96">
        <f>IF(G$482=ديسمبر!$B42,ديسمبر!$BR42-ديسمبر!$BQ42,0)</f>
        <v>0</v>
      </c>
      <c r="H513" s="96">
        <f>IF(H$482=ديسمبر!$B42,ديسمبر!$BR42-ديسمبر!$BQ42,0)</f>
        <v>0</v>
      </c>
      <c r="I513" s="96">
        <f>IF(I$482=ديسمبر!$B42,ديسمبر!$BR42-ديسمبر!$BQ42,0)</f>
        <v>0</v>
      </c>
      <c r="J513" s="96">
        <f>IF(J$482=ديسمبر!$B42,ديسمبر!$BR42-ديسمبر!$BQ42,0)</f>
        <v>0</v>
      </c>
      <c r="K513" s="96">
        <f>IF(K$482=ديسمبر!$B42,ديسمبر!$BR42-ديسمبر!$BQ42,0)</f>
        <v>0</v>
      </c>
      <c r="L513" s="96">
        <f>IF(L$482=ديسمبر!$B42,ديسمبر!$BR42-ديسمبر!$BQ42,0)</f>
        <v>0</v>
      </c>
      <c r="M513" s="96">
        <f>IF(M$482=ديسمبر!$B42,ديسمبر!$BR42-ديسمبر!$BQ42,0)</f>
        <v>0</v>
      </c>
      <c r="N513" s="96">
        <f>IF(N$482=ديسمبر!$B42,ديسمبر!$BR42-ديسمبر!$BQ42,0)</f>
        <v>0</v>
      </c>
      <c r="O513" s="96">
        <f>IF(O$482=ديسمبر!$B42,ديسمبر!$BR42-ديسمبر!$BQ42,0)</f>
        <v>0</v>
      </c>
      <c r="P513" s="96">
        <f>IF(P$482=ديسمبر!$B42,ديسمبر!$BR42-ديسمبر!$BQ42,0)</f>
        <v>0</v>
      </c>
      <c r="Q513" s="96">
        <f>IF(Q$482=ديسمبر!$B42,ديسمبر!$BR42-ديسمبر!$BQ42,0)</f>
        <v>0</v>
      </c>
      <c r="R513" s="96">
        <f>IF(R$482=ديسمبر!$B42,ديسمبر!$BR42-ديسمبر!$BQ42,0)</f>
        <v>0</v>
      </c>
      <c r="S513" s="96">
        <f>IF(S$482=ديسمبر!$B42,ديسمبر!$BR42-ديسمبر!$BQ42,0)</f>
        <v>0</v>
      </c>
      <c r="T513" s="96">
        <f>IF(T$482=ديسمبر!$B42,ديسمبر!$BR42-ديسمبر!$BQ42,0)</f>
        <v>0</v>
      </c>
      <c r="U513" s="96">
        <f>IF(U$482=ديسمبر!$B42,ديسمبر!$BR42-ديسمبر!$BQ42,0)</f>
        <v>0</v>
      </c>
      <c r="V513" s="96">
        <f>IF(V$482=ديسمبر!$B42,ديسمبر!$BR42-ديسمبر!$BQ42,0)</f>
        <v>0</v>
      </c>
      <c r="W513" s="96">
        <f>IF(W$482=ديسمبر!$B42,ديسمبر!$BR42-ديسمبر!$BQ42,0)</f>
        <v>0</v>
      </c>
      <c r="X513" s="96">
        <f>IF(X$482=ديسمبر!$B42,ديسمبر!$BR42-ديسمبر!$BQ42,0)</f>
        <v>0</v>
      </c>
      <c r="Y513" s="96">
        <f>IF(Y$482=ديسمبر!$B42,ديسمبر!$BR42-ديسمبر!$BQ42,0)</f>
        <v>0</v>
      </c>
      <c r="Z513" s="96">
        <f>IF(Z$482=ديسمبر!$B42,ديسمبر!$BR42-ديسمبر!$BQ42,0)</f>
        <v>0</v>
      </c>
      <c r="AA513" s="96">
        <f>IF(AA$482=ديسمبر!$B42,ديسمبر!$BR42-ديسمبر!$BQ42,0)</f>
        <v>0</v>
      </c>
      <c r="AB513" s="96">
        <f>IF(AB$482=ديسمبر!$B42,ديسمبر!$BR42-ديسمبر!$BQ42,0)</f>
        <v>0</v>
      </c>
      <c r="AC513" s="96">
        <f>IF(AC$482=ديسمبر!$B42,ديسمبر!$BR42-ديسمبر!$BQ42,0)</f>
        <v>0</v>
      </c>
      <c r="AD513" s="96">
        <f>IF(AD$482=ديسمبر!$B42,ديسمبر!$BR42-ديسمبر!$BQ42,0)</f>
        <v>0</v>
      </c>
      <c r="AE513" s="96">
        <f>IF(AE$482=ديسمبر!$B42,ديسمبر!$BR42-ديسمبر!$BQ42,0)</f>
        <v>0</v>
      </c>
      <c r="AF513" s="96">
        <f>IF(AF$482=ديسمبر!$B42,ديسمبر!$BR42-ديسمبر!$BQ42,0)</f>
        <v>0</v>
      </c>
      <c r="AG513" s="96">
        <f>IF(AG$482=ديسمبر!$B42,ديسمبر!$BR42-ديسمبر!$BQ42,0)</f>
        <v>0</v>
      </c>
    </row>
    <row r="514" ht="15" spans="1:33">
      <c r="A514" s="96" t="str">
        <f>IF(D514&gt;0,ديسمبر!D43," ")</f>
        <v> </v>
      </c>
      <c r="B514" s="96" t="str">
        <f>IF(D514&gt;0,ديسمبر!E43," ")</f>
        <v> </v>
      </c>
      <c r="C514" s="96" t="str">
        <f>IF(D514&gt;0,ديسمبر!F43,"")</f>
        <v/>
      </c>
      <c r="D514" s="126">
        <f t="shared" si="22"/>
        <v>0</v>
      </c>
      <c r="E514" s="96">
        <f>IF(E$482=ديسمبر!$B43,ديسمبر!$BR43-ديسمبر!$BQ43,0)</f>
        <v>0</v>
      </c>
      <c r="F514" s="96">
        <f>IF(F$482=ديسمبر!$B43,ديسمبر!$BR43-ديسمبر!$BQ43,0)</f>
        <v>0</v>
      </c>
      <c r="G514" s="96">
        <f>IF(G$482=ديسمبر!$B43,ديسمبر!$BR43-ديسمبر!$BQ43,0)</f>
        <v>0</v>
      </c>
      <c r="H514" s="96">
        <f>IF(H$482=ديسمبر!$B43,ديسمبر!$BR43-ديسمبر!$BQ43,0)</f>
        <v>0</v>
      </c>
      <c r="I514" s="96">
        <f>IF(I$482=ديسمبر!$B43,ديسمبر!$BR43-ديسمبر!$BQ43,0)</f>
        <v>0</v>
      </c>
      <c r="J514" s="96">
        <f>IF(J$482=ديسمبر!$B43,ديسمبر!$BR43-ديسمبر!$BQ43,0)</f>
        <v>0</v>
      </c>
      <c r="K514" s="96">
        <f>IF(K$482=ديسمبر!$B43,ديسمبر!$BR43-ديسمبر!$BQ43,0)</f>
        <v>0</v>
      </c>
      <c r="L514" s="96">
        <f>IF(L$482=ديسمبر!$B43,ديسمبر!$BR43-ديسمبر!$BQ43,0)</f>
        <v>0</v>
      </c>
      <c r="M514" s="96">
        <f>IF(M$482=ديسمبر!$B43,ديسمبر!$BR43-ديسمبر!$BQ43,0)</f>
        <v>0</v>
      </c>
      <c r="N514" s="96">
        <f>IF(N$482=ديسمبر!$B43,ديسمبر!$BR43-ديسمبر!$BQ43,0)</f>
        <v>0</v>
      </c>
      <c r="O514" s="96">
        <f>IF(O$482=ديسمبر!$B43,ديسمبر!$BR43-ديسمبر!$BQ43,0)</f>
        <v>0</v>
      </c>
      <c r="P514" s="96">
        <f>IF(P$482=ديسمبر!$B43,ديسمبر!$BR43-ديسمبر!$BQ43,0)</f>
        <v>0</v>
      </c>
      <c r="Q514" s="96">
        <f>IF(Q$482=ديسمبر!$B43,ديسمبر!$BR43-ديسمبر!$BQ43,0)</f>
        <v>0</v>
      </c>
      <c r="R514" s="96">
        <f>IF(R$482=ديسمبر!$B43,ديسمبر!$BR43-ديسمبر!$BQ43,0)</f>
        <v>0</v>
      </c>
      <c r="S514" s="96">
        <f>IF(S$482=ديسمبر!$B43,ديسمبر!$BR43-ديسمبر!$BQ43,0)</f>
        <v>0</v>
      </c>
      <c r="T514" s="96">
        <f>IF(T$482=ديسمبر!$B43,ديسمبر!$BR43-ديسمبر!$BQ43,0)</f>
        <v>0</v>
      </c>
      <c r="U514" s="96">
        <f>IF(U$482=ديسمبر!$B43,ديسمبر!$BR43-ديسمبر!$BQ43,0)</f>
        <v>0</v>
      </c>
      <c r="V514" s="96">
        <f>IF(V$482=ديسمبر!$B43,ديسمبر!$BR43-ديسمبر!$BQ43,0)</f>
        <v>0</v>
      </c>
      <c r="W514" s="96">
        <f>IF(W$482=ديسمبر!$B43,ديسمبر!$BR43-ديسمبر!$BQ43,0)</f>
        <v>0</v>
      </c>
      <c r="X514" s="96">
        <f>IF(X$482=ديسمبر!$B43,ديسمبر!$BR43-ديسمبر!$BQ43,0)</f>
        <v>0</v>
      </c>
      <c r="Y514" s="96">
        <f>IF(Y$482=ديسمبر!$B43,ديسمبر!$BR43-ديسمبر!$BQ43,0)</f>
        <v>0</v>
      </c>
      <c r="Z514" s="96">
        <f>IF(Z$482=ديسمبر!$B43,ديسمبر!$BR43-ديسمبر!$BQ43,0)</f>
        <v>0</v>
      </c>
      <c r="AA514" s="96">
        <f>IF(AA$482=ديسمبر!$B43,ديسمبر!$BR43-ديسمبر!$BQ43,0)</f>
        <v>0</v>
      </c>
      <c r="AB514" s="96">
        <f>IF(AB$482=ديسمبر!$B43,ديسمبر!$BR43-ديسمبر!$BQ43,0)</f>
        <v>0</v>
      </c>
      <c r="AC514" s="96">
        <f>IF(AC$482=ديسمبر!$B43,ديسمبر!$BR43-ديسمبر!$BQ43,0)</f>
        <v>0</v>
      </c>
      <c r="AD514" s="96">
        <f>IF(AD$482=ديسمبر!$B43,ديسمبر!$BR43-ديسمبر!$BQ43,0)</f>
        <v>0</v>
      </c>
      <c r="AE514" s="96">
        <f>IF(AE$482=ديسمبر!$B43,ديسمبر!$BR43-ديسمبر!$BQ43,0)</f>
        <v>0</v>
      </c>
      <c r="AF514" s="96">
        <f>IF(AF$482=ديسمبر!$B43,ديسمبر!$BR43-ديسمبر!$BQ43,0)</f>
        <v>0</v>
      </c>
      <c r="AG514" s="96">
        <f>IF(AG$482=ديسمبر!$B43,ديسمبر!$BR43-ديسمبر!$BQ43,0)</f>
        <v>0</v>
      </c>
    </row>
    <row r="515" ht="23.25" spans="3:33">
      <c r="C515" s="127" t="s">
        <v>547</v>
      </c>
      <c r="D515" s="144">
        <f t="shared" ref="D515:AG515" si="23">SUM(D483:D514)</f>
        <v>1000</v>
      </c>
      <c r="E515" s="144">
        <f t="shared" si="23"/>
        <v>0</v>
      </c>
      <c r="F515" s="128">
        <f t="shared" si="23"/>
        <v>0</v>
      </c>
      <c r="G515" s="128">
        <f t="shared" si="23"/>
        <v>0</v>
      </c>
      <c r="H515" s="128">
        <f t="shared" si="23"/>
        <v>0</v>
      </c>
      <c r="I515" s="128">
        <f t="shared" si="23"/>
        <v>0</v>
      </c>
      <c r="J515" s="128">
        <f t="shared" si="23"/>
        <v>0</v>
      </c>
      <c r="K515" s="133">
        <f t="shared" si="23"/>
        <v>0</v>
      </c>
      <c r="L515" s="133">
        <f t="shared" si="23"/>
        <v>1000</v>
      </c>
      <c r="M515" s="133">
        <f t="shared" si="23"/>
        <v>0</v>
      </c>
      <c r="N515" s="133">
        <f t="shared" si="23"/>
        <v>0</v>
      </c>
      <c r="O515" s="133">
        <f t="shared" si="23"/>
        <v>0</v>
      </c>
      <c r="P515" s="133">
        <f t="shared" si="23"/>
        <v>0</v>
      </c>
      <c r="Q515" s="133">
        <f t="shared" si="23"/>
        <v>0</v>
      </c>
      <c r="R515" s="136">
        <f t="shared" si="23"/>
        <v>0</v>
      </c>
      <c r="S515" s="136">
        <f t="shared" si="23"/>
        <v>0</v>
      </c>
      <c r="T515" s="136">
        <f t="shared" si="23"/>
        <v>0</v>
      </c>
      <c r="U515" s="136">
        <f t="shared" si="23"/>
        <v>0</v>
      </c>
      <c r="V515" s="136">
        <f t="shared" si="23"/>
        <v>0</v>
      </c>
      <c r="W515" s="136">
        <f t="shared" si="23"/>
        <v>0</v>
      </c>
      <c r="X515" s="138">
        <f t="shared" si="23"/>
        <v>0</v>
      </c>
      <c r="Y515" s="138">
        <f t="shared" si="23"/>
        <v>0</v>
      </c>
      <c r="Z515" s="138">
        <f t="shared" si="23"/>
        <v>0</v>
      </c>
      <c r="AA515" s="138">
        <f t="shared" si="23"/>
        <v>0</v>
      </c>
      <c r="AB515" s="138">
        <f t="shared" si="23"/>
        <v>0</v>
      </c>
      <c r="AC515" s="142">
        <f t="shared" si="23"/>
        <v>0</v>
      </c>
      <c r="AD515" s="142">
        <f t="shared" si="23"/>
        <v>0</v>
      </c>
      <c r="AE515" s="142">
        <f t="shared" si="23"/>
        <v>0</v>
      </c>
      <c r="AF515" s="142">
        <f t="shared" si="23"/>
        <v>0</v>
      </c>
      <c r="AG515" s="143">
        <f t="shared" si="23"/>
        <v>0</v>
      </c>
    </row>
    <row r="516" ht="15.75"/>
    <row r="517" ht="23.25" spans="3:33">
      <c r="C517" s="127" t="s">
        <v>548</v>
      </c>
      <c r="D517" s="155">
        <f>SUM(D44,D87,D130,D172,D215,D258,D301,D344,D387,D430,C473,D515)</f>
        <v>10750</v>
      </c>
      <c r="E517" s="155">
        <f>SUM(E44,E87,E130,E172,E215,E258,E301,E344,E387,E430,D473,E515)</f>
        <v>0</v>
      </c>
      <c r="F517" s="156">
        <f t="shared" ref="F517:AG517" si="24">SUM(F44,F87,F130,F172,F215,F258,F301,F344,F387,F430,F473,F515)</f>
        <v>0</v>
      </c>
      <c r="G517" s="156">
        <f t="shared" si="24"/>
        <v>0</v>
      </c>
      <c r="H517" s="156">
        <f t="shared" si="24"/>
        <v>1850</v>
      </c>
      <c r="I517" s="156">
        <f t="shared" si="24"/>
        <v>0</v>
      </c>
      <c r="J517" s="156">
        <f t="shared" si="24"/>
        <v>0</v>
      </c>
      <c r="K517" s="157">
        <f t="shared" si="24"/>
        <v>3000</v>
      </c>
      <c r="L517" s="157">
        <f t="shared" si="24"/>
        <v>1000</v>
      </c>
      <c r="M517" s="157">
        <f t="shared" si="24"/>
        <v>0</v>
      </c>
      <c r="N517" s="157">
        <f t="shared" si="24"/>
        <v>300</v>
      </c>
      <c r="O517" s="157">
        <f t="shared" si="24"/>
        <v>0</v>
      </c>
      <c r="P517" s="157">
        <f t="shared" si="24"/>
        <v>0</v>
      </c>
      <c r="Q517" s="157">
        <f t="shared" si="24"/>
        <v>600</v>
      </c>
      <c r="R517" s="158">
        <f t="shared" si="24"/>
        <v>0</v>
      </c>
      <c r="S517" s="158">
        <f t="shared" si="24"/>
        <v>0</v>
      </c>
      <c r="T517" s="158">
        <f t="shared" si="24"/>
        <v>0</v>
      </c>
      <c r="U517" s="158">
        <f t="shared" si="24"/>
        <v>0</v>
      </c>
      <c r="V517" s="158">
        <f t="shared" si="24"/>
        <v>900</v>
      </c>
      <c r="W517" s="158">
        <f t="shared" si="24"/>
        <v>0</v>
      </c>
      <c r="X517" s="159">
        <f t="shared" si="24"/>
        <v>0</v>
      </c>
      <c r="Y517" s="159">
        <f t="shared" si="24"/>
        <v>0</v>
      </c>
      <c r="Z517" s="159">
        <f t="shared" si="24"/>
        <v>0</v>
      </c>
      <c r="AA517" s="159">
        <f t="shared" si="24"/>
        <v>0</v>
      </c>
      <c r="AB517" s="159">
        <f t="shared" si="24"/>
        <v>0</v>
      </c>
      <c r="AC517" s="160">
        <f t="shared" si="24"/>
        <v>1400</v>
      </c>
      <c r="AD517" s="160">
        <f t="shared" si="24"/>
        <v>0</v>
      </c>
      <c r="AE517" s="160">
        <f t="shared" si="24"/>
        <v>2000</v>
      </c>
      <c r="AF517" s="160">
        <f t="shared" si="24"/>
        <v>0</v>
      </c>
      <c r="AG517" s="161">
        <f t="shared" si="24"/>
        <v>0</v>
      </c>
    </row>
    <row r="518" ht="15"/>
  </sheetData>
  <mergeCells count="72">
    <mergeCell ref="E10:J10"/>
    <mergeCell ref="K10:Q10"/>
    <mergeCell ref="R10:W10"/>
    <mergeCell ref="X10:AB10"/>
    <mergeCell ref="AC10:AG10"/>
    <mergeCell ref="E53:J53"/>
    <mergeCell ref="K53:Q53"/>
    <mergeCell ref="R53:W53"/>
    <mergeCell ref="X53:AB53"/>
    <mergeCell ref="AC53:AG53"/>
    <mergeCell ref="E96:J96"/>
    <mergeCell ref="K96:Q96"/>
    <mergeCell ref="R96:W96"/>
    <mergeCell ref="X96:AB96"/>
    <mergeCell ref="AC96:AG96"/>
    <mergeCell ref="E138:J138"/>
    <mergeCell ref="K138:Q138"/>
    <mergeCell ref="R138:W138"/>
    <mergeCell ref="X138:AB138"/>
    <mergeCell ref="AC138:AG138"/>
    <mergeCell ref="E181:J181"/>
    <mergeCell ref="K181:Q181"/>
    <mergeCell ref="R181:W181"/>
    <mergeCell ref="X181:AB181"/>
    <mergeCell ref="AC181:AG181"/>
    <mergeCell ref="E224:J224"/>
    <mergeCell ref="K224:Q224"/>
    <mergeCell ref="R224:W224"/>
    <mergeCell ref="X224:AB224"/>
    <mergeCell ref="AC224:AG224"/>
    <mergeCell ref="E267:J267"/>
    <mergeCell ref="K267:Q267"/>
    <mergeCell ref="R267:W267"/>
    <mergeCell ref="X267:AB267"/>
    <mergeCell ref="AC267:AG267"/>
    <mergeCell ref="E310:J310"/>
    <mergeCell ref="K310:Q310"/>
    <mergeCell ref="R310:W310"/>
    <mergeCell ref="X310:AB310"/>
    <mergeCell ref="AC310:AG310"/>
    <mergeCell ref="E353:J353"/>
    <mergeCell ref="K353:Q353"/>
    <mergeCell ref="R353:W353"/>
    <mergeCell ref="X353:AB353"/>
    <mergeCell ref="AC353:AG353"/>
    <mergeCell ref="E396:J396"/>
    <mergeCell ref="K396:Q396"/>
    <mergeCell ref="R396:W396"/>
    <mergeCell ref="X396:AB396"/>
    <mergeCell ref="AC396:AG396"/>
    <mergeCell ref="E439:J439"/>
    <mergeCell ref="K439:Q439"/>
    <mergeCell ref="R439:W439"/>
    <mergeCell ref="X439:AB439"/>
    <mergeCell ref="AC439:AG439"/>
    <mergeCell ref="E481:J481"/>
    <mergeCell ref="K481:Q481"/>
    <mergeCell ref="R481:W481"/>
    <mergeCell ref="X481:AB481"/>
    <mergeCell ref="AC481:AG481"/>
    <mergeCell ref="P306:V309"/>
    <mergeCell ref="P49:V52"/>
    <mergeCell ref="P6:V9"/>
    <mergeCell ref="P92:V95"/>
    <mergeCell ref="P477:V480"/>
    <mergeCell ref="P220:V223"/>
    <mergeCell ref="P263:V266"/>
    <mergeCell ref="P177:V180"/>
    <mergeCell ref="P349:V352"/>
    <mergeCell ref="P435:V438"/>
    <mergeCell ref="P134:V137"/>
    <mergeCell ref="P392:V395"/>
  </mergeCells>
  <dataValidations count="1">
    <dataValidation type="list" allowBlank="1" showInputMessage="1" showErrorMessage="1" sqref="N11 N54 N97 N139 N182 N225 N268 N311 N354 N397 N440 N482">
      <formula1>"مصروفات العاملين"</formula1>
    </dataValidation>
  </dataValidations>
  <pageMargins left="0.699999988079071" right="0.699999988079071" top="0.75" bottom="0.75" header="0.3" footer="0.3"/>
  <pageSetup paperSize="9" orientation="landscape"/>
  <headerFooter alignWithMargins="0" scaleWithDoc="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7:N568"/>
  <sheetViews>
    <sheetView zoomScale="75" zoomScaleNormal="75" topLeftCell="R178" workbookViewId="0">
      <selection activeCell="H13" sqref="H13:I13"/>
    </sheetView>
  </sheetViews>
  <sheetFormatPr defaultColWidth="9" defaultRowHeight="14.25"/>
  <cols>
    <col min="3" max="3" width="35.3" customWidth="1"/>
  </cols>
  <sheetData>
    <row r="7" spans="4:8">
      <c r="D7" s="145"/>
      <c r="E7" s="145"/>
      <c r="F7" s="145"/>
      <c r="G7" s="145"/>
      <c r="H7" s="145"/>
    </row>
    <row r="8" spans="3:8">
      <c r="C8" s="145"/>
      <c r="D8" s="145"/>
      <c r="E8" s="145"/>
      <c r="F8" s="145"/>
      <c r="G8" s="145"/>
      <c r="H8" s="145"/>
    </row>
    <row r="9" spans="3:8">
      <c r="C9" s="146" t="s">
        <v>549</v>
      </c>
      <c r="D9" s="146"/>
      <c r="E9" s="146"/>
      <c r="F9" s="145"/>
      <c r="G9" s="145"/>
      <c r="H9" s="145"/>
    </row>
    <row r="10" spans="3:8">
      <c r="C10" s="146"/>
      <c r="D10" s="146"/>
      <c r="E10" s="146"/>
      <c r="F10" s="145"/>
      <c r="G10" s="145"/>
      <c r="H10" s="145"/>
    </row>
    <row r="11" ht="40.75" customHeight="1" spans="1:12">
      <c r="A11" s="97" t="s">
        <v>10</v>
      </c>
      <c r="B11" s="97" t="s">
        <v>11</v>
      </c>
      <c r="C11" s="97" t="s">
        <v>487</v>
      </c>
      <c r="D11" s="113" t="s">
        <v>550</v>
      </c>
      <c r="E11" s="113"/>
      <c r="F11" s="113"/>
      <c r="G11" s="113" t="s">
        <v>551</v>
      </c>
      <c r="H11" s="113"/>
      <c r="I11" s="113"/>
      <c r="J11" s="113" t="s">
        <v>552</v>
      </c>
      <c r="K11" s="113"/>
      <c r="L11" s="113"/>
    </row>
    <row r="12" spans="1:12">
      <c r="A12" s="96" t="str">
        <f>IF(SUM(L13,K13,I13,H13,F13,E13)&gt;0,يناير!D12,"")</f>
        <v/>
      </c>
      <c r="B12" s="96" t="str">
        <f>IF(SUM(L13,J13,I13,H13,F13,E13)&gt;0,يناير!E12,"")</f>
        <v/>
      </c>
      <c r="C12" s="96" t="str">
        <f>IF(SUM(L13,K13,I13,H13,F13,E13)&gt;0,يناير!F12,"")</f>
        <v/>
      </c>
      <c r="D12" s="96" t="s">
        <v>553</v>
      </c>
      <c r="E12" s="96" t="s">
        <v>554</v>
      </c>
      <c r="F12" s="96" t="s">
        <v>56</v>
      </c>
      <c r="G12" s="96" t="s">
        <v>553</v>
      </c>
      <c r="H12" s="96" t="s">
        <v>554</v>
      </c>
      <c r="I12" s="96" t="s">
        <v>56</v>
      </c>
      <c r="J12" s="96" t="s">
        <v>553</v>
      </c>
      <c r="K12" s="96" t="s">
        <v>554</v>
      </c>
      <c r="L12" s="96" t="s">
        <v>56</v>
      </c>
    </row>
    <row r="13" spans="1:12">
      <c r="A13" s="96" t="str">
        <f>IF(SUM($L13,$K13,$I13,$H13,$F13,$E13)&gt;0,يناير!D12,"")</f>
        <v/>
      </c>
      <c r="B13" s="96" t="str">
        <f>IF(SUM($L13,$K13,$I13,$H13,$F13,$E13)&gt;0,يناير!E12,"")</f>
        <v/>
      </c>
      <c r="C13" s="96" t="str">
        <f>IF(SUM($L13,$K13,$I13,$H13,$F13,$E13)&gt;0,يناير!F12,"")</f>
        <v/>
      </c>
      <c r="D13" s="147">
        <f>F13-E13</f>
        <v>0</v>
      </c>
      <c r="E13" s="147">
        <f>IF(D$11=يناير!$C12,يناير!$AM12,0)</f>
        <v>0</v>
      </c>
      <c r="F13" s="147">
        <f>IF(D$11=يناير!$C12,يناير!AN$12,0)</f>
        <v>0</v>
      </c>
      <c r="G13" s="147">
        <f>I13-H13</f>
        <v>0</v>
      </c>
      <c r="H13" s="147">
        <f>IF(G$11=يناير!$C12,يناير!$AM12,0)</f>
        <v>0</v>
      </c>
      <c r="I13" s="147">
        <f>IF(G$11=يناير!$C12,يناير!AN$12,0)</f>
        <v>0</v>
      </c>
      <c r="J13" s="147">
        <f>L13-K13</f>
        <v>0</v>
      </c>
      <c r="K13" s="147">
        <f>IF(J$11=يناير!$C12,يناير!$AM12,0)</f>
        <v>0</v>
      </c>
      <c r="L13" s="147">
        <f>IF(J$11=يناير!$C12,يناير!AN$12,0)</f>
        <v>0</v>
      </c>
    </row>
    <row r="14" spans="1:12">
      <c r="A14" s="96" t="str">
        <f>IF(SUM($L14,$K14,$I14,$H14,$F14,$E14)&gt;0,يناير!D13,"")</f>
        <v/>
      </c>
      <c r="B14" s="96" t="str">
        <f>IF(SUM($L14,$K14,$I14,$H14,$F14,$E14)&gt;0,يناير!E13,"")</f>
        <v/>
      </c>
      <c r="C14" s="96" t="str">
        <f>IF(SUM($L14,$K14,$I14,$H14,$F14,$E14)&gt;0,يناير!F13,"")</f>
        <v/>
      </c>
      <c r="D14" s="147">
        <f>SUM(D13+F14-E14)</f>
        <v>0</v>
      </c>
      <c r="E14" s="147">
        <f>IF(D$11=يناير!$C13,يناير!$AM13,0)</f>
        <v>0</v>
      </c>
      <c r="F14" s="147">
        <f>IF(D$11=يناير!$C13,يناير!AN$12,0)</f>
        <v>0</v>
      </c>
      <c r="G14" s="147">
        <f>SUM(G13+I14-H14)</f>
        <v>0</v>
      </c>
      <c r="H14" s="147">
        <f>IF(G$11=يناير!$C13,يناير!$AM13,0)</f>
        <v>0</v>
      </c>
      <c r="I14" s="147">
        <f>IF(G$11=يناير!$C13,يناير!Y$12,0)</f>
        <v>0</v>
      </c>
      <c r="J14" s="147">
        <f>SUM(J13+L14-K14)</f>
        <v>0</v>
      </c>
      <c r="K14" s="147">
        <f>IF(J$11=يناير!$C13,يناير!$AM13,0)</f>
        <v>0</v>
      </c>
      <c r="L14" s="147">
        <f>IF(J$11=يناير!$C13,يناير!AN$12,0)</f>
        <v>0</v>
      </c>
    </row>
    <row r="15" spans="1:12">
      <c r="A15" s="96" t="str">
        <f>IF(SUM($L15,$K15,$I15,$H15,$F15,$E15)&gt;0,يناير!D14,"")</f>
        <v/>
      </c>
      <c r="B15" s="96" t="str">
        <f>IF(SUM($L15,$K15,$I15,$H15,$F15,$E15)&gt;0,يناير!E14,"")</f>
        <v/>
      </c>
      <c r="C15" s="96" t="str">
        <f>IF(SUM($L15,$K15,$I15,$H15,$F15,$E15)&gt;0,يناير!F14,"")</f>
        <v/>
      </c>
      <c r="D15" s="147">
        <f>F15-E15</f>
        <v>0</v>
      </c>
      <c r="E15" s="147">
        <f>IF(D$11=يناير!$C14,يناير!$AM14,0)</f>
        <v>0</v>
      </c>
      <c r="F15" s="147">
        <f>IF(D$11=يناير!$C14,يناير!AN$12,0)</f>
        <v>0</v>
      </c>
      <c r="G15" s="147">
        <f>I15-H15</f>
        <v>0</v>
      </c>
      <c r="H15" s="147">
        <f>IF(G$11=يناير!$C14,يناير!$AM14,0)</f>
        <v>0</v>
      </c>
      <c r="I15" s="147">
        <f>IF(G$11=يناير!$C14,يناير!Y$12,0)</f>
        <v>0</v>
      </c>
      <c r="J15" s="147">
        <f>L15-K15</f>
        <v>0</v>
      </c>
      <c r="K15" s="147">
        <f>IF(J$11=يناير!$C14,يناير!$AM14,0)</f>
        <v>0</v>
      </c>
      <c r="L15" s="147">
        <f>IF(J$11=يناير!$C14,يناير!AN$12,0)</f>
        <v>0</v>
      </c>
    </row>
    <row r="16" spans="1:12">
      <c r="A16" s="96" t="str">
        <f>IF(SUM($L16,$K16,$I16,$H16,$F16,$E16)&gt;0,يناير!D15,"")</f>
        <v/>
      </c>
      <c r="B16" s="96" t="str">
        <f>IF(SUM($L16,$K16,$I16,$H16,$F16,$E16)&gt;0,يناير!E15,"")</f>
        <v/>
      </c>
      <c r="C16" s="96" t="str">
        <f>IF(SUM($L16,$K16,$I16,$H16,$F16,$E16)&gt;0,يناير!F15,"")</f>
        <v/>
      </c>
      <c r="D16" s="147">
        <f>SUM(D15+F16-E16)</f>
        <v>0</v>
      </c>
      <c r="E16" s="147">
        <f>IF(D$11=يناير!$C15,يناير!$AM15,0)</f>
        <v>0</v>
      </c>
      <c r="F16" s="147">
        <f>IF(D$11=يناير!$C15,يناير!AN$12,0)</f>
        <v>0</v>
      </c>
      <c r="G16" s="147">
        <f>SUM(G15+I16-H16)</f>
        <v>0</v>
      </c>
      <c r="H16" s="147">
        <f>IF(G$11=يناير!$C15,يناير!$AM15,0)</f>
        <v>0</v>
      </c>
      <c r="I16" s="147">
        <f>IF(G$11=يناير!$C15,يناير!Y$12,0)</f>
        <v>0</v>
      </c>
      <c r="J16" s="147">
        <f>SUM(J15+L16-K16)</f>
        <v>0</v>
      </c>
      <c r="K16" s="147">
        <f>IF(J$11=يناير!$C15,يناير!$AM15,0)</f>
        <v>0</v>
      </c>
      <c r="L16" s="147">
        <f>IF(J$11=يناير!$C15,يناير!AN$12,0)</f>
        <v>0</v>
      </c>
    </row>
    <row r="17" spans="1:12">
      <c r="A17" s="96" t="str">
        <f>IF(SUM($L17,$K17,$I17,$H17,$F17,$E17)&gt;0,يناير!D16,"")</f>
        <v/>
      </c>
      <c r="B17" s="96" t="str">
        <f>IF(SUM($L17,$K17,$I17,$H17,$F17,$E17)&gt;0,يناير!E16,"")</f>
        <v/>
      </c>
      <c r="C17" s="96" t="str">
        <f>IF(SUM($L17,$K17,$I17,$H17,$F17,$E17)&gt;0,يناير!F16,"")</f>
        <v/>
      </c>
      <c r="D17" s="147">
        <f>F17-E17</f>
        <v>0</v>
      </c>
      <c r="E17" s="147">
        <f>IF(D$11=يناير!$C16,يناير!$AM16,0)</f>
        <v>0</v>
      </c>
      <c r="F17" s="147">
        <f>IF(D$11=يناير!$C16,يناير!AN$12,0)</f>
        <v>0</v>
      </c>
      <c r="G17" s="147">
        <f>I17-H17</f>
        <v>0</v>
      </c>
      <c r="H17" s="147">
        <f>IF(G$11=يناير!$C16,يناير!$AM16,0)</f>
        <v>0</v>
      </c>
      <c r="I17" s="147">
        <f>IF(G$11=يناير!$C16,يناير!Y$12,0)</f>
        <v>0</v>
      </c>
      <c r="J17" s="147">
        <f>L17-K17</f>
        <v>0</v>
      </c>
      <c r="K17" s="147">
        <f>IF(J$11=يناير!$C16,يناير!$AM16,0)</f>
        <v>0</v>
      </c>
      <c r="L17" s="147">
        <f>IF(J$11=يناير!$C16,يناير!AN$12,0)</f>
        <v>0</v>
      </c>
    </row>
    <row r="18" spans="1:12">
      <c r="A18" s="96" t="str">
        <f>IF(SUM($L18,$K18,$I18,$H18,$F18,$E18)&gt;0,يناير!D17,"")</f>
        <v/>
      </c>
      <c r="B18" s="96" t="str">
        <f>IF(SUM($L18,$K18,$I18,$H18,$F18,$E18)&gt;0,يناير!E17,"")</f>
        <v/>
      </c>
      <c r="C18" s="96" t="str">
        <f>IF(SUM($L18,$K18,$I18,$H18,$F18,$E18)&gt;0,يناير!F17,"")</f>
        <v/>
      </c>
      <c r="D18" s="147">
        <f>SUM(D17+F18-E18)</f>
        <v>0</v>
      </c>
      <c r="E18" s="147">
        <f>IF(D$11=يناير!$C17,يناير!$AM17,0)</f>
        <v>0</v>
      </c>
      <c r="F18" s="147">
        <f>IF(D$11=يناير!$C17,يناير!AN$12,0)</f>
        <v>0</v>
      </c>
      <c r="G18" s="147">
        <f>SUM(G17+I18-H18)</f>
        <v>0</v>
      </c>
      <c r="H18" s="147">
        <f>IF(G$11=يناير!$C17,يناير!$AM17,0)</f>
        <v>0</v>
      </c>
      <c r="I18" s="147">
        <f>IF(G$11=يناير!$C17,يناير!Y$12,0)</f>
        <v>0</v>
      </c>
      <c r="J18" s="147">
        <f>SUM(J17+L18-K18)</f>
        <v>0</v>
      </c>
      <c r="K18" s="147">
        <f>IF(J$11=يناير!$C17,يناير!$AM17,0)</f>
        <v>0</v>
      </c>
      <c r="L18" s="147">
        <f>IF(J$11=يناير!$C17,يناير!AN$12,0)</f>
        <v>0</v>
      </c>
    </row>
    <row r="19" spans="1:12">
      <c r="A19" s="96" t="str">
        <f>IF(SUM($L19,$K19,$I19,$H19,$F19,$E19)&gt;0,يناير!D18,"")</f>
        <v/>
      </c>
      <c r="B19" s="96" t="str">
        <f>IF(SUM($L19,$K19,$I19,$H19,$F19,$E19)&gt;0,يناير!E18,"")</f>
        <v/>
      </c>
      <c r="C19" s="96" t="str">
        <f>IF(SUM($L19,$K19,$I19,$H19,$F19,$E19)&gt;0,يناير!F18,"")</f>
        <v/>
      </c>
      <c r="D19" s="147">
        <f>F19-E19</f>
        <v>0</v>
      </c>
      <c r="E19" s="147">
        <f>IF(D$11=يناير!$C18,يناير!$AM18,0)</f>
        <v>0</v>
      </c>
      <c r="F19" s="147">
        <f>IF(D$11=يناير!$C18,يناير!AN$12,0)</f>
        <v>0</v>
      </c>
      <c r="G19" s="147">
        <f>I19-H19</f>
        <v>0</v>
      </c>
      <c r="H19" s="147">
        <f>IF(G$11=يناير!$C18,يناير!$AM18,0)</f>
        <v>0</v>
      </c>
      <c r="I19" s="147">
        <f>IF(G$11=يناير!$C18,يناير!Y$12,0)</f>
        <v>0</v>
      </c>
      <c r="J19" s="147">
        <f>L19-K19</f>
        <v>0</v>
      </c>
      <c r="K19" s="147">
        <f>IF(J$11=يناير!$C18,يناير!$AM18,0)</f>
        <v>0</v>
      </c>
      <c r="L19" s="147">
        <f>IF(J$11=يناير!$C18,يناير!AN$12,0)</f>
        <v>0</v>
      </c>
    </row>
    <row r="20" spans="1:12">
      <c r="A20" s="96" t="str">
        <f>IF(SUM($L20,$K20,$I20,$H20,$F20,$E20)&gt;0,يناير!D19,"")</f>
        <v/>
      </c>
      <c r="B20" s="96" t="str">
        <f>IF(SUM($L20,$K20,$I20,$H20,$F20,$E20)&gt;0,يناير!E19,"")</f>
        <v/>
      </c>
      <c r="C20" s="96" t="str">
        <f>IF(SUM($L20,$K20,$I20,$H20,$F20,$E20)&gt;0,يناير!F19,"")</f>
        <v/>
      </c>
      <c r="D20" s="147">
        <f>SUM(D19+F20-E20)</f>
        <v>0</v>
      </c>
      <c r="E20" s="147">
        <f>IF(D$11=يناير!$C19,يناير!$AM19,0)</f>
        <v>0</v>
      </c>
      <c r="F20" s="147">
        <f>IF(D$11=يناير!$C19,يناير!AN$12,0)</f>
        <v>0</v>
      </c>
      <c r="G20" s="147">
        <f>SUM(G19+I20-H20)</f>
        <v>0</v>
      </c>
      <c r="H20" s="147">
        <f>IF(G$11=يناير!$C19,يناير!$AM19,0)</f>
        <v>0</v>
      </c>
      <c r="I20" s="147">
        <f>IF(G$11=يناير!$C19,يناير!Y$12,0)</f>
        <v>0</v>
      </c>
      <c r="J20" s="147">
        <f>SUM(J19+L20-K20)</f>
        <v>0</v>
      </c>
      <c r="K20" s="147">
        <f>IF(J$11=يناير!$C19,يناير!$AM19,0)</f>
        <v>0</v>
      </c>
      <c r="L20" s="147">
        <f>IF(J$11=يناير!$C19,يناير!AN$12,0)</f>
        <v>0</v>
      </c>
    </row>
    <row r="21" spans="1:12">
      <c r="A21" s="96" t="str">
        <f>IF(SUM($L21,$K21,$I21,$H21,$F21,$E21)&gt;0,يناير!D20,"")</f>
        <v/>
      </c>
      <c r="B21" s="96" t="str">
        <f>IF(SUM($L21,$K21,$I21,$H21,$F21,$E21)&gt;0,يناير!E20,"")</f>
        <v/>
      </c>
      <c r="C21" s="96" t="str">
        <f>IF(SUM($L21,$K21,$I21,$H21,$F21,$E21)&gt;0,يناير!F20,"")</f>
        <v/>
      </c>
      <c r="D21" s="147">
        <f>F21-E21</f>
        <v>0</v>
      </c>
      <c r="E21" s="147">
        <f>IF(D$11=يناير!$C20,يناير!$AM20,0)</f>
        <v>0</v>
      </c>
      <c r="F21" s="147">
        <f>IF(D$11=يناير!$C20,يناير!AN$12,0)</f>
        <v>0</v>
      </c>
      <c r="G21" s="147">
        <f>I21-H21</f>
        <v>0</v>
      </c>
      <c r="H21" s="147">
        <f>IF(G$11=يناير!$C20,يناير!$AM20,0)</f>
        <v>0</v>
      </c>
      <c r="I21" s="147">
        <f>IF(G$11=يناير!$C20,يناير!Y$12,0)</f>
        <v>0</v>
      </c>
      <c r="J21" s="147">
        <f>L21-K21</f>
        <v>0</v>
      </c>
      <c r="K21" s="147">
        <f>IF(J$11=يناير!$C20,يناير!$AM20,0)</f>
        <v>0</v>
      </c>
      <c r="L21" s="147">
        <f>IF(J$11=يناير!$C20,يناير!AN$12,0)</f>
        <v>0</v>
      </c>
    </row>
    <row r="22" spans="1:12">
      <c r="A22" s="96" t="str">
        <f>IF(SUM($L22,$K22,$I22,$H22,$F22,$E22)&gt;0,يناير!D21,"")</f>
        <v/>
      </c>
      <c r="B22" s="96" t="str">
        <f>IF(SUM($L22,$K22,$I22,$H22,$F22,$E22)&gt;0,يناير!E21,"")</f>
        <v/>
      </c>
      <c r="C22" s="96" t="str">
        <f>IF(SUM($L22,$K22,$I22,$H22,$F22,$E22)&gt;0,يناير!F21,"")</f>
        <v/>
      </c>
      <c r="D22" s="147">
        <f>SUM(D21+F22-E22)</f>
        <v>0</v>
      </c>
      <c r="E22" s="147">
        <f>IF(D$11=يناير!$C21,يناير!$AM21,0)</f>
        <v>0</v>
      </c>
      <c r="F22" s="147">
        <f>IF(D$11=يناير!$C21,يناير!AN$12,0)</f>
        <v>0</v>
      </c>
      <c r="G22" s="147">
        <f>SUM(G21+I22-H22)</f>
        <v>0</v>
      </c>
      <c r="H22" s="147">
        <f>IF(G$11=يناير!$C21,يناير!$AM21,0)</f>
        <v>0</v>
      </c>
      <c r="I22" s="147">
        <f>IF(G$11=يناير!$C21,يناير!Y$12,0)</f>
        <v>0</v>
      </c>
      <c r="J22" s="147">
        <f>SUM(J21+L22-K22)</f>
        <v>0</v>
      </c>
      <c r="K22" s="147">
        <f>IF(J$11=يناير!$C21,يناير!$AM21,0)</f>
        <v>0</v>
      </c>
      <c r="L22" s="147">
        <f>IF(J$11=يناير!$C21,يناير!AN$12,0)</f>
        <v>0</v>
      </c>
    </row>
    <row r="23" spans="1:12">
      <c r="A23" s="96" t="str">
        <f>IF(SUM($L23,$K23,$I23,$H23,$F23,$E23)&gt;0,يناير!D22,"")</f>
        <v/>
      </c>
      <c r="B23" s="96" t="str">
        <f>IF(SUM($L23,$K23,$I23,$H23,$F23,$E23)&gt;0,يناير!E22,"")</f>
        <v/>
      </c>
      <c r="C23" s="96" t="str">
        <f>IF(SUM($L23,$K23,$I23,$H23,$F23,$E23)&gt;0,يناير!F22,"")</f>
        <v/>
      </c>
      <c r="D23" s="147">
        <f>F23-E23</f>
        <v>0</v>
      </c>
      <c r="E23" s="147">
        <f>IF(D$11=يناير!$C22,يناير!$AM22,0)</f>
        <v>0</v>
      </c>
      <c r="F23" s="147">
        <f>IF(D$11=يناير!$C22,يناير!AN$12,0)</f>
        <v>0</v>
      </c>
      <c r="G23" s="147">
        <f>I23-H23</f>
        <v>0</v>
      </c>
      <c r="H23" s="147">
        <f>IF(G$11=يناير!$C22,يناير!$AM22,0)</f>
        <v>0</v>
      </c>
      <c r="I23" s="147">
        <f>IF(G$11=يناير!$C22,يناير!Y$12,0)</f>
        <v>0</v>
      </c>
      <c r="J23" s="147">
        <f>L23-K23</f>
        <v>0</v>
      </c>
      <c r="K23" s="147">
        <f>IF(J$11=يناير!$C22,يناير!$AM22,0)</f>
        <v>0</v>
      </c>
      <c r="L23" s="147">
        <f>IF(J$11=يناير!$C22,يناير!AN$12,0)</f>
        <v>0</v>
      </c>
    </row>
    <row r="24" spans="1:12">
      <c r="A24" s="96" t="str">
        <f>IF(SUM($L24,$K24,$I24,$H24,$F24,$E24)&gt;0,يناير!D23,"")</f>
        <v/>
      </c>
      <c r="B24" s="96" t="str">
        <f>IF(SUM($L24,$K24,$I24,$H24,$F24,$E24)&gt;0,يناير!E23,"")</f>
        <v/>
      </c>
      <c r="C24" s="96" t="str">
        <f>IF(SUM($L24,$K24,$I24,$H24,$F24,$E24)&gt;0,يناير!F23,"")</f>
        <v/>
      </c>
      <c r="D24" s="147">
        <f>SUM(D23+F24-E24)</f>
        <v>0</v>
      </c>
      <c r="E24" s="147">
        <f>IF(D$11=يناير!$C23,يناير!$AM23,0)</f>
        <v>0</v>
      </c>
      <c r="F24" s="147">
        <f>IF(D$11=يناير!$C23,يناير!AN$12,0)</f>
        <v>0</v>
      </c>
      <c r="G24" s="147">
        <f>SUM(G23+I24-H24)</f>
        <v>0</v>
      </c>
      <c r="H24" s="147">
        <f>IF(G$11=يناير!$C23,يناير!$AM23,0)</f>
        <v>0</v>
      </c>
      <c r="I24" s="147">
        <f>IF(G$11=يناير!$C23,يناير!Y$12,0)</f>
        <v>0</v>
      </c>
      <c r="J24" s="147">
        <f>SUM(J23+L24-K24)</f>
        <v>0</v>
      </c>
      <c r="K24" s="147">
        <f>IF(J$11=يناير!$C23,يناير!$AM23,0)</f>
        <v>0</v>
      </c>
      <c r="L24" s="147">
        <f>IF(J$11=يناير!$C23,يناير!AN$12,0)</f>
        <v>0</v>
      </c>
    </row>
    <row r="25" spans="1:12">
      <c r="A25" s="96" t="str">
        <f>IF(SUM($L25,$K25,$I25,$H25,$F25,$E25)&gt;0,يناير!D24,"")</f>
        <v/>
      </c>
      <c r="B25" s="96" t="str">
        <f>IF(SUM($L25,$K25,$I25,$H25,$F25,$E25)&gt;0,يناير!E24,"")</f>
        <v/>
      </c>
      <c r="C25" s="96" t="str">
        <f>IF(SUM($L25,$K25,$I25,$H25,$F25,$E25)&gt;0,يناير!F24,"")</f>
        <v/>
      </c>
      <c r="D25" s="147">
        <f>F25-E25</f>
        <v>0</v>
      </c>
      <c r="E25" s="147">
        <f>IF(D$11=يناير!$C24,يناير!$AM24,0)</f>
        <v>0</v>
      </c>
      <c r="F25" s="147">
        <f>IF(D$11=يناير!$C24,يناير!AN$12,0)</f>
        <v>0</v>
      </c>
      <c r="G25" s="147">
        <f>I25-H25</f>
        <v>0</v>
      </c>
      <c r="H25" s="147">
        <f>IF(G$11=يناير!$C24,يناير!$AM24,0)</f>
        <v>0</v>
      </c>
      <c r="I25" s="147">
        <f>IF(G$11=يناير!$C24,يناير!Y$12,0)</f>
        <v>0</v>
      </c>
      <c r="J25" s="147">
        <f>L25-K25</f>
        <v>0</v>
      </c>
      <c r="K25" s="147">
        <f>IF(J$11=يناير!$C24,يناير!$AM24,0)</f>
        <v>0</v>
      </c>
      <c r="L25" s="147">
        <f>IF(J$11=يناير!$C24,يناير!AN$12,0)</f>
        <v>0</v>
      </c>
    </row>
    <row r="26" spans="1:12">
      <c r="A26" s="96" t="str">
        <f>IF(SUM($L26,$K26,$I26,$H26,$F26,$E26)&gt;0,يناير!D25,"")</f>
        <v/>
      </c>
      <c r="B26" s="96" t="str">
        <f>IF(SUM($L26,$K26,$I26,$H26,$F26,$E26)&gt;0,يناير!E25,"")</f>
        <v/>
      </c>
      <c r="C26" s="96" t="str">
        <f>IF(SUM($L26,$K26,$I26,$H26,$F26,$E26)&gt;0,يناير!F25,"")</f>
        <v/>
      </c>
      <c r="D26" s="147">
        <f>SUM(D25+F26-E26)</f>
        <v>0</v>
      </c>
      <c r="E26" s="147">
        <f>IF(D$11=يناير!$C25,يناير!$AM25,0)</f>
        <v>0</v>
      </c>
      <c r="F26" s="147">
        <f>IF(D$11=يناير!$C25,يناير!AN$12,0)</f>
        <v>0</v>
      </c>
      <c r="G26" s="147">
        <f>SUM(G25+I26-H26)</f>
        <v>0</v>
      </c>
      <c r="H26" s="147">
        <f>IF(G$11=يناير!$C25,يناير!$AM25,0)</f>
        <v>0</v>
      </c>
      <c r="I26" s="147">
        <f>IF(G$11=يناير!$C25,يناير!Y$12,0)</f>
        <v>0</v>
      </c>
      <c r="J26" s="147">
        <f>SUM(J25+L26-K26)</f>
        <v>0</v>
      </c>
      <c r="K26" s="147">
        <f>IF(J$11=يناير!$C25,يناير!$AM25,0)</f>
        <v>0</v>
      </c>
      <c r="L26" s="147">
        <f>IF(J$11=يناير!$C25,يناير!AN$12,0)</f>
        <v>0</v>
      </c>
    </row>
    <row r="27" spans="1:12">
      <c r="A27" s="96" t="str">
        <f>IF(SUM($L27,$K27,$I27,$H27,$F27,$E27)&gt;0,يناير!D26,"")</f>
        <v/>
      </c>
      <c r="B27" s="96" t="str">
        <f>IF(SUM($L27,$K27,$I27,$H27,$F27,$E27)&gt;0,يناير!E26,"")</f>
        <v/>
      </c>
      <c r="C27" s="96" t="str">
        <f>IF(SUM($L27,$K27,$I27,$H27,$F27,$E27)&gt;0,يناير!F26,"")</f>
        <v/>
      </c>
      <c r="D27" s="147">
        <f>F27-E27</f>
        <v>0</v>
      </c>
      <c r="E27" s="147">
        <f>IF(D$11=يناير!$C26,يناير!$AM26,0)</f>
        <v>0</v>
      </c>
      <c r="F27" s="147">
        <f>IF(D$11=يناير!$C26,يناير!AN$12,0)</f>
        <v>0</v>
      </c>
      <c r="G27" s="147">
        <f>I27-H27</f>
        <v>0</v>
      </c>
      <c r="H27" s="147">
        <f>IF(G$11=يناير!$C26,يناير!$AM26,0)</f>
        <v>0</v>
      </c>
      <c r="I27" s="147">
        <f>IF(G$11=يناير!$C26,يناير!Y$12,0)</f>
        <v>0</v>
      </c>
      <c r="J27" s="147">
        <f>L27-K27</f>
        <v>0</v>
      </c>
      <c r="K27" s="147">
        <f>IF(J$11=يناير!$C26,يناير!$AM26,0)</f>
        <v>0</v>
      </c>
      <c r="L27" s="147">
        <f>IF(J$11=يناير!$C26,يناير!AN$12,0)</f>
        <v>0</v>
      </c>
    </row>
    <row r="28" spans="1:12">
      <c r="A28" s="96" t="str">
        <f>IF(SUM($L28,$K28,$I28,$H28,$F28,$E28)&gt;0,يناير!D27,"")</f>
        <v/>
      </c>
      <c r="B28" s="96" t="str">
        <f>IF(SUM($L28,$K28,$I28,$H28,$F28,$E28)&gt;0,يناير!E27,"")</f>
        <v/>
      </c>
      <c r="C28" s="96" t="str">
        <f>IF(SUM($L28,$K28,$I28,$H28,$F28,$E28)&gt;0,يناير!F27,"")</f>
        <v/>
      </c>
      <c r="D28" s="147">
        <f>SUM(D27+F28-E28)</f>
        <v>0</v>
      </c>
      <c r="E28" s="147">
        <f>IF(D$11=يناير!$C27,يناير!$AM27,0)</f>
        <v>0</v>
      </c>
      <c r="F28" s="147">
        <f>IF(D$11=يناير!$C27,يناير!AN$12,0)</f>
        <v>0</v>
      </c>
      <c r="G28" s="147">
        <f>SUM(G27+I28-H28)</f>
        <v>0</v>
      </c>
      <c r="H28" s="147">
        <f>IF(G$11=يناير!$C27,يناير!$AM27,0)</f>
        <v>0</v>
      </c>
      <c r="I28" s="147">
        <f>IF(G$11=يناير!$C27,يناير!Y$12,0)</f>
        <v>0</v>
      </c>
      <c r="J28" s="147">
        <f>SUM(J27+L28-K28)</f>
        <v>0</v>
      </c>
      <c r="K28" s="147">
        <f>IF(J$11=يناير!$C27,يناير!$AM27,0)</f>
        <v>0</v>
      </c>
      <c r="L28" s="147">
        <f>IF(J$11=يناير!$C27,يناير!AN$12,0)</f>
        <v>0</v>
      </c>
    </row>
    <row r="29" spans="1:12">
      <c r="A29" s="96" t="str">
        <f>IF(SUM($L29,$K29,$I29,$H29,$F29,$E29)&gt;0,يناير!D28,"")</f>
        <v/>
      </c>
      <c r="B29" s="96" t="str">
        <f>IF(SUM($L29,$K29,$I29,$H29,$F29,$E29)&gt;0,يناير!E28,"")</f>
        <v/>
      </c>
      <c r="C29" s="96" t="str">
        <f>IF(SUM($L29,$K29,$I29,$H29,$F29,$E29)&gt;0,يناير!F28,"")</f>
        <v/>
      </c>
      <c r="D29" s="147">
        <f>F29-E29</f>
        <v>0</v>
      </c>
      <c r="E29" s="147">
        <f>IF(D$11=يناير!$C28,يناير!$AM28,0)</f>
        <v>0</v>
      </c>
      <c r="F29" s="147">
        <f>IF(D$11=يناير!$C28,يناير!AN$12,0)</f>
        <v>0</v>
      </c>
      <c r="G29" s="147">
        <f>I29-H29</f>
        <v>0</v>
      </c>
      <c r="H29" s="147">
        <f>IF(G$11=يناير!$C28,يناير!$AM28,0)</f>
        <v>0</v>
      </c>
      <c r="I29" s="147">
        <f>IF(G$11=يناير!$C28,يناير!Y$12,0)</f>
        <v>0</v>
      </c>
      <c r="J29" s="147">
        <f>L29-K29</f>
        <v>0</v>
      </c>
      <c r="K29" s="147">
        <f>IF(J$11=يناير!$C28,يناير!$AM28,0)</f>
        <v>0</v>
      </c>
      <c r="L29" s="147">
        <f>IF(J$11=يناير!$C28,يناير!AN$12,0)</f>
        <v>0</v>
      </c>
    </row>
    <row r="30" spans="1:12">
      <c r="A30" s="96" t="str">
        <f>IF(SUM($L30,$K30,$I30,$H30,$F30,$E30)&gt;0,يناير!D29,"")</f>
        <v/>
      </c>
      <c r="B30" s="96" t="str">
        <f>IF(SUM($L30,$K30,$I30,$H30,$F30,$E30)&gt;0,يناير!E29,"")</f>
        <v/>
      </c>
      <c r="C30" s="96" t="str">
        <f>IF(SUM($L30,$K30,$I30,$H30,$F30,$E30)&gt;0,يناير!F29,"")</f>
        <v/>
      </c>
      <c r="D30" s="147">
        <f>SUM(D29+F30-E30)</f>
        <v>0</v>
      </c>
      <c r="E30" s="147">
        <f>IF(D$11=يناير!$C29,يناير!$AM29,0)</f>
        <v>0</v>
      </c>
      <c r="F30" s="147">
        <f>IF(D$11=يناير!$C29,يناير!AN$12,0)</f>
        <v>0</v>
      </c>
      <c r="G30" s="147">
        <f>SUM(G29+I30-H30)</f>
        <v>0</v>
      </c>
      <c r="H30" s="147">
        <f>IF(G$11=يناير!$C29,يناير!$AM29,0)</f>
        <v>0</v>
      </c>
      <c r="I30" s="147">
        <f>IF(G$11=يناير!$C29,يناير!Y$12,0)</f>
        <v>0</v>
      </c>
      <c r="J30" s="147">
        <f>SUM(J29+L30-K30)</f>
        <v>0</v>
      </c>
      <c r="K30" s="147">
        <f>IF(J$11=يناير!$C29,يناير!$AM29,0)</f>
        <v>0</v>
      </c>
      <c r="L30" s="147">
        <f>IF(J$11=يناير!$C29,يناير!AN$12,0)</f>
        <v>0</v>
      </c>
    </row>
    <row r="31" spans="1:12">
      <c r="A31" s="96" t="str">
        <f>IF(SUM($L31,$K31,$I31,$H31,$F31,$E31)&gt;0,يناير!D30,"")</f>
        <v/>
      </c>
      <c r="B31" s="96" t="str">
        <f>IF(SUM($L31,$K31,$I31,$H31,$F31,$E31)&gt;0,يناير!E30,"")</f>
        <v/>
      </c>
      <c r="C31" s="96" t="str">
        <f>IF(SUM($L31,$K31,$I31,$H31,$F31,$E31)&gt;0,يناير!F30,"")</f>
        <v/>
      </c>
      <c r="D31" s="147">
        <f>F31-E31</f>
        <v>0</v>
      </c>
      <c r="E31" s="147">
        <f>IF(D$11=يناير!$C30,يناير!$AM30,0)</f>
        <v>0</v>
      </c>
      <c r="F31" s="147">
        <f>IF(D$11=يناير!$C30,يناير!AN$12,0)</f>
        <v>0</v>
      </c>
      <c r="G31" s="147">
        <f>I31-H31</f>
        <v>0</v>
      </c>
      <c r="H31" s="147">
        <f>IF(G$11=يناير!$C30,يناير!$AM30,0)</f>
        <v>0</v>
      </c>
      <c r="I31" s="147">
        <f>IF(G$11=يناير!$C30,يناير!Y$12,0)</f>
        <v>0</v>
      </c>
      <c r="J31" s="147">
        <f>L31-K31</f>
        <v>0</v>
      </c>
      <c r="K31" s="147">
        <f>IF(J$11=يناير!$C30,يناير!$AM30,0)</f>
        <v>0</v>
      </c>
      <c r="L31" s="147">
        <f>IF(J$11=يناير!$C30,يناير!AN$12,0)</f>
        <v>0</v>
      </c>
    </row>
    <row r="32" spans="1:12">
      <c r="A32" s="96" t="str">
        <f>IF(SUM($L32,$K32,$I32,$H32,$F32,$E32)&gt;0,يناير!D31,"")</f>
        <v/>
      </c>
      <c r="B32" s="96" t="str">
        <f>IF(SUM($L32,$K32,$I32,$H32,$F32,$E32)&gt;0,يناير!E31,"")</f>
        <v/>
      </c>
      <c r="C32" s="96" t="str">
        <f>IF(SUM($L32,$K32,$I32,$H32,$F32,$E32)&gt;0,يناير!F31,"")</f>
        <v/>
      </c>
      <c r="D32" s="147">
        <f>SUM(D31+F32-E32)</f>
        <v>0</v>
      </c>
      <c r="E32" s="147">
        <f>IF(D$11=يناير!$C31,يناير!$AM31,0)</f>
        <v>0</v>
      </c>
      <c r="F32" s="147">
        <f>IF(D$11=يناير!$C31,يناير!AN$12,0)</f>
        <v>0</v>
      </c>
      <c r="G32" s="147">
        <f>SUM(G31+I32-H32)</f>
        <v>0</v>
      </c>
      <c r="H32" s="147">
        <f>IF(G$11=يناير!$C31,يناير!$AM31,0)</f>
        <v>0</v>
      </c>
      <c r="I32" s="147">
        <f>IF(G$11=يناير!$C31,يناير!Y$12,0)</f>
        <v>0</v>
      </c>
      <c r="J32" s="147">
        <f>SUM(J31+L32-K32)</f>
        <v>0</v>
      </c>
      <c r="K32" s="147">
        <f>IF(J$11=يناير!$C31,يناير!$AM31,0)</f>
        <v>0</v>
      </c>
      <c r="L32" s="147">
        <f>IF(J$11=يناير!$C31,يناير!AN$12,0)</f>
        <v>0</v>
      </c>
    </row>
    <row r="33" spans="1:12">
      <c r="A33" s="96" t="str">
        <f>IF(SUM($L33,$K33,$I33,$H33,$F33,$E33)&gt;0,يناير!D32,"")</f>
        <v/>
      </c>
      <c r="B33" s="96" t="str">
        <f>IF(SUM($L33,$K33,$I33,$H33,$F33,$E33)&gt;0,يناير!E32,"")</f>
        <v/>
      </c>
      <c r="C33" s="96" t="str">
        <f>IF(SUM($L33,$K33,$I33,$H33,$F33,$E33)&gt;0,يناير!F32,"")</f>
        <v/>
      </c>
      <c r="D33" s="147">
        <f>F33-E33</f>
        <v>0</v>
      </c>
      <c r="E33" s="147">
        <f>IF(D$11=يناير!$C32,يناير!$AM32,0)</f>
        <v>0</v>
      </c>
      <c r="F33" s="147">
        <f>IF(D$11=يناير!$C32,يناير!AN$12,0)</f>
        <v>0</v>
      </c>
      <c r="G33" s="147">
        <f>I33-H33</f>
        <v>0</v>
      </c>
      <c r="H33" s="147">
        <f>IF(G$11=يناير!$C32,يناير!$AM32,0)</f>
        <v>0</v>
      </c>
      <c r="I33" s="147">
        <f>IF(G$11=يناير!$C32,يناير!Y$12,0)</f>
        <v>0</v>
      </c>
      <c r="J33" s="147">
        <f>L33-K33</f>
        <v>0</v>
      </c>
      <c r="K33" s="147">
        <f>IF(J$11=يناير!$C32,يناير!$AM32,0)</f>
        <v>0</v>
      </c>
      <c r="L33" s="147">
        <f>IF(J$11=يناير!$C32,يناير!AN$12,0)</f>
        <v>0</v>
      </c>
    </row>
    <row r="34" spans="1:12">
      <c r="A34" s="96" t="str">
        <f>IF(SUM($L34,$K34,$I34,$H34,$F34,$E34)&gt;0,يناير!D33,"")</f>
        <v/>
      </c>
      <c r="B34" s="96" t="str">
        <f>IF(SUM($L34,$K34,$I34,$H34,$F34,$E34)&gt;0,يناير!E33,"")</f>
        <v/>
      </c>
      <c r="C34" s="96" t="str">
        <f>IF(SUM($L34,$K34,$I34,$H34,$F34,$E34)&gt;0,يناير!F33,"")</f>
        <v/>
      </c>
      <c r="D34" s="147">
        <f>SUM(D33+F34-E34)</f>
        <v>0</v>
      </c>
      <c r="E34" s="147">
        <f>IF(D$11=يناير!$C33,يناير!$AM33,0)</f>
        <v>0</v>
      </c>
      <c r="F34" s="147">
        <f>IF(D$11=يناير!$C33,يناير!AN$12,0)</f>
        <v>0</v>
      </c>
      <c r="G34" s="147">
        <f>SUM(G33+I34-H34)</f>
        <v>0</v>
      </c>
      <c r="H34" s="147">
        <f>IF(G$11=يناير!$C33,يناير!$AM33,0)</f>
        <v>0</v>
      </c>
      <c r="I34" s="147">
        <f>IF(G$11=يناير!$C33,يناير!Y$12,0)</f>
        <v>0</v>
      </c>
      <c r="J34" s="147">
        <f>SUM(J33+L34-K34)</f>
        <v>0</v>
      </c>
      <c r="K34" s="147">
        <f>IF(J$11=يناير!$C33,يناير!$AM33,0)</f>
        <v>0</v>
      </c>
      <c r="L34" s="147">
        <f>IF(J$11=يناير!$C33,يناير!AN$12,0)</f>
        <v>0</v>
      </c>
    </row>
    <row r="35" spans="1:12">
      <c r="A35" s="96" t="str">
        <f>IF(SUM($L35,$K35,$I35,$H35,$F35,$E35)&gt;0,يناير!D34,"")</f>
        <v/>
      </c>
      <c r="B35" s="96" t="str">
        <f>IF(SUM($L35,$K35,$I35,$H35,$F35,$E35)&gt;0,يناير!E34,"")</f>
        <v/>
      </c>
      <c r="C35" s="96" t="str">
        <f>IF(SUM($L35,$K35,$I35,$H35,$F35,$E35)&gt;0,يناير!F34,"")</f>
        <v/>
      </c>
      <c r="D35" s="147">
        <f>F35-E35</f>
        <v>0</v>
      </c>
      <c r="E35" s="147">
        <f>IF(D$11=يناير!$C34,يناير!$AM34,0)</f>
        <v>0</v>
      </c>
      <c r="F35" s="147">
        <f>IF(D$11=يناير!$C34,يناير!AN$12,0)</f>
        <v>0</v>
      </c>
      <c r="G35" s="147">
        <f>I35-H35</f>
        <v>0</v>
      </c>
      <c r="H35" s="147">
        <f>IF(G$11=يناير!$C34,يناير!$AM34,0)</f>
        <v>0</v>
      </c>
      <c r="I35" s="147">
        <f>IF(G$11=يناير!$C34,يناير!Y$12,0)</f>
        <v>0</v>
      </c>
      <c r="J35" s="147">
        <f>L35-K35</f>
        <v>0</v>
      </c>
      <c r="K35" s="147">
        <f>IF(J$11=يناير!$C34,يناير!$AM34,0)</f>
        <v>0</v>
      </c>
      <c r="L35" s="147">
        <f>IF(J$11=يناير!$C34,يناير!AN$12,0)</f>
        <v>0</v>
      </c>
    </row>
    <row r="36" spans="1:12">
      <c r="A36" s="96" t="str">
        <f>IF(SUM($L36,$K36,$I36,$H36,$F36,$E36)&gt;0,يناير!D35,"")</f>
        <v/>
      </c>
      <c r="B36" s="96" t="str">
        <f>IF(SUM($L36,$K36,$I36,$H36,$F36,$E36)&gt;0,يناير!E35,"")</f>
        <v/>
      </c>
      <c r="C36" s="96" t="str">
        <f>IF(SUM($L36,$K36,$I36,$H36,$F36,$E36)&gt;0,يناير!F35,"")</f>
        <v/>
      </c>
      <c r="D36" s="147">
        <f>SUM(D35+F36-E36)</f>
        <v>0</v>
      </c>
      <c r="E36" s="147">
        <f>IF(D$11=يناير!$C35,يناير!$AM35,0)</f>
        <v>0</v>
      </c>
      <c r="F36" s="147">
        <f>IF(D$11=يناير!$C35,يناير!AN$12,0)</f>
        <v>0</v>
      </c>
      <c r="G36" s="147">
        <f>SUM(G35+I36-H36)</f>
        <v>0</v>
      </c>
      <c r="H36" s="147">
        <f>IF(G$11=يناير!$C35,يناير!$AM35,0)</f>
        <v>0</v>
      </c>
      <c r="I36" s="147">
        <f>IF(G$11=يناير!$C35,يناير!Y$12,0)</f>
        <v>0</v>
      </c>
      <c r="J36" s="147">
        <f>SUM(J35+L36-K36)</f>
        <v>0</v>
      </c>
      <c r="K36" s="147">
        <f>IF(J$11=يناير!$C35,يناير!$AM35,0)</f>
        <v>0</v>
      </c>
      <c r="L36" s="147">
        <f>IF(J$11=يناير!$C35,يناير!AN$12,0)</f>
        <v>0</v>
      </c>
    </row>
    <row r="37" spans="1:12">
      <c r="A37" s="96" t="str">
        <f>IF(SUM($L37,$K37,$I37,$H37,$F37,$E37)&gt;0,يناير!D36,"")</f>
        <v/>
      </c>
      <c r="B37" s="96" t="str">
        <f>IF(SUM($L37,$K37,$I37,$H37,$F37,$E37)&gt;0,يناير!E36,"")</f>
        <v/>
      </c>
      <c r="C37" s="96" t="str">
        <f>IF(SUM($L37,$K37,$I37,$H37,$F37,$E37)&gt;0,يناير!F36,"")</f>
        <v/>
      </c>
      <c r="D37" s="147">
        <f>F37-E37</f>
        <v>0</v>
      </c>
      <c r="E37" s="147">
        <f>IF(D$11=يناير!$C36,يناير!$AM36,0)</f>
        <v>0</v>
      </c>
      <c r="F37" s="147">
        <f>IF(D$11=يناير!$C36,يناير!AN$12,0)</f>
        <v>0</v>
      </c>
      <c r="G37" s="147">
        <f>I37-H37</f>
        <v>0</v>
      </c>
      <c r="H37" s="147">
        <f>IF(G$11=يناير!$C36,يناير!$AM36,0)</f>
        <v>0</v>
      </c>
      <c r="I37" s="147">
        <f>IF(G$11=يناير!$C36,يناير!Y$12,0)</f>
        <v>0</v>
      </c>
      <c r="J37" s="147">
        <f>L37-K37</f>
        <v>0</v>
      </c>
      <c r="K37" s="147">
        <f>IF(J$11=يناير!$C36,يناير!$AM36,0)</f>
        <v>0</v>
      </c>
      <c r="L37" s="147">
        <f>IF(J$11=يناير!$C36,يناير!AN$12,0)</f>
        <v>0</v>
      </c>
    </row>
    <row r="38" spans="1:12">
      <c r="A38" s="96" t="str">
        <f>IF(SUM($L38,$K38,$I38,$H38,$F38,$E38)&gt;0,يناير!D37,"")</f>
        <v/>
      </c>
      <c r="B38" s="96" t="str">
        <f>IF(SUM($L38,$K38,$I38,$H38,$F38,$E38)&gt;0,يناير!E37,"")</f>
        <v/>
      </c>
      <c r="C38" s="96" t="str">
        <f>IF(SUM($L38,$K38,$I38,$H38,$F38,$E38)&gt;0,يناير!F37,"")</f>
        <v/>
      </c>
      <c r="D38" s="147">
        <f>SUM(D37+F38-E38)</f>
        <v>0</v>
      </c>
      <c r="E38" s="147">
        <f>IF(D$11=يناير!$C37,يناير!$AM37,0)</f>
        <v>0</v>
      </c>
      <c r="F38" s="147">
        <f>IF(D$11=يناير!$C37,يناير!AN$12,0)</f>
        <v>0</v>
      </c>
      <c r="G38" s="147">
        <f>SUM(G37+I38-H38)</f>
        <v>0</v>
      </c>
      <c r="H38" s="147">
        <f>IF(G$11=يناير!$C37,يناير!$AM37,0)</f>
        <v>0</v>
      </c>
      <c r="I38" s="147">
        <f>IF(G$11=يناير!$C37,يناير!Y$12,0)</f>
        <v>0</v>
      </c>
      <c r="J38" s="147">
        <f>SUM(J37+L38-K38)</f>
        <v>0</v>
      </c>
      <c r="K38" s="147">
        <f>IF(J$11=يناير!$C37,يناير!$AM37,0)</f>
        <v>0</v>
      </c>
      <c r="L38" s="147">
        <f>IF(J$11=يناير!$C37,يناير!AN$12,0)</f>
        <v>0</v>
      </c>
    </row>
    <row r="39" spans="1:12">
      <c r="A39" s="96" t="str">
        <f>IF(SUM($L39,$K39,$I39,$H39,$F39,$E39)&gt;0,يناير!D38,"")</f>
        <v/>
      </c>
      <c r="B39" s="96" t="str">
        <f>IF(SUM($L39,$K39,$I39,$H39,$F39,$E39)&gt;0,يناير!E38,"")</f>
        <v/>
      </c>
      <c r="C39" s="96" t="str">
        <f>IF(SUM($L39,$K39,$I39,$H39,$F39,$E39)&gt;0,يناير!F38,"")</f>
        <v/>
      </c>
      <c r="D39" s="147">
        <f>F39-E39</f>
        <v>0</v>
      </c>
      <c r="E39" s="147">
        <f>IF(D$11=يناير!$C38,يناير!$AM38,0)</f>
        <v>0</v>
      </c>
      <c r="F39" s="147">
        <f>IF(D$11=يناير!$C38,يناير!AN$12,0)</f>
        <v>0</v>
      </c>
      <c r="G39" s="147">
        <f>I39-H39</f>
        <v>0</v>
      </c>
      <c r="H39" s="147">
        <f>IF(G$11=يناير!$C38,يناير!$AM38,0)</f>
        <v>0</v>
      </c>
      <c r="I39" s="147">
        <f>IF(G$11=يناير!$C38,يناير!Y$12,0)</f>
        <v>0</v>
      </c>
      <c r="J39" s="147">
        <f>L39-K39</f>
        <v>0</v>
      </c>
      <c r="K39" s="147">
        <f>IF(J$11=يناير!$C38,يناير!$AM38,0)</f>
        <v>0</v>
      </c>
      <c r="L39" s="147">
        <f>IF(J$11=يناير!$C38,يناير!AN$12,0)</f>
        <v>0</v>
      </c>
    </row>
    <row r="40" spans="1:12">
      <c r="A40" s="96" t="str">
        <f>IF(SUM($L40,$K40,$I40,$H40,$F40,$E40)&gt;0,يناير!D39,"")</f>
        <v/>
      </c>
      <c r="B40" s="96" t="str">
        <f>IF(SUM($L40,$K40,$I40,$H40,$F40,$E40)&gt;0,يناير!E39,"")</f>
        <v/>
      </c>
      <c r="C40" s="96" t="str">
        <f>IF(SUM($L40,$K40,$I40,$H40,$F40,$E40)&gt;0,يناير!F39,"")</f>
        <v/>
      </c>
      <c r="D40" s="147">
        <f>SUM(D39+F40-E40)</f>
        <v>0</v>
      </c>
      <c r="E40" s="147">
        <f>IF(D$11=يناير!$C39,يناير!$AM39,0)</f>
        <v>0</v>
      </c>
      <c r="F40" s="147">
        <f>IF(D$11=يناير!$C39,يناير!AN$12,0)</f>
        <v>0</v>
      </c>
      <c r="G40" s="147">
        <f>SUM(G39+I40-H40)</f>
        <v>0</v>
      </c>
      <c r="H40" s="147">
        <f>IF(G$11=يناير!$C39,يناير!$AM39,0)</f>
        <v>0</v>
      </c>
      <c r="I40" s="147">
        <f>IF(G$11=يناير!$C39,يناير!Y$12,0)</f>
        <v>0</v>
      </c>
      <c r="J40" s="147">
        <f>SUM(J39+L40-K40)</f>
        <v>0</v>
      </c>
      <c r="K40" s="147">
        <f>IF(J$11=يناير!$C39,يناير!$AM39,0)</f>
        <v>0</v>
      </c>
      <c r="L40" s="147">
        <f>IF(J$11=يناير!$C39,يناير!AN$12,0)</f>
        <v>0</v>
      </c>
    </row>
    <row r="41" spans="1:12">
      <c r="A41" s="96" t="str">
        <f>IF(SUM($L41,$K41,$I41,$H41,$F41,$E41)&gt;0,يناير!D40,"")</f>
        <v/>
      </c>
      <c r="B41" s="96" t="str">
        <f>IF(SUM($L41,$K41,$I41,$H41,$F41,$E41)&gt;0,يناير!E40,"")</f>
        <v/>
      </c>
      <c r="C41" s="96" t="str">
        <f>IF(SUM($L41,$K41,$I41,$H41,$F41,$E41)&gt;0,يناير!F40,"")</f>
        <v/>
      </c>
      <c r="D41" s="147">
        <f>F41-E41</f>
        <v>0</v>
      </c>
      <c r="E41" s="147">
        <f>IF(D$11=يناير!$C40,يناير!$AM40,0)</f>
        <v>0</v>
      </c>
      <c r="F41" s="147">
        <f>IF(D$11=يناير!$C40,يناير!AN$12,0)</f>
        <v>0</v>
      </c>
      <c r="G41" s="147">
        <f>I41-H41</f>
        <v>0</v>
      </c>
      <c r="H41" s="147">
        <f>IF(G$11=يناير!$C40,يناير!$AM40,0)</f>
        <v>0</v>
      </c>
      <c r="I41" s="147">
        <f>IF(G$11=يناير!$C40,يناير!Y$12,0)</f>
        <v>0</v>
      </c>
      <c r="J41" s="147">
        <f>L41-K41</f>
        <v>0</v>
      </c>
      <c r="K41" s="147">
        <f>IF(J$11=يناير!$C40,يناير!$AM40,0)</f>
        <v>0</v>
      </c>
      <c r="L41" s="147">
        <f>IF(J$11=يناير!$C40,يناير!AN$12,0)</f>
        <v>0</v>
      </c>
    </row>
    <row r="42" spans="1:12">
      <c r="A42" s="96" t="str">
        <f>IF(SUM($L42,$K42,$I42,$H42,$F42,$E42)&gt;0,يناير!D41,"")</f>
        <v/>
      </c>
      <c r="B42" s="96" t="str">
        <f>IF(SUM($L42,$K42,$I42,$H42,$F42,$E42)&gt;0,يناير!E41,"")</f>
        <v/>
      </c>
      <c r="C42" s="96" t="str">
        <f>IF(SUM($L42,$K42,$I42,$H42,$F42,$E42)&gt;0,يناير!F41,"")</f>
        <v/>
      </c>
      <c r="D42" s="147">
        <f>SUM(D41+F42-E42)</f>
        <v>0</v>
      </c>
      <c r="E42" s="147">
        <f>IF(D$11=يناير!$C41,يناير!$AM41,0)</f>
        <v>0</v>
      </c>
      <c r="F42" s="147">
        <f>IF(D$11=يناير!$C41,يناير!AN$12,0)</f>
        <v>0</v>
      </c>
      <c r="G42" s="147">
        <f>SUM(G41+I42-H42)</f>
        <v>0</v>
      </c>
      <c r="H42" s="147">
        <f>IF(G$11=يناير!$C41,يناير!$AM41,0)</f>
        <v>0</v>
      </c>
      <c r="I42" s="147">
        <f>IF(G$11=يناير!$C41,يناير!Y$12,0)</f>
        <v>0</v>
      </c>
      <c r="J42" s="147">
        <f>SUM(J41+L42-K42)</f>
        <v>0</v>
      </c>
      <c r="K42" s="147">
        <f>IF(J$11=يناير!$C41,يناير!$AM41,0)</f>
        <v>0</v>
      </c>
      <c r="L42" s="147">
        <f>IF(J$11=يناير!$C41,يناير!AN$12,0)</f>
        <v>0</v>
      </c>
    </row>
    <row r="43" spans="1:12">
      <c r="A43" s="96" t="str">
        <f>IF(SUM($L43,$K43,$I43,$H43,$F43,$E43)&gt;0,يناير!D42,"")</f>
        <v/>
      </c>
      <c r="B43" s="96" t="str">
        <f>IF(SUM($L43,$K43,$I43,$H43,$F43,$E43)&gt;0,يناير!E42,"")</f>
        <v/>
      </c>
      <c r="C43" s="96" t="str">
        <f>IF(SUM($L43,$K43,$I43,$H43,$F43,$E43)&gt;0,يناير!F42,"")</f>
        <v/>
      </c>
      <c r="D43" s="147">
        <f>F43-E43</f>
        <v>0</v>
      </c>
      <c r="E43" s="147">
        <f>IF(D$11=يناير!$C42,يناير!$AM42,0)</f>
        <v>0</v>
      </c>
      <c r="F43" s="147">
        <f>IF(D$11=يناير!$C42,يناير!AN$12,0)</f>
        <v>0</v>
      </c>
      <c r="G43" s="147">
        <f>I43-H43</f>
        <v>0</v>
      </c>
      <c r="H43" s="147">
        <f>IF(G$11=يناير!$C42,يناير!$AM42,0)</f>
        <v>0</v>
      </c>
      <c r="I43" s="147">
        <f>IF(G$11=يناير!$C42,يناير!Y$12,0)</f>
        <v>0</v>
      </c>
      <c r="J43" s="147">
        <f>L43-K43</f>
        <v>0</v>
      </c>
      <c r="K43" s="147">
        <f>IF(J$11=يناير!$C42,يناير!$AM42,0)</f>
        <v>0</v>
      </c>
      <c r="L43" s="147">
        <f>IF(J$11=يناير!$C42,يناير!AN$12,0)</f>
        <v>0</v>
      </c>
    </row>
    <row r="54" spans="3:8">
      <c r="C54" s="146" t="s">
        <v>555</v>
      </c>
      <c r="D54" s="146"/>
      <c r="E54" s="146"/>
      <c r="F54" s="145"/>
      <c r="G54" s="145"/>
      <c r="H54" s="145"/>
    </row>
    <row r="55" spans="3:8">
      <c r="C55" s="146"/>
      <c r="D55" s="146"/>
      <c r="E55" s="146"/>
      <c r="F55" s="145"/>
      <c r="G55" s="145"/>
      <c r="H55" s="145"/>
    </row>
    <row r="56" spans="1:12">
      <c r="A56" s="97" t="s">
        <v>10</v>
      </c>
      <c r="B56" s="97" t="s">
        <v>11</v>
      </c>
      <c r="C56" s="97" t="s">
        <v>487</v>
      </c>
      <c r="D56" s="113" t="s">
        <v>550</v>
      </c>
      <c r="E56" s="113"/>
      <c r="F56" s="113"/>
      <c r="G56" s="113" t="s">
        <v>556</v>
      </c>
      <c r="H56" s="113"/>
      <c r="I56" s="113"/>
      <c r="J56" s="113" t="s">
        <v>552</v>
      </c>
      <c r="K56" s="113"/>
      <c r="L56" s="113"/>
    </row>
    <row r="57" spans="1:12">
      <c r="A57" s="96" t="str">
        <f>IF(SUM(L58,K58,I58,H58,F58,E58)&gt;0,فبراير!D12,"")</f>
        <v/>
      </c>
      <c r="B57" s="96" t="str">
        <f>IF(SUM(L58,J58,I58,H58,F58,E58)&gt;0,فبراير!E12,"")</f>
        <v/>
      </c>
      <c r="C57" s="96" t="str">
        <f>IF(SUM(L58,K58,I58,H58,F58,E58)&gt;0,فبراير!F12,"")</f>
        <v/>
      </c>
      <c r="D57" s="96" t="s">
        <v>553</v>
      </c>
      <c r="E57" s="96" t="s">
        <v>554</v>
      </c>
      <c r="F57" s="96" t="s">
        <v>56</v>
      </c>
      <c r="G57" s="96" t="s">
        <v>553</v>
      </c>
      <c r="H57" s="96" t="s">
        <v>554</v>
      </c>
      <c r="I57" s="96" t="s">
        <v>56</v>
      </c>
      <c r="J57" s="96" t="s">
        <v>553</v>
      </c>
      <c r="K57" s="96" t="s">
        <v>554</v>
      </c>
      <c r="L57" s="96" t="s">
        <v>56</v>
      </c>
    </row>
    <row r="58" spans="1:12">
      <c r="A58" s="96" t="str">
        <f>IF(SUM(L59,K59,I59,H59,F59,E59)&gt;0,فبراير!D13,"")</f>
        <v/>
      </c>
      <c r="B58" s="96" t="str">
        <f>IF(SUM(L59,J59,I59,H59,F59,E59)&gt;0,فبراير!E13,"")</f>
        <v/>
      </c>
      <c r="C58" s="96" t="str">
        <f>IF(SUM(L59,K59,I59,H59,F59,E59)&gt;0,مارس!D12,"")</f>
        <v/>
      </c>
      <c r="D58" s="147">
        <f>F58-E58</f>
        <v>0</v>
      </c>
      <c r="E58" s="147">
        <f>IF(D$11=فبراير!C12,فبراير!AM12,0)</f>
        <v>0</v>
      </c>
      <c r="F58" s="147">
        <f>IF(D$11=فبراير!C12,فبراير!AN12,0)</f>
        <v>0</v>
      </c>
      <c r="G58" s="147">
        <f>I58-H58</f>
        <v>0</v>
      </c>
      <c r="H58" s="147">
        <f>IF(G$11=فبراير!F12,فبراير!AP12,0)</f>
        <v>0</v>
      </c>
      <c r="I58" s="147">
        <f>IF(G$11=فبراير!F12,فبراير!AQ12,0)</f>
        <v>0</v>
      </c>
      <c r="J58" s="147">
        <f>L58-K58</f>
        <v>0</v>
      </c>
      <c r="K58" s="147">
        <f>IF(J$11=فبراير!I12,فبراير!AS12,0)</f>
        <v>0</v>
      </c>
      <c r="L58" s="147">
        <f>IF(J$11=فبراير!I12,فبراير!AT12,0)</f>
        <v>0</v>
      </c>
    </row>
    <row r="59" spans="1:12">
      <c r="A59" s="96" t="str">
        <f>IF(SUM(L60,K60,I60,H60,F60,E60)&gt;0,فبراير!D14,"")</f>
        <v/>
      </c>
      <c r="B59" s="96" t="str">
        <f>IF(SUM(L60,J60,I60,H60,F60,E60)&gt;0,فبراير!E14,"")</f>
        <v/>
      </c>
      <c r="C59" s="96" t="str">
        <f>IF(SUM(L60,K60,I60,H60,F60,E60)&gt;0,فبراير!F14,"")</f>
        <v/>
      </c>
      <c r="D59" s="147">
        <f>SUM(D58+F59-E59)</f>
        <v>0</v>
      </c>
      <c r="E59" s="147">
        <f>IF(D$11=فبراير!C13,فبراير!AM13,0)</f>
        <v>0</v>
      </c>
      <c r="F59" s="147">
        <f>IF(D$11=فبراير!C13,فبراير!AN13,0)</f>
        <v>0</v>
      </c>
      <c r="G59" s="147">
        <f>SUM(G58+I59-H59)</f>
        <v>0</v>
      </c>
      <c r="H59" s="147">
        <f>IF(G$11=فبراير!F13,فبراير!AP13,0)</f>
        <v>0</v>
      </c>
      <c r="I59" s="147">
        <f>IF(G$11=فبراير!F13,فبراير!AQ13,0)</f>
        <v>0</v>
      </c>
      <c r="J59" s="147">
        <f>SUM(J58+L59-K59)</f>
        <v>0</v>
      </c>
      <c r="K59" s="147">
        <f>IF(J$11=فبراير!I13,فبراير!AS13,0)</f>
        <v>0</v>
      </c>
      <c r="L59" s="147">
        <f>IF(J$11=فبراير!I13,فبراير!AT13,0)</f>
        <v>0</v>
      </c>
    </row>
    <row r="60" spans="1:12">
      <c r="A60" s="96" t="str">
        <f>IF(SUM(L61,K61,I61,H61,F61,E61)&gt;0,فبراير!D15,"")</f>
        <v/>
      </c>
      <c r="B60" s="96" t="str">
        <f>IF(SUM(L61,J61,I61,H61,F61,E61)&gt;0,فبراير!E15,"")</f>
        <v/>
      </c>
      <c r="C60" s="96" t="str">
        <f>IF(SUM(L61,K61,I61,H61,F61,E61)&gt;0,فبراير!F15,"")</f>
        <v/>
      </c>
      <c r="D60" s="147">
        <f>F60-E60</f>
        <v>0</v>
      </c>
      <c r="E60" s="147">
        <f>IF(D$11=فبراير!C14,فبراير!AM14,0)</f>
        <v>0</v>
      </c>
      <c r="F60" s="147">
        <f>IF(D$11=فبراير!C14,فبراير!AN14,0)</f>
        <v>0</v>
      </c>
      <c r="G60" s="147">
        <f>I60-H60</f>
        <v>0</v>
      </c>
      <c r="H60" s="147">
        <f>IF(G$11=فبراير!F14,فبراير!AP14,0)</f>
        <v>0</v>
      </c>
      <c r="I60" s="147">
        <f>IF(G$11=فبراير!F14,فبراير!AQ14,0)</f>
        <v>0</v>
      </c>
      <c r="J60" s="147">
        <f>L60-K60</f>
        <v>0</v>
      </c>
      <c r="K60" s="147">
        <f>IF(J$11=فبراير!I14,فبراير!AS14,0)</f>
        <v>0</v>
      </c>
      <c r="L60" s="147">
        <f>IF(J$11=فبراير!I14,فبراير!AT14,0)</f>
        <v>0</v>
      </c>
    </row>
    <row r="61" spans="1:12">
      <c r="A61" s="96" t="str">
        <f>IF(SUM(L62,K62,I62,H62,F62,E62)&gt;0,فبراير!D16,"")</f>
        <v/>
      </c>
      <c r="B61" s="96" t="str">
        <f>IF(SUM(L62,J62,I62,H62,F62,E62)&gt;0,فبراير!E16,"")</f>
        <v/>
      </c>
      <c r="C61" s="96" t="str">
        <f>IF(SUM(L62,K62,I62,H62,F62,E62)&gt;0,فبراير!F16,"")</f>
        <v/>
      </c>
      <c r="D61" s="147">
        <f>SUM(D60+F61-E61)</f>
        <v>0</v>
      </c>
      <c r="E61" s="147">
        <f>IF(D$11=فبراير!C15,فبراير!AM15,0)</f>
        <v>0</v>
      </c>
      <c r="F61" s="147">
        <f>IF(D$11=فبراير!C15,فبراير!AN15,0)</f>
        <v>0</v>
      </c>
      <c r="G61" s="147">
        <f>SUM(G60+I61-H61)</f>
        <v>0</v>
      </c>
      <c r="H61" s="147">
        <f>IF(G$11=فبراير!F15,فبراير!AP15,0)</f>
        <v>0</v>
      </c>
      <c r="I61" s="147">
        <f>IF(G$11=فبراير!F15,فبراير!AQ15,0)</f>
        <v>0</v>
      </c>
      <c r="J61" s="147">
        <f>SUM(J60+L61-K61)</f>
        <v>0</v>
      </c>
      <c r="K61" s="147">
        <f>IF(J$11=فبراير!I15,فبراير!AS15,0)</f>
        <v>0</v>
      </c>
      <c r="L61" s="147">
        <f>IF(J$11=فبراير!I15,فبراير!AT15,0)</f>
        <v>0</v>
      </c>
    </row>
    <row r="62" spans="1:12">
      <c r="A62" s="96" t="str">
        <f>IF(SUM(L63,K63,I63,H63,F63,E63)&gt;0,فبراير!D17,"")</f>
        <v/>
      </c>
      <c r="B62" s="96" t="str">
        <f>IF(SUM(L63,J63,I63,H63,F63,E63)&gt;0,فبراير!E17,"")</f>
        <v/>
      </c>
      <c r="C62" s="96" t="str">
        <f>IF(SUM(L63,K63,I63,H63,F63,E63)&gt;0,فبراير!F17,"")</f>
        <v/>
      </c>
      <c r="D62" s="147">
        <f>F62-E62</f>
        <v>0</v>
      </c>
      <c r="E62" s="147">
        <f>IF(D$11=فبراير!C16,فبراير!AM16,0)</f>
        <v>0</v>
      </c>
      <c r="F62" s="147">
        <f>IF(D$11=فبراير!C16,فبراير!AN16,0)</f>
        <v>0</v>
      </c>
      <c r="G62" s="147">
        <f>I62-H62</f>
        <v>0</v>
      </c>
      <c r="H62" s="147">
        <f>IF(G$11=فبراير!F16,فبراير!AP16,0)</f>
        <v>0</v>
      </c>
      <c r="I62" s="147">
        <f>IF(G$11=فبراير!F16,فبراير!AQ16,0)</f>
        <v>0</v>
      </c>
      <c r="J62" s="147">
        <f>L62-K62</f>
        <v>0</v>
      </c>
      <c r="K62" s="147">
        <f>IF(J$11=فبراير!I16,فبراير!AS16,0)</f>
        <v>0</v>
      </c>
      <c r="L62" s="147">
        <f>IF(J$11=فبراير!I16,فبراير!AT16,0)</f>
        <v>0</v>
      </c>
    </row>
    <row r="63" spans="1:12">
      <c r="A63" s="96" t="str">
        <f>IF(SUM(L64,K64,I64,H64,F64,E64)&gt;0,فبراير!D18,"")</f>
        <v/>
      </c>
      <c r="B63" s="96" t="str">
        <f>IF(SUM(L64,J64,I64,H64,F64,E64)&gt;0,فبراير!E18,"")</f>
        <v/>
      </c>
      <c r="C63" s="96" t="str">
        <f>IF(SUM(L64,K64,I64,H64,F64,E64)&gt;0,فبراير!F18,"")</f>
        <v/>
      </c>
      <c r="D63" s="147">
        <f>SUM(D62+F63-E63)</f>
        <v>0</v>
      </c>
      <c r="E63" s="147">
        <f>IF(D$11=فبراير!C17,فبراير!AM17,0)</f>
        <v>0</v>
      </c>
      <c r="F63" s="147">
        <f>IF(D$11=فبراير!C17,فبراير!AN17,0)</f>
        <v>0</v>
      </c>
      <c r="G63" s="147">
        <f>SUM(G62+I63-H63)</f>
        <v>0</v>
      </c>
      <c r="H63" s="147">
        <f>IF(G$11=فبراير!F17,فبراير!AP17,0)</f>
        <v>0</v>
      </c>
      <c r="I63" s="147">
        <f>IF(G$11=فبراير!F17,فبراير!AQ17,0)</f>
        <v>0</v>
      </c>
      <c r="J63" s="147">
        <f>SUM(J62+L63-K63)</f>
        <v>0</v>
      </c>
      <c r="K63" s="147">
        <f>IF(J$11=فبراير!I17,فبراير!AS17,0)</f>
        <v>0</v>
      </c>
      <c r="L63" s="147">
        <f>IF(J$11=فبراير!I17,فبراير!AT17,0)</f>
        <v>0</v>
      </c>
    </row>
    <row r="64" spans="1:12">
      <c r="A64" s="96" t="str">
        <f>IF(SUM(L65,K65,I65,H65,F65,E65)&gt;0,فبراير!D19,"")</f>
        <v/>
      </c>
      <c r="B64" s="96" t="str">
        <f>IF(SUM(L65,J65,I65,H65,F65,E65)&gt;0,فبراير!E19,"")</f>
        <v/>
      </c>
      <c r="C64" s="96" t="str">
        <f>IF(SUM(L65,K65,I65,H65,F65,E65)&gt;0,فبراير!F19,"")</f>
        <v/>
      </c>
      <c r="D64" s="147">
        <f>F64-E64</f>
        <v>0</v>
      </c>
      <c r="E64" s="147">
        <f>IF(D$11=فبراير!C18,فبراير!AM18,0)</f>
        <v>0</v>
      </c>
      <c r="F64" s="147">
        <f>IF(D$11=فبراير!C18,فبراير!AN18,0)</f>
        <v>0</v>
      </c>
      <c r="G64" s="147">
        <f>I64-H64</f>
        <v>0</v>
      </c>
      <c r="H64" s="147">
        <f>IF(G$11=فبراير!F18,فبراير!AP18,0)</f>
        <v>0</v>
      </c>
      <c r="I64" s="147">
        <f>IF(G$11=فبراير!F18,فبراير!AQ18,0)</f>
        <v>0</v>
      </c>
      <c r="J64" s="147">
        <f>L64-K64</f>
        <v>0</v>
      </c>
      <c r="K64" s="147">
        <f>IF(J$11=فبراير!I18,فبراير!AS18,0)</f>
        <v>0</v>
      </c>
      <c r="L64" s="147">
        <f>IF(J$11=فبراير!I18,فبراير!AT18,0)</f>
        <v>0</v>
      </c>
    </row>
    <row r="65" spans="1:12">
      <c r="A65" s="96" t="str">
        <f>IF(SUM(L66,K66,I66,H66,F66,E66)&gt;0,فبراير!D20,"")</f>
        <v/>
      </c>
      <c r="B65" s="96" t="str">
        <f>IF(SUM(L66,J66,I66,H66,F66,E66)&gt;0,فبراير!E20,"")</f>
        <v/>
      </c>
      <c r="C65" s="96" t="str">
        <f>IF(SUM(L66,K66,I66,H66,F66,E66)&gt;0,فبراير!F20,"")</f>
        <v/>
      </c>
      <c r="D65" s="147">
        <f>SUM(D64+F65-E65)</f>
        <v>0</v>
      </c>
      <c r="E65" s="147">
        <f>IF(D$11=فبراير!C19,فبراير!AM19,0)</f>
        <v>0</v>
      </c>
      <c r="F65" s="147">
        <f>IF(D$11=فبراير!C19,فبراير!AN19,0)</f>
        <v>0</v>
      </c>
      <c r="G65" s="147">
        <f>SUM(G64+I65-H65)</f>
        <v>0</v>
      </c>
      <c r="H65" s="147">
        <f>IF(G$11=فبراير!F19,فبراير!AP19,0)</f>
        <v>0</v>
      </c>
      <c r="I65" s="147">
        <f>IF(G$11=فبراير!F19,فبراير!AQ19,0)</f>
        <v>0</v>
      </c>
      <c r="J65" s="147">
        <f>SUM(J64+L65-K65)</f>
        <v>0</v>
      </c>
      <c r="K65" s="147">
        <f>IF(J$11=فبراير!I19,فبراير!AS19,0)</f>
        <v>0</v>
      </c>
      <c r="L65" s="147">
        <f>IF(J$11=فبراير!I19,فبراير!AT19,0)</f>
        <v>0</v>
      </c>
    </row>
    <row r="66" spans="1:12">
      <c r="A66" s="96" t="str">
        <f>IF(SUM(L67,K67,I67,H67,F67,E67)&gt;0,فبراير!D21,"")</f>
        <v/>
      </c>
      <c r="B66" s="96" t="str">
        <f>IF(SUM(L67,J67,I67,H67,F67,E67)&gt;0,فبراير!E21,"")</f>
        <v/>
      </c>
      <c r="C66" s="96" t="str">
        <f>IF(SUM(L67,K67,I67,H67,F67,E67)&gt;0,فبراير!F21,"")</f>
        <v/>
      </c>
      <c r="D66" s="147">
        <f>F66-E66</f>
        <v>0</v>
      </c>
      <c r="E66" s="147">
        <f>IF(D$11=فبراير!C20,فبراير!AM20,0)</f>
        <v>0</v>
      </c>
      <c r="F66" s="147">
        <f>IF(D$11=فبراير!C20,فبراير!AN20,0)</f>
        <v>0</v>
      </c>
      <c r="G66" s="147">
        <f>I66-H66</f>
        <v>0</v>
      </c>
      <c r="H66" s="147">
        <f>IF(G$11=فبراير!F20,فبراير!AP20,0)</f>
        <v>0</v>
      </c>
      <c r="I66" s="147">
        <f>IF(G$11=فبراير!F20,فبراير!AQ20,0)</f>
        <v>0</v>
      </c>
      <c r="J66" s="147">
        <f>L66-K66</f>
        <v>0</v>
      </c>
      <c r="K66" s="147">
        <f>IF(J$11=فبراير!I20,فبراير!AS20,0)</f>
        <v>0</v>
      </c>
      <c r="L66" s="147">
        <f>IF(J$11=فبراير!I20,فبراير!AT20,0)</f>
        <v>0</v>
      </c>
    </row>
    <row r="67" spans="1:12">
      <c r="A67" s="96" t="str">
        <f>IF(SUM(L68,K68,I68,H68,F68,E68)&gt;0,فبراير!D22,"")</f>
        <v/>
      </c>
      <c r="B67" s="96" t="str">
        <f>IF(SUM(L68,J68,I68,H68,F68,E68)&gt;0,فبراير!E22,"")</f>
        <v/>
      </c>
      <c r="C67" s="96" t="str">
        <f>IF(SUM(L68,K68,I68,H68,F68,E68)&gt;0,فبراير!F22,"")</f>
        <v/>
      </c>
      <c r="D67" s="147">
        <f>SUM(D66+F67-E67)</f>
        <v>0</v>
      </c>
      <c r="E67" s="147">
        <f>IF(D$11=فبراير!C21,فبراير!AM21,0)</f>
        <v>0</v>
      </c>
      <c r="F67" s="147">
        <f>IF(D$11=فبراير!C21,فبراير!AN21,0)</f>
        <v>0</v>
      </c>
      <c r="G67" s="147">
        <f>SUM(G66+I67-H67)</f>
        <v>0</v>
      </c>
      <c r="H67" s="147">
        <f>IF(G$11=فبراير!F21,فبراير!AP21,0)</f>
        <v>0</v>
      </c>
      <c r="I67" s="147">
        <f>IF(G$11=فبراير!F21,فبراير!AQ21,0)</f>
        <v>0</v>
      </c>
      <c r="J67" s="147">
        <f>SUM(J66+L67-K67)</f>
        <v>0</v>
      </c>
      <c r="K67" s="147">
        <f>IF(J$11=فبراير!I21,فبراير!AS21,0)</f>
        <v>0</v>
      </c>
      <c r="L67" s="147">
        <f>IF(J$11=فبراير!I21,فبراير!AT21,0)</f>
        <v>0</v>
      </c>
    </row>
    <row r="68" spans="1:12">
      <c r="A68" s="96" t="str">
        <f>IF(SUM(L69,K69,I69,H69,F69,E69)&gt;0,فبراير!D23,"")</f>
        <v/>
      </c>
      <c r="B68" s="96" t="str">
        <f>IF(SUM(L69,J69,I69,H69,F69,E69)&gt;0,فبراير!E23,"")</f>
        <v/>
      </c>
      <c r="C68" s="96" t="str">
        <f>IF(SUM(L69,K69,I69,H69,F69,E69)&gt;0,فبراير!F23,"")</f>
        <v/>
      </c>
      <c r="D68" s="147">
        <f>F68-E68</f>
        <v>0</v>
      </c>
      <c r="E68" s="147">
        <f>IF(D$11=فبراير!C22,فبراير!AM22,0)</f>
        <v>0</v>
      </c>
      <c r="F68" s="147">
        <f>IF(D$11=فبراير!C22,فبراير!AN22,0)</f>
        <v>0</v>
      </c>
      <c r="G68" s="147">
        <f>I68-H68</f>
        <v>0</v>
      </c>
      <c r="H68" s="147">
        <f>IF(G$11=فبراير!F22,فبراير!AP22,0)</f>
        <v>0</v>
      </c>
      <c r="I68" s="147">
        <f>IF(G$11=فبراير!F22,فبراير!AQ22,0)</f>
        <v>0</v>
      </c>
      <c r="J68" s="147">
        <f>L68-K68</f>
        <v>0</v>
      </c>
      <c r="K68" s="147">
        <f>IF(J$11=فبراير!I22,فبراير!AS22,0)</f>
        <v>0</v>
      </c>
      <c r="L68" s="147">
        <f>IF(J$11=فبراير!I22,فبراير!AT22,0)</f>
        <v>0</v>
      </c>
    </row>
    <row r="69" spans="1:12">
      <c r="A69" s="96" t="str">
        <f>IF(SUM(L70,K70,I70,H70,F70,E70)&gt;0,فبراير!D24,"")</f>
        <v/>
      </c>
      <c r="B69" s="96" t="str">
        <f>IF(SUM(L70,J70,I70,H70,F70,E70)&gt;0,فبراير!E24,"")</f>
        <v/>
      </c>
      <c r="C69" s="96" t="str">
        <f>IF(SUM(L70,K70,I70,H70,F70,E70)&gt;0,فبراير!F24,"")</f>
        <v/>
      </c>
      <c r="D69" s="147">
        <f>SUM(D68+F69-E69)</f>
        <v>0</v>
      </c>
      <c r="E69" s="147">
        <f>IF(D$11=فبراير!C23,فبراير!AM23,0)</f>
        <v>0</v>
      </c>
      <c r="F69" s="147">
        <f>IF(D$11=فبراير!C23,فبراير!AN23,0)</f>
        <v>0</v>
      </c>
      <c r="G69" s="147">
        <f>SUM(G68+I69-H69)</f>
        <v>0</v>
      </c>
      <c r="H69" s="147">
        <f>IF(G$11=فبراير!F23,فبراير!AP23,0)</f>
        <v>0</v>
      </c>
      <c r="I69" s="147">
        <f>IF(G$11=فبراير!F23,فبراير!AQ23,0)</f>
        <v>0</v>
      </c>
      <c r="J69" s="147">
        <f>SUM(J68+L69-K69)</f>
        <v>0</v>
      </c>
      <c r="K69" s="147">
        <f>IF(J$11=فبراير!I23,فبراير!AS23,0)</f>
        <v>0</v>
      </c>
      <c r="L69" s="147">
        <f>IF(J$11=فبراير!I23,فبراير!AT23,0)</f>
        <v>0</v>
      </c>
    </row>
    <row r="70" spans="1:12">
      <c r="A70" s="96" t="str">
        <f>IF(SUM(L71,K71,I71,H71,F71,E71)&gt;0,فبراير!D25,"")</f>
        <v/>
      </c>
      <c r="B70" s="96" t="str">
        <f>IF(SUM(L71,J71,I71,H71,F71,E71)&gt;0,فبراير!E25,"")</f>
        <v/>
      </c>
      <c r="C70" s="96" t="str">
        <f>IF(SUM(L71,K71,I71,H71,F71,E71)&gt;0,فبراير!F25,"")</f>
        <v/>
      </c>
      <c r="D70" s="147">
        <f>F70-E70</f>
        <v>0</v>
      </c>
      <c r="E70" s="147">
        <f>IF(D$11=فبراير!C24,فبراير!AM24,0)</f>
        <v>0</v>
      </c>
      <c r="F70" s="147">
        <f>IF(D$11=فبراير!C24,فبراير!AN24,0)</f>
        <v>0</v>
      </c>
      <c r="G70" s="147">
        <f>I70-H70</f>
        <v>0</v>
      </c>
      <c r="H70" s="147">
        <f>IF(G$11=فبراير!F24,فبراير!AP24,0)</f>
        <v>0</v>
      </c>
      <c r="I70" s="147">
        <f>IF(G$11=فبراير!F24,فبراير!AQ24,0)</f>
        <v>0</v>
      </c>
      <c r="J70" s="147">
        <f>L70-K70</f>
        <v>0</v>
      </c>
      <c r="K70" s="147">
        <f>IF(J$11=فبراير!I24,فبراير!AS24,0)</f>
        <v>0</v>
      </c>
      <c r="L70" s="147">
        <f>IF(J$11=فبراير!I24,فبراير!AT24,0)</f>
        <v>0</v>
      </c>
    </row>
    <row r="71" spans="1:12">
      <c r="A71" s="96" t="str">
        <f>IF(SUM(L72,K72,I72,H72,F72,E72)&gt;0,فبراير!D26,"")</f>
        <v/>
      </c>
      <c r="B71" s="96" t="str">
        <f>IF(SUM(L72,J72,I72,H72,F72,E72)&gt;0,فبراير!E26,"")</f>
        <v/>
      </c>
      <c r="C71" s="96" t="str">
        <f>IF(SUM(L72,K72,I72,H72,F72,E72)&gt;0,فبراير!F26,"")</f>
        <v/>
      </c>
      <c r="D71" s="147">
        <f>SUM(D70+F71-E71)</f>
        <v>0</v>
      </c>
      <c r="E71" s="147">
        <f>IF(D$11=فبراير!C25,فبراير!AM25,0)</f>
        <v>0</v>
      </c>
      <c r="F71" s="147">
        <f>IF(D$11=فبراير!C25,فبراير!AN25,0)</f>
        <v>0</v>
      </c>
      <c r="G71" s="147">
        <f>SUM(G70+I71-H71)</f>
        <v>0</v>
      </c>
      <c r="H71" s="147">
        <f>IF(G$11=فبراير!F25,فبراير!AP25,0)</f>
        <v>0</v>
      </c>
      <c r="I71" s="147">
        <f>IF(G$11=فبراير!F25,فبراير!AQ25,0)</f>
        <v>0</v>
      </c>
      <c r="J71" s="147">
        <f>SUM(J70+L71-K71)</f>
        <v>0</v>
      </c>
      <c r="K71" s="147">
        <f>IF(J$11=فبراير!I25,فبراير!AS25,0)</f>
        <v>0</v>
      </c>
      <c r="L71" s="147">
        <f>IF(J$11=فبراير!I25,فبراير!AT25,0)</f>
        <v>0</v>
      </c>
    </row>
    <row r="72" spans="1:12">
      <c r="A72" s="96" t="str">
        <f>IF(SUM(L73,K73,I73,H73,F73,E73)&gt;0,فبراير!D27,"")</f>
        <v/>
      </c>
      <c r="B72" s="96" t="str">
        <f>IF(SUM(L73,J73,I73,H73,F73,E73)&gt;0,فبراير!E27,"")</f>
        <v/>
      </c>
      <c r="C72" s="96" t="str">
        <f>IF(SUM(L73,K73,I73,H73,F73,E73)&gt;0,فبراير!F27,"")</f>
        <v/>
      </c>
      <c r="D72" s="147">
        <f>F72-E72</f>
        <v>0</v>
      </c>
      <c r="E72" s="147">
        <f>IF(D$11=فبراير!C26,فبراير!AM26,0)</f>
        <v>0</v>
      </c>
      <c r="F72" s="147">
        <f>IF(D$11=فبراير!C26,فبراير!AN26,0)</f>
        <v>0</v>
      </c>
      <c r="G72" s="147">
        <f>I72-H72</f>
        <v>0</v>
      </c>
      <c r="H72" s="147">
        <f>IF(G$11=فبراير!F26,فبراير!AP26,0)</f>
        <v>0</v>
      </c>
      <c r="I72" s="147">
        <f>IF(G$11=فبراير!F26,فبراير!AQ26,0)</f>
        <v>0</v>
      </c>
      <c r="J72" s="147">
        <f>L72-K72</f>
        <v>0</v>
      </c>
      <c r="K72" s="147">
        <f>IF(J$11=فبراير!I26,فبراير!AS26,0)</f>
        <v>0</v>
      </c>
      <c r="L72" s="147">
        <f>IF(J$11=فبراير!I26,فبراير!AT26,0)</f>
        <v>0</v>
      </c>
    </row>
    <row r="73" spans="1:12">
      <c r="A73" s="96" t="str">
        <f>IF(SUM(L74,K74,I74,H74,F74,E74)&gt;0,فبراير!D28,"")</f>
        <v/>
      </c>
      <c r="B73" s="96" t="str">
        <f>IF(SUM(L74,J74,I74,H74,F74,E74)&gt;0,فبراير!E28,"")</f>
        <v/>
      </c>
      <c r="C73" s="96" t="str">
        <f>IF(SUM(L74,K74,I74,H74,F74,E74)&gt;0,فبراير!F28,"")</f>
        <v/>
      </c>
      <c r="D73" s="147">
        <f>SUM(D72+F73-E73)</f>
        <v>0</v>
      </c>
      <c r="E73" s="147">
        <f>IF(D$11=فبراير!C27,فبراير!AM27,0)</f>
        <v>0</v>
      </c>
      <c r="F73" s="147">
        <f>IF(D$11=فبراير!C27,فبراير!AN27,0)</f>
        <v>0</v>
      </c>
      <c r="G73" s="147">
        <f>SUM(G72+I73-H73)</f>
        <v>0</v>
      </c>
      <c r="H73" s="147">
        <f>IF(G$11=فبراير!F27,فبراير!AP27,0)</f>
        <v>0</v>
      </c>
      <c r="I73" s="147">
        <f>IF(G$11=فبراير!F27,فبراير!AQ27,0)</f>
        <v>0</v>
      </c>
      <c r="J73" s="147">
        <f>SUM(J72+L73-K73)</f>
        <v>0</v>
      </c>
      <c r="K73" s="147">
        <f>IF(J$11=فبراير!I27,فبراير!AS27,0)</f>
        <v>0</v>
      </c>
      <c r="L73" s="147">
        <f>IF(J$11=فبراير!I27,فبراير!AT27,0)</f>
        <v>0</v>
      </c>
    </row>
    <row r="74" spans="1:12">
      <c r="A74" s="96" t="str">
        <f>IF(SUM(L75,K75,I75,H75,F75,E75)&gt;0,فبراير!D29,"")</f>
        <v/>
      </c>
      <c r="B74" s="96" t="str">
        <f>IF(SUM(L75,J75,I75,H75,F75,E75)&gt;0,فبراير!E29,"")</f>
        <v/>
      </c>
      <c r="C74" s="96" t="str">
        <f>IF(SUM(L75,K75,I75,H75,F75,E75)&gt;0,فبراير!F29,"")</f>
        <v/>
      </c>
      <c r="D74" s="147">
        <f>F74-E74</f>
        <v>0</v>
      </c>
      <c r="E74" s="147">
        <f>IF(D$11=فبراير!C28,فبراير!AM28,0)</f>
        <v>0</v>
      </c>
      <c r="F74" s="147">
        <f>IF(D$11=فبراير!C28,فبراير!AN28,0)</f>
        <v>0</v>
      </c>
      <c r="G74" s="147">
        <f>I74-H74</f>
        <v>0</v>
      </c>
      <c r="H74" s="147">
        <f>IF(G$11=فبراير!F28,فبراير!AP28,0)</f>
        <v>0</v>
      </c>
      <c r="I74" s="147">
        <f>IF(G$11=فبراير!F28,فبراير!AQ28,0)</f>
        <v>0</v>
      </c>
      <c r="J74" s="147">
        <f>L74-K74</f>
        <v>0</v>
      </c>
      <c r="K74" s="147">
        <f>IF(J$11=فبراير!I28,فبراير!AS28,0)</f>
        <v>0</v>
      </c>
      <c r="L74" s="147">
        <f>IF(J$11=فبراير!I28,فبراير!AT28,0)</f>
        <v>0</v>
      </c>
    </row>
    <row r="75" spans="1:12">
      <c r="A75" s="96" t="str">
        <f>IF(SUM(L76,K76,I76,H76,F76,E76)&gt;0,فبراير!D30,"")</f>
        <v/>
      </c>
      <c r="B75" s="96" t="str">
        <f>IF(SUM(L76,J76,I76,H76,F76,E76)&gt;0,فبراير!E30,"")</f>
        <v/>
      </c>
      <c r="C75" s="96" t="str">
        <f>IF(SUM(L76,K76,I76,H76,F76,E76)&gt;0,فبراير!F30,"")</f>
        <v/>
      </c>
      <c r="D75" s="147">
        <f>SUM(D74+F75-E75)</f>
        <v>0</v>
      </c>
      <c r="E75" s="147">
        <f>IF(D$11=فبراير!C29,فبراير!AM29,0)</f>
        <v>0</v>
      </c>
      <c r="F75" s="147">
        <f>IF(D$11=فبراير!C29,فبراير!AN29,0)</f>
        <v>0</v>
      </c>
      <c r="G75" s="147">
        <f>SUM(G74+I75-H75)</f>
        <v>0</v>
      </c>
      <c r="H75" s="147">
        <f>IF(G$11=فبراير!F29,فبراير!AP29,0)</f>
        <v>0</v>
      </c>
      <c r="I75" s="147">
        <f>IF(G$11=فبراير!F29,فبراير!AQ29,0)</f>
        <v>0</v>
      </c>
      <c r="J75" s="147">
        <f>SUM(J74+L75-K75)</f>
        <v>0</v>
      </c>
      <c r="K75" s="147">
        <f>IF(J$11=فبراير!I29,فبراير!AS29,0)</f>
        <v>0</v>
      </c>
      <c r="L75" s="147">
        <f>IF(J$11=فبراير!I29,فبراير!AT29,0)</f>
        <v>0</v>
      </c>
    </row>
    <row r="76" spans="1:12">
      <c r="A76" s="96" t="str">
        <f>IF(SUM(L77,K77,I77,H77,F77,E77)&gt;0,فبراير!D31,"")</f>
        <v/>
      </c>
      <c r="B76" s="96" t="str">
        <f>IF(SUM(L77,J77,I77,H77,F77,E77)&gt;0,فبراير!E31,"")</f>
        <v/>
      </c>
      <c r="C76" s="96" t="str">
        <f>IF(SUM(L77,K77,I77,H77,F77,E77)&gt;0,فبراير!F31,"")</f>
        <v/>
      </c>
      <c r="D76" s="147">
        <f>F76-E76</f>
        <v>0</v>
      </c>
      <c r="E76" s="147">
        <f>IF(D$11=فبراير!C30,فبراير!AM30,0)</f>
        <v>0</v>
      </c>
      <c r="F76" s="147">
        <f>IF(D$11=فبراير!C30,فبراير!AN30,0)</f>
        <v>0</v>
      </c>
      <c r="G76" s="147">
        <f>I76-H76</f>
        <v>0</v>
      </c>
      <c r="H76" s="147">
        <f>IF(G$11=فبراير!F30,فبراير!AP30,0)</f>
        <v>0</v>
      </c>
      <c r="I76" s="147">
        <f>IF(G$11=فبراير!F30,فبراير!AQ30,0)</f>
        <v>0</v>
      </c>
      <c r="J76" s="147">
        <f>L76-K76</f>
        <v>0</v>
      </c>
      <c r="K76" s="147">
        <f>IF(J$11=فبراير!I30,فبراير!AS30,0)</f>
        <v>0</v>
      </c>
      <c r="L76" s="147">
        <f>IF(J$11=فبراير!I30,فبراير!AT30,0)</f>
        <v>0</v>
      </c>
    </row>
    <row r="77" spans="1:12">
      <c r="A77" s="96" t="str">
        <f>IF(SUM(L78,K78,I78,H78,F78,E78)&gt;0,فبراير!D32,"")</f>
        <v/>
      </c>
      <c r="B77" s="96" t="str">
        <f>IF(SUM(L78,J78,I78,H78,F78,E78)&gt;0,فبراير!E32,"")</f>
        <v/>
      </c>
      <c r="C77" s="96" t="str">
        <f>IF(SUM(L78,K78,I78,H78,F78,E78)&gt;0,فبراير!F32,"")</f>
        <v/>
      </c>
      <c r="D77" s="147">
        <f>SUM(D76+F77-E77)</f>
        <v>0</v>
      </c>
      <c r="E77" s="147">
        <f>IF(D$11=فبراير!C31,فبراير!AM31,0)</f>
        <v>0</v>
      </c>
      <c r="F77" s="147">
        <f>IF(D$11=فبراير!C31,فبراير!AN31,0)</f>
        <v>0</v>
      </c>
      <c r="G77" s="147">
        <f>SUM(G76+I77-H77)</f>
        <v>0</v>
      </c>
      <c r="H77" s="147">
        <f>IF(G$11=فبراير!F31,فبراير!AP31,0)</f>
        <v>0</v>
      </c>
      <c r="I77" s="147">
        <f>IF(G$11=فبراير!F31,فبراير!AQ31,0)</f>
        <v>0</v>
      </c>
      <c r="J77" s="147">
        <f>SUM(J76+L77-K77)</f>
        <v>0</v>
      </c>
      <c r="K77" s="147">
        <f>IF(J$11=فبراير!I31,فبراير!AS31,0)</f>
        <v>0</v>
      </c>
      <c r="L77" s="147">
        <f>IF(J$11=فبراير!I31,فبراير!AT31,0)</f>
        <v>0</v>
      </c>
    </row>
    <row r="78" spans="1:12">
      <c r="A78" s="96" t="str">
        <f>IF(SUM(L79,K79,I79,H79,F79,E79)&gt;0,فبراير!D33,"")</f>
        <v/>
      </c>
      <c r="B78" s="96" t="str">
        <f>IF(SUM(L79,J79,I79,H79,F79,E79)&gt;0,فبراير!E33,"")</f>
        <v/>
      </c>
      <c r="C78" s="96" t="str">
        <f>IF(SUM(L79,K79,I79,H79,F79,E79)&gt;0,فبراير!F33,"")</f>
        <v/>
      </c>
      <c r="D78" s="147">
        <f>F78-E78</f>
        <v>0</v>
      </c>
      <c r="E78" s="147">
        <f>IF(D$11=فبراير!C32,فبراير!AM32,0)</f>
        <v>0</v>
      </c>
      <c r="F78" s="147">
        <f>IF(D$11=فبراير!C32,فبراير!AN32,0)</f>
        <v>0</v>
      </c>
      <c r="G78" s="147">
        <f>I78-H78</f>
        <v>0</v>
      </c>
      <c r="H78" s="147">
        <f>IF(G$11=فبراير!F32,فبراير!AP32,0)</f>
        <v>0</v>
      </c>
      <c r="I78" s="147">
        <f>IF(G$11=فبراير!F32,فبراير!AQ32,0)</f>
        <v>0</v>
      </c>
      <c r="J78" s="147">
        <f>L78-K78</f>
        <v>0</v>
      </c>
      <c r="K78" s="147">
        <f>IF(J$11=فبراير!I32,فبراير!AS32,0)</f>
        <v>0</v>
      </c>
      <c r="L78" s="147">
        <f>IF(J$11=فبراير!I32,فبراير!AT32,0)</f>
        <v>0</v>
      </c>
    </row>
    <row r="79" spans="1:12">
      <c r="A79" s="96" t="str">
        <f>IF(SUM(L80,K80,I80,H80,F80,E80)&gt;0,فبراير!D34,"")</f>
        <v/>
      </c>
      <c r="B79" s="96" t="str">
        <f>IF(SUM(L80,J80,I80,H80,F80,E80)&gt;0,فبراير!E34,"")</f>
        <v/>
      </c>
      <c r="C79" s="96" t="str">
        <f>IF(SUM(L80,K80,I80,H80,F80,E80)&gt;0,فبراير!F34,"")</f>
        <v/>
      </c>
      <c r="D79" s="147">
        <f>SUM(D78+F79-E79)</f>
        <v>0</v>
      </c>
      <c r="E79" s="147">
        <f>IF(D$11=فبراير!C33,فبراير!AM33,0)</f>
        <v>0</v>
      </c>
      <c r="F79" s="147">
        <f>IF(D$11=فبراير!C33,فبراير!AN33,0)</f>
        <v>0</v>
      </c>
      <c r="G79" s="147">
        <f>SUM(G78+I79-H79)</f>
        <v>0</v>
      </c>
      <c r="H79" s="147">
        <f>IF(G$11=فبراير!F33,فبراير!AP33,0)</f>
        <v>0</v>
      </c>
      <c r="I79" s="147">
        <f>IF(G$11=فبراير!F33,فبراير!AQ33,0)</f>
        <v>0</v>
      </c>
      <c r="J79" s="147">
        <f>SUM(J78+L79-K79)</f>
        <v>0</v>
      </c>
      <c r="K79" s="147">
        <f>IF(J$11=فبراير!I33,فبراير!AS33,0)</f>
        <v>0</v>
      </c>
      <c r="L79" s="147">
        <f>IF(J$11=فبراير!I33,فبراير!AT33,0)</f>
        <v>0</v>
      </c>
    </row>
    <row r="80" spans="1:12">
      <c r="A80" s="96" t="str">
        <f>IF(SUM(L81,K81,I81,H81,F81,E81)&gt;0,فبراير!D35,"")</f>
        <v/>
      </c>
      <c r="B80" s="96" t="str">
        <f>IF(SUM(L81,J81,I81,H81,F81,E81)&gt;0,فبراير!E35,"")</f>
        <v/>
      </c>
      <c r="C80" s="96" t="str">
        <f>IF(SUM(L81,K81,I81,H81,F81,E81)&gt;0,فبراير!F35,"")</f>
        <v/>
      </c>
      <c r="D80" s="147">
        <f>F80-E80</f>
        <v>0</v>
      </c>
      <c r="E80" s="147">
        <f>IF(D$11=فبراير!C34,فبراير!AM34,0)</f>
        <v>0</v>
      </c>
      <c r="F80" s="147">
        <f>IF(D$11=فبراير!C34,فبراير!AN34,0)</f>
        <v>0</v>
      </c>
      <c r="G80" s="147">
        <f>I80-H80</f>
        <v>0</v>
      </c>
      <c r="H80" s="147">
        <f>IF(G$11=فبراير!F34,فبراير!AP34,0)</f>
        <v>0</v>
      </c>
      <c r="I80" s="147">
        <f>IF(G$11=فبراير!F34,فبراير!AQ34,0)</f>
        <v>0</v>
      </c>
      <c r="J80" s="147">
        <f>L80-K80</f>
        <v>0</v>
      </c>
      <c r="K80" s="147">
        <f>IF(J$11=فبراير!I34,فبراير!AS34,0)</f>
        <v>0</v>
      </c>
      <c r="L80" s="147">
        <f>IF(J$11=فبراير!I34,فبراير!AT34,0)</f>
        <v>0</v>
      </c>
    </row>
    <row r="81" spans="1:12">
      <c r="A81" s="96" t="str">
        <f>IF(SUM(L82,K82,I82,H82,F82,E82)&gt;0,فبراير!D36,"")</f>
        <v/>
      </c>
      <c r="B81" s="96" t="str">
        <f>IF(SUM(L82,J82,I82,H82,F82,E82)&gt;0,فبراير!E36,"")</f>
        <v/>
      </c>
      <c r="C81" s="96" t="str">
        <f>IF(SUM(L82,K82,I82,H82,F82,E82)&gt;0,فبراير!F36,"")</f>
        <v/>
      </c>
      <c r="D81" s="147">
        <f>SUM(D80+F81-E81)</f>
        <v>0</v>
      </c>
      <c r="E81" s="147">
        <f>IF(D$11=فبراير!C35,فبراير!AM35,0)</f>
        <v>0</v>
      </c>
      <c r="F81" s="147">
        <f>IF(D$11=فبراير!C35,فبراير!AN35,0)</f>
        <v>0</v>
      </c>
      <c r="G81" s="147">
        <f>SUM(G80+I81-H81)</f>
        <v>0</v>
      </c>
      <c r="H81" s="147">
        <f>IF(G$11=فبراير!F35,فبراير!AP35,0)</f>
        <v>0</v>
      </c>
      <c r="I81" s="147">
        <f>IF(G$11=فبراير!F35,فبراير!AQ35,0)</f>
        <v>0</v>
      </c>
      <c r="J81" s="147">
        <f>SUM(J80+L81-K81)</f>
        <v>0</v>
      </c>
      <c r="K81" s="147">
        <f>IF(J$11=فبراير!I35,فبراير!AS35,0)</f>
        <v>0</v>
      </c>
      <c r="L81" s="147">
        <f>IF(J$11=فبراير!I35,فبراير!AT35,0)</f>
        <v>0</v>
      </c>
    </row>
    <row r="82" spans="1:12">
      <c r="A82" s="96" t="str">
        <f>IF(SUM(L83,K83,I83,H83,F83,E83)&gt;0,فبراير!D37,"")</f>
        <v/>
      </c>
      <c r="B82" s="96" t="str">
        <f>IF(SUM(L83,J83,I83,H83,F83,E83)&gt;0,فبراير!E37,"")</f>
        <v/>
      </c>
      <c r="C82" s="96" t="str">
        <f>IF(SUM(L83,K83,I83,H83,F83,E83)&gt;0,فبراير!F37,"")</f>
        <v/>
      </c>
      <c r="D82" s="147">
        <f>F82-E82</f>
        <v>0</v>
      </c>
      <c r="E82" s="147">
        <f>IF(D$11=فبراير!C36,فبراير!AM36,0)</f>
        <v>0</v>
      </c>
      <c r="F82" s="147">
        <f>IF(D$11=فبراير!C36,فبراير!AN36,0)</f>
        <v>0</v>
      </c>
      <c r="G82" s="147">
        <f>I82-H82</f>
        <v>0</v>
      </c>
      <c r="H82" s="147">
        <f>IF(G$11=فبراير!F36,فبراير!AP36,0)</f>
        <v>0</v>
      </c>
      <c r="I82" s="147">
        <f>IF(G$11=فبراير!F36,فبراير!AQ36,0)</f>
        <v>0</v>
      </c>
      <c r="J82" s="147">
        <f>L82-K82</f>
        <v>0</v>
      </c>
      <c r="K82" s="147">
        <f>IF(J$11=فبراير!I36,فبراير!AS36,0)</f>
        <v>0</v>
      </c>
      <c r="L82" s="147">
        <f>IF(J$11=فبراير!I36,فبراير!AT36,0)</f>
        <v>0</v>
      </c>
    </row>
    <row r="83" spans="1:12">
      <c r="A83" s="96" t="str">
        <f>IF(SUM(L84,K84,I84,H84,F84,E84)&gt;0,فبراير!D38,"")</f>
        <v/>
      </c>
      <c r="B83" s="96" t="str">
        <f>IF(SUM(L84,J84,I84,H84,F84,E84)&gt;0,فبراير!E38,"")</f>
        <v/>
      </c>
      <c r="C83" s="96" t="str">
        <f>IF(SUM(L84,K84,I84,H84,F84,E84)&gt;0,فبراير!F38,"")</f>
        <v/>
      </c>
      <c r="D83" s="147">
        <f>SUM(D82+F83-E83)</f>
        <v>0</v>
      </c>
      <c r="E83" s="147">
        <f>IF(D$11=فبراير!C37,فبراير!AM37,0)</f>
        <v>0</v>
      </c>
      <c r="F83" s="147">
        <f>IF(D$11=فبراير!C37,فبراير!AN37,0)</f>
        <v>0</v>
      </c>
      <c r="G83" s="147">
        <f>SUM(G82+I83-H83)</f>
        <v>0</v>
      </c>
      <c r="H83" s="147">
        <f>IF(G$11=فبراير!F37,فبراير!AP37,0)</f>
        <v>0</v>
      </c>
      <c r="I83" s="147">
        <f>IF(G$11=فبراير!F37,فبراير!AQ37,0)</f>
        <v>0</v>
      </c>
      <c r="J83" s="147">
        <f>SUM(J82+L83-K83)</f>
        <v>0</v>
      </c>
      <c r="K83" s="147">
        <f>IF(J$11=فبراير!I37,فبراير!AS37,0)</f>
        <v>0</v>
      </c>
      <c r="L83" s="147">
        <f>IF(J$11=فبراير!I37,فبراير!AT37,0)</f>
        <v>0</v>
      </c>
    </row>
    <row r="84" spans="1:12">
      <c r="A84" s="96" t="str">
        <f>IF(SUM(L85,K85,I85,H85,F85,E85)&gt;0,فبراير!D39,"")</f>
        <v/>
      </c>
      <c r="B84" s="96" t="str">
        <f>IF(SUM(L85,J85,I85,H85,F85,E85)&gt;0,فبراير!E39,"")</f>
        <v/>
      </c>
      <c r="C84" s="96" t="str">
        <f>IF(SUM(L85,K85,I85,H85,F85,E85)&gt;0,فبراير!F39,"")</f>
        <v/>
      </c>
      <c r="D84" s="147">
        <f>F84-E84</f>
        <v>0</v>
      </c>
      <c r="E84" s="147">
        <f>IF(D$11=فبراير!C38,فبراير!AM38,0)</f>
        <v>0</v>
      </c>
      <c r="F84" s="147">
        <f>IF(D$11=فبراير!C38,فبراير!AN38,0)</f>
        <v>0</v>
      </c>
      <c r="G84" s="147">
        <f>I84-H84</f>
        <v>0</v>
      </c>
      <c r="H84" s="147">
        <f>IF(G$11=فبراير!F38,فبراير!AP38,0)</f>
        <v>0</v>
      </c>
      <c r="I84" s="147">
        <f>IF(G$11=فبراير!F38,فبراير!AQ38,0)</f>
        <v>0</v>
      </c>
      <c r="J84" s="147">
        <f>L84-K84</f>
        <v>0</v>
      </c>
      <c r="K84" s="147">
        <f>IF(J$11=فبراير!I38,فبراير!AS38,0)</f>
        <v>0</v>
      </c>
      <c r="L84" s="147">
        <f>IF(J$11=فبراير!I38,فبراير!AT38,0)</f>
        <v>0</v>
      </c>
    </row>
    <row r="85" spans="1:12">
      <c r="A85" s="96" t="str">
        <f>IF(SUM(L86,K86,I86,H86,F86,E86)&gt;0,فبراير!D40,"")</f>
        <v/>
      </c>
      <c r="B85" s="96" t="str">
        <f>IF(SUM(L86,J86,I86,H86,F86,E86)&gt;0,فبراير!E40,"")</f>
        <v/>
      </c>
      <c r="C85" s="96" t="str">
        <f>IF(SUM(L86,K86,I86,H86,F86,E86)&gt;0,فبراير!F40,"")</f>
        <v/>
      </c>
      <c r="D85" s="147">
        <f>SUM(D84+F85-E85)</f>
        <v>0</v>
      </c>
      <c r="E85" s="147">
        <f>IF(D$11=فبراير!C39,فبراير!AM39,0)</f>
        <v>0</v>
      </c>
      <c r="F85" s="147">
        <f>IF(D$11=فبراير!C39,فبراير!AN39,0)</f>
        <v>0</v>
      </c>
      <c r="G85" s="147">
        <f>SUM(G84+I85-H85)</f>
        <v>0</v>
      </c>
      <c r="H85" s="147">
        <f>IF(G$11=فبراير!F39,فبراير!AP39,0)</f>
        <v>0</v>
      </c>
      <c r="I85" s="147">
        <f>IF(G$11=فبراير!F39,فبراير!AQ39,0)</f>
        <v>0</v>
      </c>
      <c r="J85" s="147">
        <f>SUM(J84+L85-K85)</f>
        <v>0</v>
      </c>
      <c r="K85" s="147">
        <f>IF(J$11=فبراير!I39,فبراير!AS39,0)</f>
        <v>0</v>
      </c>
      <c r="L85" s="147">
        <f>IF(J$11=فبراير!I39,فبراير!AT39,0)</f>
        <v>0</v>
      </c>
    </row>
    <row r="86" spans="1:12">
      <c r="A86" s="96" t="str">
        <f>IF(SUM(L87,K87,I87,H87,F87,E87)&gt;0,فبراير!D41,"")</f>
        <v/>
      </c>
      <c r="B86" s="96" t="str">
        <f>IF(SUM(L87,J87,I87,H87,F87,E87)&gt;0,فبراير!E41,"")</f>
        <v/>
      </c>
      <c r="C86" s="96" t="str">
        <f>IF(SUM(L87,K87,I87,H87,F87,E87)&gt;0,فبراير!F41,"")</f>
        <v/>
      </c>
      <c r="D86" s="147">
        <f>F86-E86</f>
        <v>0</v>
      </c>
      <c r="E86" s="147">
        <f>IF(D$11=فبراير!C40,فبراير!AM40,0)</f>
        <v>0</v>
      </c>
      <c r="F86" s="147">
        <f>IF(D$11=فبراير!C40,فبراير!AN40,0)</f>
        <v>0</v>
      </c>
      <c r="G86" s="147">
        <f>I86-H86</f>
        <v>0</v>
      </c>
      <c r="H86" s="147">
        <f>IF(G$11=فبراير!F40,فبراير!AP40,0)</f>
        <v>0</v>
      </c>
      <c r="I86" s="147">
        <f>IF(G$11=فبراير!F40,فبراير!AQ40,0)</f>
        <v>0</v>
      </c>
      <c r="J86" s="147">
        <f>L86-K86</f>
        <v>0</v>
      </c>
      <c r="K86" s="147">
        <f>IF(J$11=فبراير!I40,فبراير!AS40,0)</f>
        <v>0</v>
      </c>
      <c r="L86" s="147">
        <f>IF(J$11=فبراير!I40,فبراير!AT40,0)</f>
        <v>0</v>
      </c>
    </row>
    <row r="87" spans="1:12">
      <c r="A87" s="96" t="str">
        <f>IF(SUM(L88,K88,I88,H88,F88,E88)&gt;0,فبراير!D42,"")</f>
        <v/>
      </c>
      <c r="B87" s="96" t="str">
        <f>IF(SUM(L88,J88,I88,H88,F88,E88)&gt;0,فبراير!E42,"")</f>
        <v/>
      </c>
      <c r="C87" s="96" t="str">
        <f>IF(SUM(L88,K88,I88,H88,F88,E88)&gt;0,فبراير!F42,"")</f>
        <v/>
      </c>
      <c r="D87" s="147">
        <f>SUM(D86+F87-E87)</f>
        <v>0</v>
      </c>
      <c r="E87" s="147">
        <f>IF(D$11=فبراير!C41,فبراير!AM41,0)</f>
        <v>0</v>
      </c>
      <c r="F87" s="147">
        <f>IF(D$11=فبراير!C41,فبراير!AN41,0)</f>
        <v>0</v>
      </c>
      <c r="G87" s="147">
        <f>SUM(G86+I87-H87)</f>
        <v>0</v>
      </c>
      <c r="H87" s="147">
        <f>IF(G$11=فبراير!F41,فبراير!AP41,0)</f>
        <v>0</v>
      </c>
      <c r="I87" s="147">
        <f>IF(G$11=فبراير!F41,فبراير!AQ41,0)</f>
        <v>0</v>
      </c>
      <c r="J87" s="147">
        <f>SUM(J86+L87-K87)</f>
        <v>0</v>
      </c>
      <c r="K87" s="147">
        <f>IF(J$11=فبراير!I41,فبراير!AS41,0)</f>
        <v>0</v>
      </c>
      <c r="L87" s="147">
        <f>IF(J$11=فبراير!I41,فبراير!AT41,0)</f>
        <v>0</v>
      </c>
    </row>
    <row r="88" spans="1:12">
      <c r="A88" s="96" t="str">
        <f>IF(SUM(L89,K89,I89,H89,F89,E89)&gt;0,فبراير!D43,"")</f>
        <v/>
      </c>
      <c r="B88" s="96" t="str">
        <f>IF(SUM(L89,J89,I89,H89,F89,E89)&gt;0,فبراير!E43,"")</f>
        <v/>
      </c>
      <c r="C88" s="96" t="str">
        <f>IF(SUM(L89,K89,I89,H89,F89,E89)&gt;0,فبراير!F43,"")</f>
        <v/>
      </c>
      <c r="D88" s="147">
        <f>F88-E88</f>
        <v>0</v>
      </c>
      <c r="E88" s="147">
        <f>IF(D$11=فبراير!C42,فبراير!AM42,0)</f>
        <v>0</v>
      </c>
      <c r="F88" s="147">
        <f>IF(D$11=فبراير!C42,فبراير!AN42,0)</f>
        <v>0</v>
      </c>
      <c r="G88" s="147">
        <f>I88-H88</f>
        <v>0</v>
      </c>
      <c r="H88" s="147">
        <f>IF(G$11=فبراير!F42,فبراير!AP42,0)</f>
        <v>0</v>
      </c>
      <c r="I88" s="147">
        <f>IF(G$11=فبراير!F42,فبراير!AQ42,0)</f>
        <v>0</v>
      </c>
      <c r="J88" s="147">
        <f>L88-K88</f>
        <v>0</v>
      </c>
      <c r="K88" s="147">
        <f>IF(J$11=فبراير!I42,فبراير!AS42,0)</f>
        <v>0</v>
      </c>
      <c r="L88" s="147">
        <f>IF(J$11=فبراير!I42,فبراير!AT42,0)</f>
        <v>0</v>
      </c>
    </row>
    <row r="101" spans="3:8">
      <c r="C101" s="146" t="s">
        <v>557</v>
      </c>
      <c r="D101" s="146"/>
      <c r="E101" s="146"/>
      <c r="F101" s="145"/>
      <c r="G101" s="145"/>
      <c r="H101" s="145"/>
    </row>
    <row r="102" spans="3:8">
      <c r="C102" s="146"/>
      <c r="D102" s="146"/>
      <c r="E102" s="146"/>
      <c r="F102" s="145"/>
      <c r="G102" s="145"/>
      <c r="H102" s="145"/>
    </row>
    <row r="103" spans="1:12">
      <c r="A103" s="97" t="s">
        <v>10</v>
      </c>
      <c r="B103" s="97" t="s">
        <v>11</v>
      </c>
      <c r="C103" s="97" t="s">
        <v>487</v>
      </c>
      <c r="D103" s="113" t="s">
        <v>550</v>
      </c>
      <c r="E103" s="113"/>
      <c r="F103" s="113"/>
      <c r="G103" s="113" t="s">
        <v>556</v>
      </c>
      <c r="H103" s="113"/>
      <c r="I103" s="113"/>
      <c r="J103" s="113" t="s">
        <v>552</v>
      </c>
      <c r="K103" s="113"/>
      <c r="L103" s="113"/>
    </row>
    <row r="104" spans="1:12">
      <c r="A104" s="96" t="str">
        <f>IF(SUM(L105,K105,I105,H105,F105,E105)&gt;0,مارس!D12,"")</f>
        <v/>
      </c>
      <c r="B104" s="96" t="str">
        <f>IF(SUM(L105,J105,I105,H105,F105,E105)&gt;0,مارس!E12,"")</f>
        <v/>
      </c>
      <c r="C104" s="96" t="str">
        <f>IF(SUM(L105,K105,I105,H105,F105,E105)&gt;0,مارس!F12,"")</f>
        <v/>
      </c>
      <c r="D104" s="96" t="s">
        <v>553</v>
      </c>
      <c r="E104" s="96" t="s">
        <v>554</v>
      </c>
      <c r="F104" s="96" t="s">
        <v>56</v>
      </c>
      <c r="G104" s="96" t="s">
        <v>553</v>
      </c>
      <c r="H104" s="96" t="s">
        <v>554</v>
      </c>
      <c r="I104" s="96" t="s">
        <v>56</v>
      </c>
      <c r="J104" s="96" t="s">
        <v>553</v>
      </c>
      <c r="K104" s="96" t="s">
        <v>554</v>
      </c>
      <c r="L104" s="96" t="s">
        <v>56</v>
      </c>
    </row>
    <row r="105" spans="1:12">
      <c r="A105" s="96" t="str">
        <f>IF(SUM(L106,K106,I106,H106,F106,E106)&gt;0,مارس!D13,"")</f>
        <v/>
      </c>
      <c r="B105" s="96" t="str">
        <f>IF(SUM(L106,J106,I106,H106,F106,E106)&gt;0,مارس!E13,"")</f>
        <v/>
      </c>
      <c r="C105" s="96" t="str">
        <f>IF(SUM(L106,K106,I106,H106,F106,E106)&gt;0,مارس!F13,"")</f>
        <v/>
      </c>
      <c r="D105" s="147">
        <f>F105-E105</f>
        <v>0</v>
      </c>
      <c r="E105" s="147">
        <f>IF(D$11=مارس!$C12,مارس!$AM12,0)</f>
        <v>0</v>
      </c>
      <c r="F105" s="147">
        <f>IF(D$11=مارس!$C12,مارس!$AN12,0)</f>
        <v>0</v>
      </c>
      <c r="G105" s="147">
        <f>I105-H105</f>
        <v>0</v>
      </c>
      <c r="H105" s="147">
        <f>IF(G$11=مارس!$C12,مارس!$AM12,0)</f>
        <v>0</v>
      </c>
      <c r="I105" s="147">
        <f>IF(G$11=مارس!$C12,مارس!$AN12,0)</f>
        <v>0</v>
      </c>
      <c r="J105" s="147">
        <f>L105-K105</f>
        <v>0</v>
      </c>
      <c r="K105" s="147">
        <f>IF(J$11=مارس!$C12,مارس!$AM12,0)</f>
        <v>0</v>
      </c>
      <c r="L105" s="147">
        <f>IF(J$11=مارس!$C12,مارس!$AN12,0)</f>
        <v>0</v>
      </c>
    </row>
    <row r="106" spans="1:12">
      <c r="A106" s="96" t="str">
        <f>IF(SUM(L107,K107,I107,H107,F107,E107)&gt;0,مارس!D14,"")</f>
        <v/>
      </c>
      <c r="B106" s="96" t="str">
        <f>IF(SUM(L107,J107,I107,H107,F107,E107)&gt;0,مارس!E14,"")</f>
        <v/>
      </c>
      <c r="C106" s="96" t="str">
        <f>IF(SUM(L107,K107,I107,H107,F107,E107)&gt;0,مارس!F14,"")</f>
        <v/>
      </c>
      <c r="D106" s="147">
        <f>SUM(D105+F106-E106)</f>
        <v>0</v>
      </c>
      <c r="E106" s="147">
        <f>IF(D$11=مارس!$C13,مارس!$AM13,0)</f>
        <v>0</v>
      </c>
      <c r="F106" s="147">
        <f>IF(D$11=مارس!$C13,مارس!$AN13,0)</f>
        <v>0</v>
      </c>
      <c r="G106" s="147">
        <f>SUM(G105+I106-H106)</f>
        <v>0</v>
      </c>
      <c r="H106" s="147">
        <f>IF(G$11=مارس!$C13,مارس!$AM13,0)</f>
        <v>0</v>
      </c>
      <c r="I106" s="147">
        <f>IF(G$11=مارس!$C13,مارس!$AN13,0)</f>
        <v>0</v>
      </c>
      <c r="J106" s="147">
        <f>SUM(J105+L106-K106)</f>
        <v>0</v>
      </c>
      <c r="K106" s="147">
        <f>IF(J$11=مارس!$C13,مارس!$AM13,0)</f>
        <v>0</v>
      </c>
      <c r="L106" s="147">
        <f>IF(J$11=مارس!$C13,مارس!$AN13,0)</f>
        <v>0</v>
      </c>
    </row>
    <row r="107" spans="1:12">
      <c r="A107" s="96" t="str">
        <f>IF(SUM(L108,K108,I108,H108,F108,E108)&gt;0,مارس!D15,"")</f>
        <v/>
      </c>
      <c r="B107" s="96" t="str">
        <f>IF(SUM(L108,J108,I108,H108,F108,E108)&gt;0,مارس!E15,"")</f>
        <v/>
      </c>
      <c r="C107" s="96" t="str">
        <f>IF(SUM(L108,K108,I108,H108,F108,E108)&gt;0,مارس!F15,"")</f>
        <v/>
      </c>
      <c r="D107" s="147">
        <f>F107-E107</f>
        <v>0</v>
      </c>
      <c r="E107" s="147">
        <f>IF(D$11=مارس!$C14,مارس!$AM14,0)</f>
        <v>0</v>
      </c>
      <c r="F107" s="147">
        <f>IF(D$11=مارس!$C14,مارس!$AN14,0)</f>
        <v>0</v>
      </c>
      <c r="G107" s="147">
        <f>I107-H107</f>
        <v>0</v>
      </c>
      <c r="H107" s="147">
        <f>IF(G$11=مارس!$C14,مارس!$AM14,0)</f>
        <v>0</v>
      </c>
      <c r="I107" s="147">
        <f>IF(G$11=مارس!$C14,مارس!$AN14,0)</f>
        <v>0</v>
      </c>
      <c r="J107" s="147">
        <f>L107-K107</f>
        <v>0</v>
      </c>
      <c r="K107" s="147">
        <f>IF(J$11=مارس!$C14,مارس!$AM14,0)</f>
        <v>0</v>
      </c>
      <c r="L107" s="147">
        <f>IF(J$11=مارس!$C14,مارس!$AN14,0)</f>
        <v>0</v>
      </c>
    </row>
    <row r="108" spans="1:12">
      <c r="A108" s="96" t="str">
        <f>IF(SUM(L109,K109,I109,H109,F109,E109)&gt;0,مارس!D16,"")</f>
        <v/>
      </c>
      <c r="B108" s="96" t="str">
        <f>IF(SUM(L109,J109,I109,H109,F109,E109)&gt;0,مارس!E16,"")</f>
        <v/>
      </c>
      <c r="C108" s="96" t="str">
        <f>IF(SUM(L109,K109,I109,H109,F109,E109)&gt;0,مارس!F16,"")</f>
        <v/>
      </c>
      <c r="D108" s="147">
        <f>SUM(D107+F108-E108)</f>
        <v>0</v>
      </c>
      <c r="E108" s="147">
        <f>IF(D$11=مارس!$C15,مارس!$AM15,0)</f>
        <v>0</v>
      </c>
      <c r="F108" s="147">
        <f>IF(D$11=مارس!$C15,مارس!$AN15,0)</f>
        <v>0</v>
      </c>
      <c r="G108" s="147">
        <f>SUM(G107+I108-H108)</f>
        <v>0</v>
      </c>
      <c r="H108" s="147">
        <f>IF(G$11=مارس!$C15,مارس!$AM15,0)</f>
        <v>0</v>
      </c>
      <c r="I108" s="147">
        <f>IF(G$11=مارس!$C15,مارس!$AN15,0)</f>
        <v>0</v>
      </c>
      <c r="J108" s="147">
        <f>SUM(J107+L108-K108)</f>
        <v>0</v>
      </c>
      <c r="K108" s="147">
        <f>IF(J$11=مارس!$C15,مارس!$AM15,0)</f>
        <v>0</v>
      </c>
      <c r="L108" s="147">
        <f>IF(J$11=مارس!$C15,مارس!$AN15,0)</f>
        <v>0</v>
      </c>
    </row>
    <row r="109" spans="1:12">
      <c r="A109" s="96" t="str">
        <f>IF(SUM(L110,K110,I110,H110,F110,E110)&gt;0,مارس!D17,"")</f>
        <v/>
      </c>
      <c r="B109" s="96" t="str">
        <f>IF(SUM(L110,J110,I110,H110,F110,E110)&gt;0,مارس!E17,"")</f>
        <v/>
      </c>
      <c r="C109" s="96" t="str">
        <f>IF(SUM(L110,K110,I110,H110,F110,E110)&gt;0,مارس!F17,"")</f>
        <v/>
      </c>
      <c r="D109" s="147">
        <f>F109-E109</f>
        <v>0</v>
      </c>
      <c r="E109" s="147">
        <f>IF(D$11=مارس!$C16,مارس!$AM16,0)</f>
        <v>0</v>
      </c>
      <c r="F109" s="147">
        <f>IF(D$11=مارس!$C16,مارس!$AN16,0)</f>
        <v>0</v>
      </c>
      <c r="G109" s="147">
        <f>I109-H109</f>
        <v>0</v>
      </c>
      <c r="H109" s="147">
        <f>IF(G$11=مارس!$C16,مارس!$AM16,0)</f>
        <v>0</v>
      </c>
      <c r="I109" s="147">
        <f>IF(G$11=مارس!$C16,مارس!$AN16,0)</f>
        <v>0</v>
      </c>
      <c r="J109" s="147">
        <f>L109-K109</f>
        <v>0</v>
      </c>
      <c r="K109" s="147">
        <f>IF(J$11=مارس!$C16,مارس!$AM16,0)</f>
        <v>0</v>
      </c>
      <c r="L109" s="147">
        <f>IF(J$11=مارس!$C16,مارس!$AN16,0)</f>
        <v>0</v>
      </c>
    </row>
    <row r="110" spans="1:12">
      <c r="A110" s="96" t="str">
        <f>IF(SUM(L111,K111,I111,H111,F111,E111)&gt;0,مارس!D18,"")</f>
        <v/>
      </c>
      <c r="B110" s="96" t="str">
        <f>IF(SUM(L111,J111,I111,H111,F111,E111)&gt;0,مارس!E18,"")</f>
        <v/>
      </c>
      <c r="C110" s="96" t="str">
        <f>IF(SUM(L111,K111,I111,H111,F111,E111)&gt;0,مارس!F18,"")</f>
        <v/>
      </c>
      <c r="D110" s="147">
        <f>SUM(D109+F110-E110)</f>
        <v>0</v>
      </c>
      <c r="E110" s="147">
        <f>IF(D$11=مارس!$C17,مارس!$AM17,0)</f>
        <v>0</v>
      </c>
      <c r="F110" s="147">
        <f>IF(D$11=مارس!$C17,مارس!$AN17,0)</f>
        <v>0</v>
      </c>
      <c r="G110" s="147">
        <f>SUM(G109+I110-H110)</f>
        <v>0</v>
      </c>
      <c r="H110" s="147">
        <f>IF(G$11=مارس!$C17,مارس!$AM17,0)</f>
        <v>0</v>
      </c>
      <c r="I110" s="147">
        <f>IF(G$11=مارس!$C17,مارس!$AN17,0)</f>
        <v>0</v>
      </c>
      <c r="J110" s="147">
        <f>SUM(J109+L110-K110)</f>
        <v>0</v>
      </c>
      <c r="K110" s="147">
        <f>IF(J$11=مارس!$C17,مارس!$AM17,0)</f>
        <v>0</v>
      </c>
      <c r="L110" s="147">
        <f>IF(J$11=مارس!$C17,مارس!$AN17,0)</f>
        <v>0</v>
      </c>
    </row>
    <row r="111" spans="1:12">
      <c r="A111" s="96" t="str">
        <f>IF(SUM(L112,K112,I112,H112,F112,E112)&gt;0,مارس!D19,"")</f>
        <v/>
      </c>
      <c r="B111" s="96" t="str">
        <f>IF(SUM(L112,J112,I112,H112,F112,E112)&gt;0,مارس!E19,"")</f>
        <v/>
      </c>
      <c r="C111" s="96" t="str">
        <f>IF(SUM(L112,K112,I112,H112,F112,E112)&gt;0,مارس!F19,"")</f>
        <v/>
      </c>
      <c r="D111" s="147">
        <f>F111-E111</f>
        <v>0</v>
      </c>
      <c r="E111" s="147">
        <f>IF(D$11=مارس!$C18,مارس!$AM18,0)</f>
        <v>0</v>
      </c>
      <c r="F111" s="147">
        <f>IF(D$11=مارس!$C18,مارس!$AN18,0)</f>
        <v>0</v>
      </c>
      <c r="G111" s="147">
        <f>I111-H111</f>
        <v>0</v>
      </c>
      <c r="H111" s="147">
        <f>IF(G$11=مارس!$C18,مارس!$AM18,0)</f>
        <v>0</v>
      </c>
      <c r="I111" s="147">
        <f>IF(G$11=مارس!$C18,مارس!$AN18,0)</f>
        <v>0</v>
      </c>
      <c r="J111" s="147">
        <f>L111-K111</f>
        <v>0</v>
      </c>
      <c r="K111" s="147">
        <f>IF(J$11=مارس!$C18,مارس!$AM18,0)</f>
        <v>0</v>
      </c>
      <c r="L111" s="147">
        <f>IF(J$11=مارس!$C18,مارس!$AN18,0)</f>
        <v>0</v>
      </c>
    </row>
    <row r="112" spans="1:12">
      <c r="A112" s="96" t="str">
        <f>IF(SUM(L113,K113,I113,H113,F113,E113)&gt;0,مارس!D20,"")</f>
        <v/>
      </c>
      <c r="B112" s="96" t="str">
        <f>IF(SUM(L113,J113,I113,H113,F113,E113)&gt;0,مارس!E20,"")</f>
        <v/>
      </c>
      <c r="C112" s="96" t="str">
        <f>IF(SUM(L113,K113,I113,H113,F113,E113)&gt;0,مارس!F20,"")</f>
        <v/>
      </c>
      <c r="D112" s="147">
        <f>SUM(D111+F112-E112)</f>
        <v>0</v>
      </c>
      <c r="E112" s="147">
        <f>IF(D$11=مارس!$C19,مارس!$AM19,0)</f>
        <v>0</v>
      </c>
      <c r="F112" s="147">
        <f>IF(D$11=مارس!$C19,مارس!$AN19,0)</f>
        <v>0</v>
      </c>
      <c r="G112" s="147">
        <f>SUM(G111+I112-H112)</f>
        <v>0</v>
      </c>
      <c r="H112" s="147">
        <f>IF(G$11=مارس!$C19,مارس!$AM19,0)</f>
        <v>0</v>
      </c>
      <c r="I112" s="147">
        <f>IF(G$11=مارس!$C19,مارس!$AN19,0)</f>
        <v>0</v>
      </c>
      <c r="J112" s="147">
        <f>SUM(J111+L112-K112)</f>
        <v>0</v>
      </c>
      <c r="K112" s="147">
        <f>IF(J$11=مارس!$C19,مارس!$AM19,0)</f>
        <v>0</v>
      </c>
      <c r="L112" s="147">
        <f>IF(J$11=مارس!$C19,مارس!$AN19,0)</f>
        <v>0</v>
      </c>
    </row>
    <row r="113" spans="1:12">
      <c r="A113" s="96" t="str">
        <f>IF(SUM(L114,K114,I114,H114,F114,E114)&gt;0,مارس!D21,"")</f>
        <v/>
      </c>
      <c r="B113" s="96" t="str">
        <f>IF(SUM(L114,J114,I114,H114,F114,E114)&gt;0,مارس!E21,"")</f>
        <v/>
      </c>
      <c r="C113" s="96" t="str">
        <f>IF(SUM(L114,K114,I114,H114,F114,E114)&gt;0,مارس!F21,"")</f>
        <v/>
      </c>
      <c r="D113" s="147">
        <f>F113-E113</f>
        <v>0</v>
      </c>
      <c r="E113" s="147">
        <f>IF(D$11=مارس!$C20,مارس!$AM20,0)</f>
        <v>0</v>
      </c>
      <c r="F113" s="147">
        <f>IF(D$11=مارس!$C20,مارس!$AN20,0)</f>
        <v>0</v>
      </c>
      <c r="G113" s="147">
        <f>I113-H113</f>
        <v>0</v>
      </c>
      <c r="H113" s="147">
        <f>IF(G$11=مارس!$C20,مارس!$AM20,0)</f>
        <v>0</v>
      </c>
      <c r="I113" s="147">
        <f>IF(G$11=مارس!$C20,مارس!$AN20,0)</f>
        <v>0</v>
      </c>
      <c r="J113" s="147">
        <f>L113-K113</f>
        <v>0</v>
      </c>
      <c r="K113" s="147">
        <f>IF(J$11=مارس!$C20,مارس!$AM20,0)</f>
        <v>0</v>
      </c>
      <c r="L113" s="147">
        <f>IF(J$11=مارس!$C20,مارس!$AN20,0)</f>
        <v>0</v>
      </c>
    </row>
    <row r="114" spans="1:12">
      <c r="A114" s="96" t="str">
        <f>IF(SUM(L115,K115,I115,H115,F115,E115)&gt;0,مارس!D22,"")</f>
        <v/>
      </c>
      <c r="B114" s="96" t="str">
        <f>IF(SUM(L115,J115,I115,H115,F115,E115)&gt;0,مارس!E22,"")</f>
        <v/>
      </c>
      <c r="C114" s="96" t="str">
        <f>IF(SUM(L115,K115,I115,H115,F115,E115)&gt;0,مارس!F22,"")</f>
        <v/>
      </c>
      <c r="D114" s="147">
        <f>SUM(D113+F114-E114)</f>
        <v>0</v>
      </c>
      <c r="E114" s="147">
        <f>IF(D$11=مارس!$C21,مارس!$AM21,0)</f>
        <v>0</v>
      </c>
      <c r="F114" s="147">
        <f>IF(D$11=مارس!$C21,مارس!$AN21,0)</f>
        <v>0</v>
      </c>
      <c r="G114" s="147">
        <f>SUM(G113+I114-H114)</f>
        <v>0</v>
      </c>
      <c r="H114" s="147">
        <f>IF(G$11=مارس!$C21,مارس!$AM21,0)</f>
        <v>0</v>
      </c>
      <c r="I114" s="147">
        <f>IF(G$11=مارس!$C21,مارس!$AN21,0)</f>
        <v>0</v>
      </c>
      <c r="J114" s="147">
        <f>SUM(J113+L114-K114)</f>
        <v>0</v>
      </c>
      <c r="K114" s="147">
        <f>IF(J$11=مارس!$C21,مارس!$AM21,0)</f>
        <v>0</v>
      </c>
      <c r="L114" s="147">
        <f>IF(J$11=مارس!$C21,مارس!$AN21,0)</f>
        <v>0</v>
      </c>
    </row>
    <row r="115" spans="1:12">
      <c r="A115" s="96" t="str">
        <f>IF(SUM(L116,K116,I116,H116,F116,E116)&gt;0,مارس!D23,"")</f>
        <v/>
      </c>
      <c r="B115" s="96" t="str">
        <f>IF(SUM(L116,J116,I116,H116,F116,E116)&gt;0,مارس!E23,"")</f>
        <v/>
      </c>
      <c r="C115" s="96" t="str">
        <f>IF(SUM(L116,K116,I116,H116,F116,E116)&gt;0,مارس!F23,"")</f>
        <v/>
      </c>
      <c r="D115" s="147">
        <f>F115-E115</f>
        <v>0</v>
      </c>
      <c r="E115" s="147">
        <f>IF(D$11=مارس!$C22,مارس!$AM22,0)</f>
        <v>0</v>
      </c>
      <c r="F115" s="147">
        <f>IF(D$11=مارس!$C22,مارس!$AN22,0)</f>
        <v>0</v>
      </c>
      <c r="G115" s="147">
        <f>I115-H115</f>
        <v>0</v>
      </c>
      <c r="H115" s="147">
        <f>IF(G$11=مارس!$C22,مارس!$AM22,0)</f>
        <v>0</v>
      </c>
      <c r="I115" s="147">
        <f>IF(G$11=مارس!$C22,مارس!$AN22,0)</f>
        <v>0</v>
      </c>
      <c r="J115" s="147">
        <f>L115-K115</f>
        <v>0</v>
      </c>
      <c r="K115" s="147">
        <f>IF(J$11=مارس!$C22,مارس!$AM22,0)</f>
        <v>0</v>
      </c>
      <c r="L115" s="147">
        <f>IF(J$11=مارس!$C22,مارس!$AN22,0)</f>
        <v>0</v>
      </c>
    </row>
    <row r="116" spans="1:12">
      <c r="A116" s="96" t="str">
        <f>IF(SUM(L117,K117,I117,H117,F117,E117)&gt;0,مارس!D24,"")</f>
        <v/>
      </c>
      <c r="B116" s="96" t="str">
        <f>IF(SUM(L117,J117,I117,H117,F117,E117)&gt;0,مارس!E24,"")</f>
        <v/>
      </c>
      <c r="C116" s="96" t="str">
        <f>IF(SUM(L117,K117,I117,H117,F117,E117)&gt;0,مارس!F24,"")</f>
        <v/>
      </c>
      <c r="D116" s="147">
        <f>SUM(D115+F116-E116)</f>
        <v>0</v>
      </c>
      <c r="E116" s="147">
        <f>IF(D$11=مارس!$C23,مارس!$AM23,0)</f>
        <v>0</v>
      </c>
      <c r="F116" s="147">
        <f>IF(D$11=مارس!$C23,مارس!$AN23,0)</f>
        <v>0</v>
      </c>
      <c r="G116" s="147">
        <f>SUM(G115+I116-H116)</f>
        <v>0</v>
      </c>
      <c r="H116" s="147">
        <f>IF(G$11=مارس!$C23,مارس!$AM23,0)</f>
        <v>0</v>
      </c>
      <c r="I116" s="147">
        <f>IF(G$11=مارس!$C23,مارس!$AN23,0)</f>
        <v>0</v>
      </c>
      <c r="J116" s="147">
        <f>SUM(J115+L116-K116)</f>
        <v>0</v>
      </c>
      <c r="K116" s="147">
        <f>IF(J$11=مارس!$C23,مارس!$AM23,0)</f>
        <v>0</v>
      </c>
      <c r="L116" s="147">
        <f>IF(J$11=مارس!$C23,مارس!$AN23,0)</f>
        <v>0</v>
      </c>
    </row>
    <row r="117" spans="1:12">
      <c r="A117" s="96" t="str">
        <f>IF(SUM(L118,K118,I118,H118,F118,E118)&gt;0,مارس!D25,"")</f>
        <v/>
      </c>
      <c r="B117" s="96" t="str">
        <f>IF(SUM(L118,J118,I118,H118,F118,E118)&gt;0,مارس!E25,"")</f>
        <v/>
      </c>
      <c r="C117" s="96" t="str">
        <f>IF(SUM(L118,K118,I118,H118,F118,E118)&gt;0,مارس!F25,"")</f>
        <v/>
      </c>
      <c r="D117" s="147">
        <f>F117-E117</f>
        <v>0</v>
      </c>
      <c r="E117" s="147">
        <f>IF(D$11=مارس!$C24,مارس!$AM24,0)</f>
        <v>0</v>
      </c>
      <c r="F117" s="147">
        <f>IF(D$11=مارس!$C24,مارس!$AN24,0)</f>
        <v>0</v>
      </c>
      <c r="G117" s="147">
        <f>I117-H117</f>
        <v>0</v>
      </c>
      <c r="H117" s="147">
        <f>IF(G$11=مارس!$C24,مارس!$AM24,0)</f>
        <v>0</v>
      </c>
      <c r="I117" s="147">
        <f>IF(G$11=مارس!$C24,مارس!$AN24,0)</f>
        <v>0</v>
      </c>
      <c r="J117" s="147">
        <f>L117-K117</f>
        <v>0</v>
      </c>
      <c r="K117" s="147">
        <f>IF(J$11=مارس!$C24,مارس!$AM24,0)</f>
        <v>0</v>
      </c>
      <c r="L117" s="147">
        <f>IF(J$11=مارس!$C24,مارس!$AN24,0)</f>
        <v>0</v>
      </c>
    </row>
    <row r="118" spans="1:12">
      <c r="A118" s="96" t="str">
        <f>IF(SUM(L119,K119,I119,H119,F119,E119)&gt;0,مارس!D26,"")</f>
        <v/>
      </c>
      <c r="B118" s="96" t="str">
        <f>IF(SUM(L119,J119,I119,H119,F119,E119)&gt;0,مارس!E26,"")</f>
        <v/>
      </c>
      <c r="C118" s="96" t="str">
        <f>IF(SUM(L119,K119,I119,H119,F119,E119)&gt;0,مارس!F26,"")</f>
        <v/>
      </c>
      <c r="D118" s="147">
        <f>SUM(D117+F118-E118)</f>
        <v>0</v>
      </c>
      <c r="E118" s="147">
        <f>IF(D$11=مارس!$C25,مارس!$AM25,0)</f>
        <v>0</v>
      </c>
      <c r="F118" s="147">
        <f>IF(D$11=مارس!$C25,مارس!$AN25,0)</f>
        <v>0</v>
      </c>
      <c r="G118" s="147">
        <f>SUM(G117+I118-H118)</f>
        <v>0</v>
      </c>
      <c r="H118" s="147">
        <f>IF(G$11=مارس!$C25,مارس!$AM25,0)</f>
        <v>0</v>
      </c>
      <c r="I118" s="147">
        <f>IF(G$11=مارس!$C25,مارس!$AN25,0)</f>
        <v>0</v>
      </c>
      <c r="J118" s="147">
        <f>SUM(J117+L118-K118)</f>
        <v>0</v>
      </c>
      <c r="K118" s="147">
        <f>IF(J$11=مارس!$C25,مارس!$AM25,0)</f>
        <v>0</v>
      </c>
      <c r="L118" s="147">
        <f>IF(J$11=مارس!$C25,مارس!$AN25,0)</f>
        <v>0</v>
      </c>
    </row>
    <row r="119" spans="1:12">
      <c r="A119" s="96" t="str">
        <f>IF(SUM(L120,K120,I120,H120,F120,E120)&gt;0,مارس!D27,"")</f>
        <v/>
      </c>
      <c r="B119" s="96" t="str">
        <f>IF(SUM(L120,J120,I120,H120,F120,E120)&gt;0,مارس!E27,"")</f>
        <v/>
      </c>
      <c r="C119" s="96" t="str">
        <f>IF(SUM(L120,K120,I120,H120,F120,E120)&gt;0,مارس!F27,"")</f>
        <v/>
      </c>
      <c r="D119" s="147">
        <f>F119-E119</f>
        <v>0</v>
      </c>
      <c r="E119" s="147">
        <f>IF(D$11=مارس!$C26,مارس!$AM26,0)</f>
        <v>0</v>
      </c>
      <c r="F119" s="147">
        <f>IF(D$11=مارس!$C26,مارس!$AN26,0)</f>
        <v>0</v>
      </c>
      <c r="G119" s="147">
        <f>I119-H119</f>
        <v>0</v>
      </c>
      <c r="H119" s="147">
        <f>IF(G$11=مارس!$C26,مارس!$AM26,0)</f>
        <v>0</v>
      </c>
      <c r="I119" s="147">
        <f>IF(G$11=مارس!$C26,مارس!$AN26,0)</f>
        <v>0</v>
      </c>
      <c r="J119" s="147">
        <f>L119-K119</f>
        <v>0</v>
      </c>
      <c r="K119" s="147">
        <f>IF(J$11=مارس!$C26,مارس!$AM26,0)</f>
        <v>0</v>
      </c>
      <c r="L119" s="147">
        <f>IF(J$11=مارس!$C26,مارس!$AN26,0)</f>
        <v>0</v>
      </c>
    </row>
    <row r="120" spans="1:12">
      <c r="A120" s="96" t="str">
        <f>IF(SUM(L121,K121,I121,H121,F121,E121)&gt;0,مارس!D28,"")</f>
        <v/>
      </c>
      <c r="B120" s="96" t="str">
        <f>IF(SUM(L121,J121,I121,H121,F121,E121)&gt;0,مارس!E28,"")</f>
        <v/>
      </c>
      <c r="C120" s="96" t="str">
        <f>IF(SUM(L121,K121,I121,H121,F121,E121)&gt;0,مارس!F28,"")</f>
        <v/>
      </c>
      <c r="D120" s="147">
        <f>SUM(D119+F120-E120)</f>
        <v>0</v>
      </c>
      <c r="E120" s="147">
        <f>IF(D$11=مارس!$C27,مارس!$AM27,0)</f>
        <v>0</v>
      </c>
      <c r="F120" s="147">
        <f>IF(D$11=مارس!$C27,مارس!$AN27,0)</f>
        <v>0</v>
      </c>
      <c r="G120" s="147">
        <f>SUM(G119+I120-H120)</f>
        <v>0</v>
      </c>
      <c r="H120" s="147">
        <f>IF(G$11=مارس!$C27,مارس!$AM27,0)</f>
        <v>0</v>
      </c>
      <c r="I120" s="147">
        <f>IF(G$11=مارس!$C27,مارس!$AN27,0)</f>
        <v>0</v>
      </c>
      <c r="J120" s="147">
        <f>SUM(J119+L120-K120)</f>
        <v>0</v>
      </c>
      <c r="K120" s="147">
        <f>IF(J$11=مارس!$C27,مارس!$AM27,0)</f>
        <v>0</v>
      </c>
      <c r="L120" s="147">
        <f>IF(J$11=مارس!$C27,مارس!$AN27,0)</f>
        <v>0</v>
      </c>
    </row>
    <row r="121" spans="1:12">
      <c r="A121" s="96" t="str">
        <f>IF(SUM(L122,K122,I122,H122,F122,E122)&gt;0,مارس!D29,"")</f>
        <v/>
      </c>
      <c r="B121" s="96" t="str">
        <f>IF(SUM(L122,J122,I122,H122,F122,E122)&gt;0,مارس!E29,"")</f>
        <v/>
      </c>
      <c r="C121" s="96" t="str">
        <f>IF(SUM(L122,K122,I122,H122,F122,E122)&gt;0,مارس!F29,"")</f>
        <v/>
      </c>
      <c r="D121" s="147">
        <f>F121-E121</f>
        <v>0</v>
      </c>
      <c r="E121" s="147">
        <f>IF(D$11=مارس!$C28,مارس!$AM28,0)</f>
        <v>0</v>
      </c>
      <c r="F121" s="147">
        <f>IF(D$11=مارس!$C28,مارس!$AN28,0)</f>
        <v>0</v>
      </c>
      <c r="G121" s="147">
        <f>I121-H121</f>
        <v>0</v>
      </c>
      <c r="H121" s="147">
        <f>IF(G$11=مارس!$C28,مارس!$AM28,0)</f>
        <v>0</v>
      </c>
      <c r="I121" s="147">
        <f>IF(G$11=مارس!$C28,مارس!$AN28,0)</f>
        <v>0</v>
      </c>
      <c r="J121" s="147">
        <f>L121-K121</f>
        <v>0</v>
      </c>
      <c r="K121" s="147">
        <f>IF(J$11=مارس!$C28,مارس!$AM28,0)</f>
        <v>0</v>
      </c>
      <c r="L121" s="147">
        <f>IF(J$11=مارس!$C28,مارس!$AN28,0)</f>
        <v>0</v>
      </c>
    </row>
    <row r="122" spans="1:12">
      <c r="A122" s="96" t="str">
        <f>IF(SUM(L123,K123,I123,H123,F123,E123)&gt;0,مارس!D30,"")</f>
        <v/>
      </c>
      <c r="B122" s="96" t="str">
        <f>IF(SUM(L123,J123,I123,H123,F123,E123)&gt;0,مارس!E30,"")</f>
        <v/>
      </c>
      <c r="C122" s="96" t="str">
        <f>IF(SUM(L123,K123,I123,H123,F123,E123)&gt;0,مارس!F30,"")</f>
        <v/>
      </c>
      <c r="D122" s="147">
        <f>SUM(D121+F122-E122)</f>
        <v>0</v>
      </c>
      <c r="E122" s="147">
        <f>IF(D$11=مارس!$C29,مارس!$AM29,0)</f>
        <v>0</v>
      </c>
      <c r="F122" s="147">
        <f>IF(D$11=مارس!$C29,مارس!$AN29,0)</f>
        <v>0</v>
      </c>
      <c r="G122" s="147">
        <f>SUM(G121+I122-H122)</f>
        <v>0</v>
      </c>
      <c r="H122" s="147">
        <f>IF(G$11=مارس!$C29,مارس!$AM29,0)</f>
        <v>0</v>
      </c>
      <c r="I122" s="147">
        <f>IF(G$11=مارس!$C29,مارس!$AN29,0)</f>
        <v>0</v>
      </c>
      <c r="J122" s="147">
        <f>SUM(J121+L122-K122)</f>
        <v>0</v>
      </c>
      <c r="K122" s="147">
        <f>IF(J$11=مارس!$C29,مارس!$AM29,0)</f>
        <v>0</v>
      </c>
      <c r="L122" s="147">
        <f>IF(J$11=مارس!$C29,مارس!$AN29,0)</f>
        <v>0</v>
      </c>
    </row>
    <row r="123" spans="1:12">
      <c r="A123" s="96" t="str">
        <f>IF(SUM(L124,K124,I124,H124,F124,E124)&gt;0,مارس!D31,"")</f>
        <v/>
      </c>
      <c r="B123" s="96" t="str">
        <f>IF(SUM(L124,J124,I124,H124,F124,E124)&gt;0,مارس!E31,"")</f>
        <v/>
      </c>
      <c r="C123" s="96" t="str">
        <f>IF(SUM(L124,K124,I124,H124,F124,E124)&gt;0,مارس!F31,"")</f>
        <v/>
      </c>
      <c r="D123" s="147">
        <f>F123-E123</f>
        <v>0</v>
      </c>
      <c r="E123" s="147">
        <f>IF(D$11=مارس!$C30,مارس!$AM30,0)</f>
        <v>0</v>
      </c>
      <c r="F123" s="147">
        <f>IF(D$11=مارس!$C30,مارس!$AN30,0)</f>
        <v>0</v>
      </c>
      <c r="G123" s="147">
        <f>I123-H123</f>
        <v>0</v>
      </c>
      <c r="H123" s="147">
        <f>IF(G$11=مارس!$C30,مارس!$AM30,0)</f>
        <v>0</v>
      </c>
      <c r="I123" s="147">
        <f>IF(G$11=مارس!$C30,مارس!$AN30,0)</f>
        <v>0</v>
      </c>
      <c r="J123" s="147">
        <f>L123-K123</f>
        <v>0</v>
      </c>
      <c r="K123" s="147">
        <f>IF(J$11=مارس!$C30,مارس!$AM30,0)</f>
        <v>0</v>
      </c>
      <c r="L123" s="147">
        <f>IF(J$11=مارس!$C30,مارس!$AN30,0)</f>
        <v>0</v>
      </c>
    </row>
    <row r="124" spans="1:12">
      <c r="A124" s="96" t="str">
        <f>IF(SUM(L125,K125,I125,H125,F125,E125)&gt;0,مارس!D32,"")</f>
        <v/>
      </c>
      <c r="B124" s="96" t="str">
        <f>IF(SUM(L125,J125,I125,H125,F125,E125)&gt;0,مارس!E32,"")</f>
        <v/>
      </c>
      <c r="C124" s="96" t="str">
        <f>IF(SUM(L125,K125,I125,H125,F125,E125)&gt;0,مارس!F32,"")</f>
        <v/>
      </c>
      <c r="D124" s="147">
        <f>SUM(D123+F124-E124)</f>
        <v>0</v>
      </c>
      <c r="E124" s="147">
        <f>IF(D$11=مارس!$C31,مارس!$AM31,0)</f>
        <v>0</v>
      </c>
      <c r="F124" s="147">
        <f>IF(D$11=مارس!$C31,مارس!$AN31,0)</f>
        <v>0</v>
      </c>
      <c r="G124" s="147">
        <f>SUM(G123+I124-H124)</f>
        <v>0</v>
      </c>
      <c r="H124" s="147">
        <f>IF(G$11=مارس!$C31,مارس!$AM31,0)</f>
        <v>0</v>
      </c>
      <c r="I124" s="147">
        <f>IF(G$11=مارس!$C31,مارس!$AN31,0)</f>
        <v>0</v>
      </c>
      <c r="J124" s="147">
        <f>SUM(J123+L124-K124)</f>
        <v>0</v>
      </c>
      <c r="K124" s="147">
        <f>IF(J$11=مارس!$C31,مارس!$AM31,0)</f>
        <v>0</v>
      </c>
      <c r="L124" s="147">
        <f>IF(J$11=مارس!$C31,مارس!$AN31,0)</f>
        <v>0</v>
      </c>
    </row>
    <row r="125" spans="1:12">
      <c r="A125" s="96" t="str">
        <f>IF(SUM(L126,K126,I126,H126,F126,E126)&gt;0,مارس!D33,"")</f>
        <v/>
      </c>
      <c r="B125" s="96" t="str">
        <f>IF(SUM(L126,J126,I126,H126,F126,E126)&gt;0,مارس!E33,"")</f>
        <v/>
      </c>
      <c r="C125" s="96" t="str">
        <f>IF(SUM(L126,K126,I126,H126,F126,E126)&gt;0,مارس!F33,"")</f>
        <v/>
      </c>
      <c r="D125" s="147">
        <f>F125-E125</f>
        <v>0</v>
      </c>
      <c r="E125" s="147">
        <f>IF(D$11=مارس!$C32,مارس!$AM32,0)</f>
        <v>0</v>
      </c>
      <c r="F125" s="147">
        <f>IF(D$11=مارس!$C32,مارس!$AN32,0)</f>
        <v>0</v>
      </c>
      <c r="G125" s="147">
        <f>I125-H125</f>
        <v>0</v>
      </c>
      <c r="H125" s="147">
        <f>IF(G$11=مارس!$C32,مارس!$AM32,0)</f>
        <v>0</v>
      </c>
      <c r="I125" s="147">
        <f>IF(G$11=مارس!$C32,مارس!$AN32,0)</f>
        <v>0</v>
      </c>
      <c r="J125" s="147">
        <f>L125-K125</f>
        <v>0</v>
      </c>
      <c r="K125" s="147">
        <f>IF(J$11=مارس!$C32,مارس!$AM32,0)</f>
        <v>0</v>
      </c>
      <c r="L125" s="147">
        <f>IF(J$11=مارس!$C32,مارس!$AN32,0)</f>
        <v>0</v>
      </c>
    </row>
    <row r="126" spans="1:12">
      <c r="A126" s="96" t="str">
        <f>IF(SUM(L127,K127,I127,H127,F127,E127)&gt;0,مارس!D34,"")</f>
        <v/>
      </c>
      <c r="B126" s="96" t="str">
        <f>IF(SUM(L127,J127,I127,H127,F127,E127)&gt;0,مارس!E34,"")</f>
        <v/>
      </c>
      <c r="C126" s="96" t="str">
        <f>IF(SUM(L127,K127,I127,H127,F127,E127)&gt;0,مارس!F34,"")</f>
        <v/>
      </c>
      <c r="D126" s="147">
        <f>SUM(D125+F126-E126)</f>
        <v>0</v>
      </c>
      <c r="E126" s="147">
        <f>IF(D$11=مارس!$C33,مارس!$AM33,0)</f>
        <v>0</v>
      </c>
      <c r="F126" s="147">
        <f>IF(D$11=مارس!$C33,مارس!$AN33,0)</f>
        <v>0</v>
      </c>
      <c r="G126" s="147">
        <f>SUM(G125+I126-H126)</f>
        <v>0</v>
      </c>
      <c r="H126" s="147">
        <f>IF(G$11=مارس!$C33,مارس!$AM33,0)</f>
        <v>0</v>
      </c>
      <c r="I126" s="147">
        <f>IF(G$11=مارس!$C33,مارس!$AN33,0)</f>
        <v>0</v>
      </c>
      <c r="J126" s="147">
        <f>SUM(J125+L126-K126)</f>
        <v>0</v>
      </c>
      <c r="K126" s="147">
        <f>IF(J$11=مارس!$C33,مارس!$AM33,0)</f>
        <v>0</v>
      </c>
      <c r="L126" s="147">
        <f>IF(J$11=مارس!$C33,مارس!$AN33,0)</f>
        <v>0</v>
      </c>
    </row>
    <row r="127" spans="1:12">
      <c r="A127" s="96" t="str">
        <f>IF(SUM(L128,K128,I128,H128,F128,E128)&gt;0,مارس!D35,"")</f>
        <v/>
      </c>
      <c r="B127" s="96" t="str">
        <f>IF(SUM(L128,J128,I128,H128,F128,E128)&gt;0,مارس!E35,"")</f>
        <v/>
      </c>
      <c r="C127" s="96" t="str">
        <f>IF(SUM(L128,K128,I128,H128,F128,E128)&gt;0,مارس!F35,"")</f>
        <v/>
      </c>
      <c r="D127" s="147">
        <f>F127-E127</f>
        <v>0</v>
      </c>
      <c r="E127" s="147">
        <f>IF(D$11=مارس!$C34,مارس!$AM34,0)</f>
        <v>0</v>
      </c>
      <c r="F127" s="147">
        <f>IF(D$11=مارس!$C34,مارس!$AN34,0)</f>
        <v>0</v>
      </c>
      <c r="G127" s="147">
        <f>I127-H127</f>
        <v>0</v>
      </c>
      <c r="H127" s="147">
        <f>IF(G$11=مارس!$C34,مارس!$AM34,0)</f>
        <v>0</v>
      </c>
      <c r="I127" s="147">
        <f>IF(G$11=مارس!$C34,مارس!$AN34,0)</f>
        <v>0</v>
      </c>
      <c r="J127" s="147">
        <f>L127-K127</f>
        <v>0</v>
      </c>
      <c r="K127" s="147">
        <f>IF(J$11=مارس!$C34,مارس!$AM34,0)</f>
        <v>0</v>
      </c>
      <c r="L127" s="147">
        <f>IF(J$11=مارس!$C34,مارس!$AN34,0)</f>
        <v>0</v>
      </c>
    </row>
    <row r="128" spans="1:12">
      <c r="A128" s="96" t="str">
        <f>IF(SUM(L129,K129,I129,H129,F129,E129)&gt;0,مارس!D36,"")</f>
        <v/>
      </c>
      <c r="B128" s="96" t="str">
        <f>IF(SUM(L129,J129,I129,H129,F129,E129)&gt;0,مارس!E36,"")</f>
        <v/>
      </c>
      <c r="C128" s="96" t="str">
        <f>IF(SUM(L129,K129,I129,H129,F129,E129)&gt;0,مارس!F36,"")</f>
        <v/>
      </c>
      <c r="D128" s="147">
        <f>SUM(D127+F128-E128)</f>
        <v>0</v>
      </c>
      <c r="E128" s="147">
        <f>IF(D$11=مارس!$C35,مارس!$AM35,0)</f>
        <v>0</v>
      </c>
      <c r="F128" s="147">
        <f>IF(D$11=مارس!$C35,مارس!$AN35,0)</f>
        <v>0</v>
      </c>
      <c r="G128" s="147">
        <f>SUM(G127+I128-H128)</f>
        <v>0</v>
      </c>
      <c r="H128" s="147">
        <f>IF(G$11=مارس!$C35,مارس!$AM35,0)</f>
        <v>0</v>
      </c>
      <c r="I128" s="147">
        <f>IF(G$11=مارس!$C35,مارس!$AN35,0)</f>
        <v>0</v>
      </c>
      <c r="J128" s="147">
        <f>SUM(J127+L128-K128)</f>
        <v>0</v>
      </c>
      <c r="K128" s="147">
        <f>IF(J$11=مارس!$C35,مارس!$AM35,0)</f>
        <v>0</v>
      </c>
      <c r="L128" s="147">
        <f>IF(J$11=مارس!$C35,مارس!$AN35,0)</f>
        <v>0</v>
      </c>
    </row>
    <row r="129" spans="1:12">
      <c r="A129" s="96" t="str">
        <f>IF(SUM(L130,K130,I130,H130,F130,E130)&gt;0,مارس!D37,"")</f>
        <v/>
      </c>
      <c r="B129" s="96" t="str">
        <f>IF(SUM(L130,J130,I130,H130,F130,E130)&gt;0,مارس!E37,"")</f>
        <v/>
      </c>
      <c r="C129" s="96" t="str">
        <f>IF(SUM(L130,K130,I130,H130,F130,E130)&gt;0,مارس!F37,"")</f>
        <v/>
      </c>
      <c r="D129" s="147">
        <f>F129-E129</f>
        <v>0</v>
      </c>
      <c r="E129" s="147">
        <f>IF(D$11=مارس!$C36,مارس!$AM36,0)</f>
        <v>0</v>
      </c>
      <c r="F129" s="147">
        <f>IF(D$11=مارس!$C36,مارس!$AN36,0)</f>
        <v>0</v>
      </c>
      <c r="G129" s="147">
        <f>I129-H129</f>
        <v>0</v>
      </c>
      <c r="H129" s="147">
        <f>IF(G$11=مارس!$C36,مارس!$AM36,0)</f>
        <v>0</v>
      </c>
      <c r="I129" s="147">
        <f>IF(G$11=مارس!$C36,مارس!$AN36,0)</f>
        <v>0</v>
      </c>
      <c r="J129" s="147">
        <f>L129-K129</f>
        <v>0</v>
      </c>
      <c r="K129" s="147">
        <f>IF(J$11=مارس!$C36,مارس!$AM36,0)</f>
        <v>0</v>
      </c>
      <c r="L129" s="147">
        <f>IF(J$11=مارس!$C36,مارس!$AN36,0)</f>
        <v>0</v>
      </c>
    </row>
    <row r="130" spans="1:12">
      <c r="A130" s="96" t="str">
        <f>IF(SUM(L131,K131,I131,H131,F131,E131)&gt;0,مارس!D38,"")</f>
        <v/>
      </c>
      <c r="B130" s="96" t="str">
        <f>IF(SUM(L131,J131,I131,H131,F131,E131)&gt;0,مارس!E38,"")</f>
        <v/>
      </c>
      <c r="C130" s="96" t="str">
        <f>IF(SUM(L131,K131,I131,H131,F131,E131)&gt;0,مارس!F38,"")</f>
        <v/>
      </c>
      <c r="D130" s="147">
        <f>SUM(D129+F130-E130)</f>
        <v>0</v>
      </c>
      <c r="E130" s="147">
        <f>IF(D$11=مارس!$C37,مارس!$AM37,0)</f>
        <v>0</v>
      </c>
      <c r="F130" s="147">
        <f>IF(D$11=مارس!$C37,مارس!$AN37,0)</f>
        <v>0</v>
      </c>
      <c r="G130" s="147">
        <f>SUM(G129+I130-H130)</f>
        <v>0</v>
      </c>
      <c r="H130" s="147">
        <f>IF(G$11=مارس!$C37,مارس!$AM37,0)</f>
        <v>0</v>
      </c>
      <c r="I130" s="147">
        <f>IF(G$11=مارس!$C37,مارس!$AN37,0)</f>
        <v>0</v>
      </c>
      <c r="J130" s="147">
        <f>SUM(J129+L130-K130)</f>
        <v>0</v>
      </c>
      <c r="K130" s="147">
        <f>IF(J$11=مارس!$C37,مارس!$AM37,0)</f>
        <v>0</v>
      </c>
      <c r="L130" s="147">
        <f>IF(J$11=مارس!$C37,مارس!$AN37,0)</f>
        <v>0</v>
      </c>
    </row>
    <row r="131" spans="1:12">
      <c r="A131" s="96" t="str">
        <f>IF(SUM(L132,K132,I132,H132,F132,E132)&gt;0,مارس!D39,"")</f>
        <v/>
      </c>
      <c r="B131" s="96" t="str">
        <f>IF(SUM(L132,J132,I132,H132,F132,E132)&gt;0,مارس!E39,"")</f>
        <v/>
      </c>
      <c r="C131" s="96" t="str">
        <f>IF(SUM(L132,K132,I132,H132,F132,E132)&gt;0,مارس!F39,"")</f>
        <v/>
      </c>
      <c r="D131" s="147">
        <f>F131-E131</f>
        <v>0</v>
      </c>
      <c r="E131" s="147">
        <f>IF(D$11=مارس!$C38,مارس!$AM38,0)</f>
        <v>0</v>
      </c>
      <c r="F131" s="147">
        <f>IF(D$11=مارس!$C38,مارس!$AN38,0)</f>
        <v>0</v>
      </c>
      <c r="G131" s="147">
        <f>I131-H131</f>
        <v>0</v>
      </c>
      <c r="H131" s="147">
        <f>IF(G$11=مارس!$C38,مارس!$AM38,0)</f>
        <v>0</v>
      </c>
      <c r="I131" s="147">
        <f>IF(G$11=مارس!$C38,مارس!$AN38,0)</f>
        <v>0</v>
      </c>
      <c r="J131" s="147">
        <f>L131-K131</f>
        <v>0</v>
      </c>
      <c r="K131" s="147">
        <f>IF(J$11=مارس!$C38,مارس!$AM38,0)</f>
        <v>0</v>
      </c>
      <c r="L131" s="147">
        <f>IF(J$11=مارس!$C38,مارس!$AN38,0)</f>
        <v>0</v>
      </c>
    </row>
    <row r="132" spans="1:12">
      <c r="A132" s="96" t="str">
        <f>IF(SUM(L133,K133,I133,H133,F133,E133)&gt;0,مارس!D40,"")</f>
        <v/>
      </c>
      <c r="B132" s="96" t="str">
        <f>IF(SUM(L133,J133,I133,H133,F133,E133)&gt;0,مارس!E40,"")</f>
        <v/>
      </c>
      <c r="C132" s="96" t="str">
        <f>IF(SUM(L133,K133,I133,H133,F133,E133)&gt;0,مارس!F40,"")</f>
        <v/>
      </c>
      <c r="D132" s="147">
        <f>SUM(D131+F132-E132)</f>
        <v>0</v>
      </c>
      <c r="E132" s="147">
        <f>IF(D$11=مارس!$C39,مارس!$AM39,0)</f>
        <v>0</v>
      </c>
      <c r="F132" s="147">
        <f>IF(D$11=مارس!$C39,مارس!$AN39,0)</f>
        <v>0</v>
      </c>
      <c r="G132" s="147">
        <f>SUM(G131+I132-H132)</f>
        <v>0</v>
      </c>
      <c r="H132" s="147">
        <f>IF(G$11=مارس!$C39,مارس!$AM39,0)</f>
        <v>0</v>
      </c>
      <c r="I132" s="147">
        <f>IF(G$11=مارس!$C39,مارس!$AN39,0)</f>
        <v>0</v>
      </c>
      <c r="J132" s="147">
        <f>SUM(J131+L132-K132)</f>
        <v>0</v>
      </c>
      <c r="K132" s="147">
        <f>IF(J$11=مارس!$C39,مارس!$AM39,0)</f>
        <v>0</v>
      </c>
      <c r="L132" s="147">
        <f>IF(J$11=مارس!$C39,مارس!$AN39,0)</f>
        <v>0</v>
      </c>
    </row>
    <row r="133" spans="1:12">
      <c r="A133" s="96" t="str">
        <f>IF(SUM(L134,K134,I134,H134,F134,E134)&gt;0,مارس!D41,"")</f>
        <v/>
      </c>
      <c r="B133" s="96" t="str">
        <f>IF(SUM(L134,J134,I134,H134,F134,E134)&gt;0,مارس!E41,"")</f>
        <v/>
      </c>
      <c r="C133" s="96" t="str">
        <f>IF(SUM(L134,K134,I134,H134,F134,E134)&gt;0,مارس!F41,"")</f>
        <v/>
      </c>
      <c r="D133" s="147">
        <f>F133-E133</f>
        <v>0</v>
      </c>
      <c r="E133" s="147">
        <f>IF(D$11=مارس!$C40,مارس!$AM40,0)</f>
        <v>0</v>
      </c>
      <c r="F133" s="147">
        <f>IF(D$11=مارس!$C40,مارس!$AN40,0)</f>
        <v>0</v>
      </c>
      <c r="G133" s="147">
        <f>I133-H133</f>
        <v>0</v>
      </c>
      <c r="H133" s="147">
        <f>IF(G$11=مارس!$C40,مارس!$AM40,0)</f>
        <v>0</v>
      </c>
      <c r="I133" s="147">
        <f>IF(G$11=مارس!$C40,مارس!$AN40,0)</f>
        <v>0</v>
      </c>
      <c r="J133" s="147">
        <f>L133-K133</f>
        <v>0</v>
      </c>
      <c r="K133" s="147">
        <f>IF(J$11=مارس!$C40,مارس!$AM40,0)</f>
        <v>0</v>
      </c>
      <c r="L133" s="147">
        <f>IF(J$11=مارس!$C40,مارس!$AN40,0)</f>
        <v>0</v>
      </c>
    </row>
    <row r="134" spans="1:12">
      <c r="A134" s="96" t="str">
        <f>IF(SUM(L135,K135,I135,H135,F135,E135)&gt;0,مارس!D42,"")</f>
        <v/>
      </c>
      <c r="B134" s="96" t="str">
        <f>IF(SUM(L135,J135,I135,H135,F135,E135)&gt;0,مارس!E42,"")</f>
        <v/>
      </c>
      <c r="C134" s="96" t="str">
        <f>IF(SUM(L135,K135,I135,H135,F135,E135)&gt;0,مارس!F42,"")</f>
        <v/>
      </c>
      <c r="D134" s="147">
        <f>SUM(D133+F134-E134)</f>
        <v>0</v>
      </c>
      <c r="E134" s="147">
        <f>IF(D$11=مارس!$C41,مارس!$AM41,0)</f>
        <v>0</v>
      </c>
      <c r="F134" s="147">
        <f>IF(D$11=مارس!$C41,مارس!$AN41,0)</f>
        <v>0</v>
      </c>
      <c r="G134" s="147">
        <f>SUM(G133+I134-H134)</f>
        <v>0</v>
      </c>
      <c r="H134" s="147">
        <f>IF(G$11=مارس!$C41,مارس!$AM41,0)</f>
        <v>0</v>
      </c>
      <c r="I134" s="147">
        <f>IF(G$11=مارس!$C41,مارس!$AN41,0)</f>
        <v>0</v>
      </c>
      <c r="J134" s="147">
        <f>SUM(J133+L134-K134)</f>
        <v>0</v>
      </c>
      <c r="K134" s="147">
        <f>IF(J$11=مارس!$C41,مارس!$AM41,0)</f>
        <v>0</v>
      </c>
      <c r="L134" s="147">
        <f>IF(J$11=مارس!$C41,مارس!$AN41,0)</f>
        <v>0</v>
      </c>
    </row>
    <row r="135" spans="1:12">
      <c r="A135" s="96" t="str">
        <f>IF(SUM(L136,K136,I136,H136,F136,E136)&gt;0,مارس!D43,"")</f>
        <v/>
      </c>
      <c r="B135" s="96" t="str">
        <f>IF(SUM(L136,J136,I136,H136,F136,E136)&gt;0,مارس!E43,"")</f>
        <v/>
      </c>
      <c r="C135" s="96" t="str">
        <f>IF(SUM(L136,K136,I136,H136,F136,E136)&gt;0,مارس!F43,"")</f>
        <v/>
      </c>
      <c r="D135" s="147">
        <f>F135-E135</f>
        <v>0</v>
      </c>
      <c r="E135" s="147">
        <f>IF(D$11=مارس!$C42,مارس!$AM42,0)</f>
        <v>0</v>
      </c>
      <c r="F135" s="147">
        <f>IF(D$11=مارس!$C42,مارس!$AN42,0)</f>
        <v>0</v>
      </c>
      <c r="G135" s="147">
        <f>I135-H135</f>
        <v>0</v>
      </c>
      <c r="H135" s="147">
        <f>IF(G$11=مارس!$C42,مارس!$AM42,0)</f>
        <v>0</v>
      </c>
      <c r="I135" s="147">
        <f>IF(G$11=مارس!$C42,مارس!$AN42,0)</f>
        <v>0</v>
      </c>
      <c r="J135" s="147">
        <f>L135-K135</f>
        <v>0</v>
      </c>
      <c r="K135" s="147">
        <f>IF(J$11=مارس!$C42,مارس!$AM42,0)</f>
        <v>0</v>
      </c>
      <c r="L135" s="147">
        <f>IF(J$11=مارس!$C42,مارس!$AN42,0)</f>
        <v>0</v>
      </c>
    </row>
    <row r="136" spans="1:3">
      <c r="A136" s="96" t="str">
        <f>IF(SUM(L137,K137,I137,H137,F137,E137)&gt;0,مارس!D44,"")</f>
        <v/>
      </c>
      <c r="B136" s="96" t="str">
        <f>IF(SUM(L137,J137,I137,H137,F137,E137)&gt;0,مارس!E44,"")</f>
        <v/>
      </c>
      <c r="C136" s="96" t="str">
        <f>IF(SUM(L137,K137,I137,H137,F137,E137)&gt;0,مارس!F44,"")</f>
        <v/>
      </c>
    </row>
    <row r="147" spans="3:8">
      <c r="C147" s="146" t="s">
        <v>558</v>
      </c>
      <c r="D147" s="146"/>
      <c r="E147" s="146"/>
      <c r="F147" s="145"/>
      <c r="G147" s="145"/>
      <c r="H147" s="145"/>
    </row>
    <row r="148" spans="3:8">
      <c r="C148" s="146"/>
      <c r="D148" s="146"/>
      <c r="E148" s="146"/>
      <c r="F148" s="145"/>
      <c r="G148" s="145"/>
      <c r="H148" s="145"/>
    </row>
    <row r="149" spans="1:12">
      <c r="A149" s="97" t="s">
        <v>10</v>
      </c>
      <c r="B149" s="97" t="s">
        <v>11</v>
      </c>
      <c r="C149" s="97" t="s">
        <v>487</v>
      </c>
      <c r="D149" s="113" t="s">
        <v>550</v>
      </c>
      <c r="E149" s="113"/>
      <c r="F149" s="113"/>
      <c r="G149" s="113" t="s">
        <v>556</v>
      </c>
      <c r="H149" s="113"/>
      <c r="I149" s="113"/>
      <c r="J149" s="113" t="s">
        <v>552</v>
      </c>
      <c r="K149" s="113"/>
      <c r="L149" s="113"/>
    </row>
    <row r="150" spans="1:12">
      <c r="A150" s="96" t="str">
        <f>IF(SUM(L151,K151,I151,H151,F151,E151)&gt;0,ابريل!D12,"")</f>
        <v/>
      </c>
      <c r="B150" s="96" t="str">
        <f>IF(SUM(L151,J151,I151,H151,F151,E151)&gt;0,ابريل!E12,"")</f>
        <v/>
      </c>
      <c r="C150" s="96" t="str">
        <f>IF(SUM(L151,K151,I151,H151,F151,E151)&gt;0,ابريل!F12,"")</f>
        <v/>
      </c>
      <c r="D150" s="96" t="s">
        <v>553</v>
      </c>
      <c r="E150" s="96" t="s">
        <v>554</v>
      </c>
      <c r="F150" s="96" t="s">
        <v>56</v>
      </c>
      <c r="G150" s="96" t="s">
        <v>553</v>
      </c>
      <c r="H150" s="96" t="s">
        <v>554</v>
      </c>
      <c r="I150" s="96" t="s">
        <v>56</v>
      </c>
      <c r="J150" s="96" t="s">
        <v>553</v>
      </c>
      <c r="K150" s="96" t="s">
        <v>554</v>
      </c>
      <c r="L150" s="96" t="s">
        <v>56</v>
      </c>
    </row>
    <row r="151" spans="1:12">
      <c r="A151" s="96" t="str">
        <f>IF(SUM(L152,K152,I152,H152,F152,E152)&gt;0,ابريل!D13,"")</f>
        <v/>
      </c>
      <c r="B151" s="96" t="str">
        <f>IF(SUM(L152,J152,I152,H152,F152,E152)&gt;0,ابريل!E13,"")</f>
        <v/>
      </c>
      <c r="C151" s="96" t="str">
        <f>IF(SUM(L152,K152,I152,H152,F152,E152)&gt;0,ابريل!F13,"")</f>
        <v/>
      </c>
      <c r="D151" s="147">
        <f>F151-E151</f>
        <v>0</v>
      </c>
      <c r="E151" s="147">
        <f>IF(D$11=ابريل!$C12,ابريل!$AM12,0)</f>
        <v>0</v>
      </c>
      <c r="F151" s="147">
        <f>IF(D$11=ابريل!$C12,ابريل!$AN12,0)</f>
        <v>0</v>
      </c>
      <c r="G151" s="147">
        <f>I151-H151</f>
        <v>0</v>
      </c>
      <c r="H151" s="147">
        <f>IF(G$11=ابريل!$C12,ابريل!$AM12,0)</f>
        <v>0</v>
      </c>
      <c r="I151" s="147">
        <f>IF(G$11=ابريل!$C12,ابريل!$AN12,0)</f>
        <v>0</v>
      </c>
      <c r="J151" s="147">
        <f>L151-K151</f>
        <v>0</v>
      </c>
      <c r="K151" s="147">
        <f>IF(J$11=ابريل!$C12,ابريل!$AM12,0)</f>
        <v>0</v>
      </c>
      <c r="L151" s="147">
        <f>IF(J$11=ابريل!$C12,ابريل!$AN12,0)</f>
        <v>0</v>
      </c>
    </row>
    <row r="152" spans="1:12">
      <c r="A152" s="96" t="str">
        <f>IF(SUM(L153,K153,I153,H153,F153,E153)&gt;0,ابريل!D14,"")</f>
        <v/>
      </c>
      <c r="B152" s="96" t="str">
        <f>IF(SUM(L153,J153,I153,H153,F153,E153)&gt;0,ابريل!E14,"")</f>
        <v/>
      </c>
      <c r="C152" s="96" t="str">
        <f>IF(SUM(L153,K153,I153,H153,F153,E153)&gt;0,ابريل!F14,"")</f>
        <v/>
      </c>
      <c r="D152" s="147">
        <f>SUM(D151+F152-E152)</f>
        <v>0</v>
      </c>
      <c r="E152" s="147">
        <f>IF(D$11=ابريل!$C13,ابريل!$AM13,0)</f>
        <v>0</v>
      </c>
      <c r="F152" s="147">
        <f>IF(D$11=ابريل!$C13,ابريل!$AN13,0)</f>
        <v>0</v>
      </c>
      <c r="G152" s="147">
        <f>SUM(G151+I152-H152)</f>
        <v>0</v>
      </c>
      <c r="H152" s="147">
        <f>IF(G$11=ابريل!$C13,ابريل!$AM13,0)</f>
        <v>0</v>
      </c>
      <c r="I152" s="147">
        <f>IF(G$11=ابريل!$C13,ابريل!$AN13,0)</f>
        <v>0</v>
      </c>
      <c r="J152" s="147">
        <f>SUM(J151+L152-K152)</f>
        <v>0</v>
      </c>
      <c r="K152" s="147">
        <f>IF(J$11=ابريل!$C13,ابريل!$AM13,0)</f>
        <v>0</v>
      </c>
      <c r="L152" s="147">
        <f>IF(J$11=ابريل!$C13,ابريل!$AN13,0)</f>
        <v>0</v>
      </c>
    </row>
    <row r="153" spans="1:12">
      <c r="A153" s="96" t="str">
        <f>IF(SUM(L154,K154,I154,H154,F154,E154)&gt;0,ابريل!D15,"")</f>
        <v/>
      </c>
      <c r="B153" s="96" t="str">
        <f>IF(SUM(L154,J154,I154,H154,F154,E154)&gt;0,ابريل!E15,"")</f>
        <v/>
      </c>
      <c r="C153" s="96" t="str">
        <f>IF(SUM(L154,K154,I154,H154,F154,E154)&gt;0,ابريل!F15,"")</f>
        <v/>
      </c>
      <c r="D153" s="147">
        <f>F153-E153</f>
        <v>0</v>
      </c>
      <c r="E153" s="147">
        <f>IF(D$11=ابريل!$C14,ابريل!$AM14,0)</f>
        <v>0</v>
      </c>
      <c r="F153" s="147">
        <f>IF(D$11=ابريل!$C14,ابريل!$AN14,0)</f>
        <v>0</v>
      </c>
      <c r="G153" s="147">
        <f>I153-H153</f>
        <v>0</v>
      </c>
      <c r="H153" s="147">
        <f>IF(G$11=ابريل!$C14,ابريل!$AM14,0)</f>
        <v>0</v>
      </c>
      <c r="I153" s="147">
        <f>IF(G$11=ابريل!$C14,ابريل!$AN14,0)</f>
        <v>0</v>
      </c>
      <c r="J153" s="147">
        <f>L153-K153</f>
        <v>0</v>
      </c>
      <c r="K153" s="147">
        <f>IF(J$11=ابريل!$C14,ابريل!$AM14,0)</f>
        <v>0</v>
      </c>
      <c r="L153" s="147">
        <f>IF(J$11=ابريل!$C14,ابريل!$AN14,0)</f>
        <v>0</v>
      </c>
    </row>
    <row r="154" spans="1:12">
      <c r="A154" s="96" t="str">
        <f>IF(SUM(L155,K155,I155,H155,F155,E155)&gt;0,ابريل!D16,"")</f>
        <v/>
      </c>
      <c r="B154" s="96" t="str">
        <f>IF(SUM(L155,J155,I155,H155,F155,E155)&gt;0,ابريل!E16,"")</f>
        <v/>
      </c>
      <c r="C154" s="96" t="str">
        <f>IF(SUM(L155,K155,I155,H155,F155,E155)&gt;0,ابريل!F16,"")</f>
        <v/>
      </c>
      <c r="D154" s="147">
        <f>SUM(D153+F154-E154)</f>
        <v>0</v>
      </c>
      <c r="E154" s="147">
        <f>IF(D$11=ابريل!$C15,ابريل!$AM15,0)</f>
        <v>0</v>
      </c>
      <c r="F154" s="147">
        <f>IF(D$11=ابريل!$C15,ابريل!$AN15,0)</f>
        <v>0</v>
      </c>
      <c r="G154" s="147">
        <f>SUM(G153+I154-H154)</f>
        <v>0</v>
      </c>
      <c r="H154" s="147">
        <f>IF(G$11=ابريل!$C15,ابريل!$AM15,0)</f>
        <v>0</v>
      </c>
      <c r="I154" s="147">
        <f>IF(G$11=ابريل!$C15,ابريل!$AN15,0)</f>
        <v>0</v>
      </c>
      <c r="J154" s="147">
        <f>SUM(J153+L154-K154)</f>
        <v>0</v>
      </c>
      <c r="K154" s="147">
        <f>IF(J$11=ابريل!$C15,ابريل!$AM15,0)</f>
        <v>0</v>
      </c>
      <c r="L154" s="147">
        <f>IF(J$11=ابريل!$C15,ابريل!$AN15,0)</f>
        <v>0</v>
      </c>
    </row>
    <row r="155" spans="1:12">
      <c r="A155" s="96" t="str">
        <f>IF(SUM(L156,K156,I156,H156,F156,E156)&gt;0,ابريل!D17,"")</f>
        <v/>
      </c>
      <c r="B155" s="96" t="str">
        <f>IF(SUM(L156,J156,I156,H156,F156,E156)&gt;0,ابريل!E17,"")</f>
        <v/>
      </c>
      <c r="C155" s="96" t="str">
        <f>IF(SUM(L156,K156,I156,H156,F156,E156)&gt;0,ابريل!F17,"")</f>
        <v/>
      </c>
      <c r="D155" s="147">
        <f>F155-E155</f>
        <v>0</v>
      </c>
      <c r="E155" s="147">
        <f>IF(D$11=ابريل!$C16,ابريل!$AM16,0)</f>
        <v>0</v>
      </c>
      <c r="F155" s="147">
        <f>IF(D$11=ابريل!$C16,ابريل!$AN16,0)</f>
        <v>0</v>
      </c>
      <c r="G155" s="147">
        <f>I155-H155</f>
        <v>0</v>
      </c>
      <c r="H155" s="147">
        <f>IF(G$11=ابريل!$C16,ابريل!$AM16,0)</f>
        <v>0</v>
      </c>
      <c r="I155" s="147">
        <f>IF(G$11=ابريل!$C16,ابريل!$AN16,0)</f>
        <v>0</v>
      </c>
      <c r="J155" s="147">
        <f>L155-K155</f>
        <v>0</v>
      </c>
      <c r="K155" s="147">
        <f>IF(J$11=ابريل!$C16,ابريل!$AM16,0)</f>
        <v>0</v>
      </c>
      <c r="L155" s="147">
        <f>IF(J$11=ابريل!$C16,ابريل!$AN16,0)</f>
        <v>0</v>
      </c>
    </row>
    <row r="156" spans="1:12">
      <c r="A156" s="96" t="str">
        <f>IF(SUM(L157,K157,I157,H157,F157,E157)&gt;0,ابريل!D18,"")</f>
        <v/>
      </c>
      <c r="B156" s="96" t="str">
        <f>IF(SUM(L157,J157,I157,H157,F157,E157)&gt;0,ابريل!E18,"")</f>
        <v/>
      </c>
      <c r="C156" s="96" t="str">
        <f>IF(SUM(L157,K157,I157,H157,F157,E157)&gt;0,ابريل!F18,"")</f>
        <v/>
      </c>
      <c r="D156" s="147">
        <f>SUM(D155+F156-E156)</f>
        <v>0</v>
      </c>
      <c r="E156" s="147">
        <f>IF(D$11=ابريل!$C17,ابريل!$AM17,0)</f>
        <v>0</v>
      </c>
      <c r="F156" s="147">
        <f>IF(D$11=ابريل!$C17,ابريل!$AN17,0)</f>
        <v>0</v>
      </c>
      <c r="G156" s="147">
        <f>SUM(G155+I156-H156)</f>
        <v>0</v>
      </c>
      <c r="H156" s="147">
        <f>IF(G$11=ابريل!$C17,ابريل!$AM17,0)</f>
        <v>0</v>
      </c>
      <c r="I156" s="147">
        <f>IF(G$11=ابريل!$C17,ابريل!$AN17,0)</f>
        <v>0</v>
      </c>
      <c r="J156" s="147">
        <f>SUM(J155+L156-K156)</f>
        <v>0</v>
      </c>
      <c r="K156" s="147">
        <f>IF(J$11=ابريل!$C17,ابريل!$AM17,0)</f>
        <v>0</v>
      </c>
      <c r="L156" s="147">
        <f>IF(J$11=ابريل!$C17,ابريل!$AN17,0)</f>
        <v>0</v>
      </c>
    </row>
    <row r="157" spans="1:12">
      <c r="A157" s="96" t="str">
        <f>IF(SUM(L158,K158,I158,H158,F158,E158)&gt;0,ابريل!D19,"")</f>
        <v/>
      </c>
      <c r="B157" s="96" t="str">
        <f>IF(SUM(L158,J158,I158,H158,F158,E158)&gt;0,ابريل!E19,"")</f>
        <v/>
      </c>
      <c r="C157" s="96" t="str">
        <f>IF(SUM(L158,K158,I158,H158,F158,E158)&gt;0,ابريل!F19,"")</f>
        <v/>
      </c>
      <c r="D157" s="147">
        <f>F157-E157</f>
        <v>0</v>
      </c>
      <c r="E157" s="147">
        <f>IF(D$11=ابريل!$C18,ابريل!$AM18,0)</f>
        <v>0</v>
      </c>
      <c r="F157" s="147">
        <f>IF(D$11=ابريل!$C18,ابريل!$AN18,0)</f>
        <v>0</v>
      </c>
      <c r="G157" s="147">
        <f>I157-H157</f>
        <v>0</v>
      </c>
      <c r="H157" s="147">
        <f>IF(G$11=ابريل!$C18,ابريل!$AM18,0)</f>
        <v>0</v>
      </c>
      <c r="I157" s="147">
        <f>IF(G$11=ابريل!$C18,ابريل!$AN18,0)</f>
        <v>0</v>
      </c>
      <c r="J157" s="147">
        <f>L157-K157</f>
        <v>0</v>
      </c>
      <c r="K157" s="147">
        <f>IF(J$11=ابريل!$C18,ابريل!$AM18,0)</f>
        <v>0</v>
      </c>
      <c r="L157" s="147">
        <f>IF(J$11=ابريل!$C18,ابريل!$AN18,0)</f>
        <v>0</v>
      </c>
    </row>
    <row r="158" spans="1:12">
      <c r="A158" s="96" t="str">
        <f>IF(SUM(L159,K159,I159,H159,F159,E159)&gt;0,ابريل!D20,"")</f>
        <v/>
      </c>
      <c r="B158" s="96" t="str">
        <f>IF(SUM(L159,J159,I159,H159,F159,E159)&gt;0,ابريل!E20,"")</f>
        <v/>
      </c>
      <c r="C158" s="96" t="str">
        <f>IF(SUM(L159,K159,I159,H159,F159,E159)&gt;0,ابريل!F20,"")</f>
        <v/>
      </c>
      <c r="D158" s="147">
        <f>SUM(D157+F158-E158)</f>
        <v>0</v>
      </c>
      <c r="E158" s="147">
        <f>IF(D$11=ابريل!$C19,ابريل!$AM19,0)</f>
        <v>0</v>
      </c>
      <c r="F158" s="147">
        <f>IF(D$11=ابريل!$C19,ابريل!$AN19,0)</f>
        <v>0</v>
      </c>
      <c r="G158" s="147">
        <f>SUM(G157+I158-H158)</f>
        <v>0</v>
      </c>
      <c r="H158" s="147">
        <f>IF(G$11=ابريل!$C19,ابريل!$AM19,0)</f>
        <v>0</v>
      </c>
      <c r="I158" s="147">
        <f>IF(G$11=ابريل!$C19,ابريل!$AN19,0)</f>
        <v>0</v>
      </c>
      <c r="J158" s="147">
        <f>SUM(J157+L158-K158)</f>
        <v>0</v>
      </c>
      <c r="K158" s="147">
        <f>IF(J$11=ابريل!$C19,ابريل!$AM19,0)</f>
        <v>0</v>
      </c>
      <c r="L158" s="147">
        <f>IF(J$11=ابريل!$C19,ابريل!$AN19,0)</f>
        <v>0</v>
      </c>
    </row>
    <row r="159" spans="1:12">
      <c r="A159" s="96" t="str">
        <f>IF(SUM(L160,K160,I160,H160,F160,E160)&gt;0,ابريل!D21,"")</f>
        <v/>
      </c>
      <c r="B159" s="96" t="str">
        <f>IF(SUM(L160,J160,I160,H160,F160,E160)&gt;0,ابريل!E21,"")</f>
        <v/>
      </c>
      <c r="C159" s="96" t="str">
        <f>IF(SUM(L160,K160,I160,H160,F160,E160)&gt;0,ابريل!F21,"")</f>
        <v/>
      </c>
      <c r="D159" s="147">
        <f>F159-E159</f>
        <v>0</v>
      </c>
      <c r="E159" s="147">
        <f>IF(D$11=ابريل!$C20,ابريل!$AM20,0)</f>
        <v>0</v>
      </c>
      <c r="F159" s="147">
        <f>IF(D$11=ابريل!$C20,ابريل!$AN20,0)</f>
        <v>0</v>
      </c>
      <c r="G159" s="147">
        <f>I159-H159</f>
        <v>0</v>
      </c>
      <c r="H159" s="147">
        <f>IF(G$11=ابريل!$C20,ابريل!$AM20,0)</f>
        <v>0</v>
      </c>
      <c r="I159" s="147">
        <f>IF(G$11=ابريل!$C20,ابريل!$AN20,0)</f>
        <v>0</v>
      </c>
      <c r="J159" s="147">
        <f>L159-K159</f>
        <v>0</v>
      </c>
      <c r="K159" s="147">
        <f>IF(J$11=ابريل!$C20,ابريل!$AM20,0)</f>
        <v>0</v>
      </c>
      <c r="L159" s="147">
        <f>IF(J$11=ابريل!$C20,ابريل!$AN20,0)</f>
        <v>0</v>
      </c>
    </row>
    <row r="160" spans="1:12">
      <c r="A160" s="96" t="str">
        <f>IF(SUM(L161,K161,I161,H161,F161,E161)&gt;0,ابريل!D22,"")</f>
        <v/>
      </c>
      <c r="B160" s="96" t="str">
        <f>IF(SUM(L161,J161,I161,H161,F161,E161)&gt;0,ابريل!E22,"")</f>
        <v/>
      </c>
      <c r="C160" s="96" t="str">
        <f>IF(SUM(L161,K161,I161,H161,F161,E161)&gt;0,ابريل!F22,"")</f>
        <v/>
      </c>
      <c r="D160" s="147">
        <f>SUM(D159+F160-E160)</f>
        <v>0</v>
      </c>
      <c r="E160" s="147">
        <f>IF(D$11=ابريل!$C21,ابريل!$AM21,0)</f>
        <v>0</v>
      </c>
      <c r="F160" s="147">
        <f>IF(D$11=ابريل!$C21,ابريل!$AN21,0)</f>
        <v>0</v>
      </c>
      <c r="G160" s="147">
        <f>SUM(G159+I160-H160)</f>
        <v>0</v>
      </c>
      <c r="H160" s="147">
        <f>IF(G$11=ابريل!$C21,ابريل!$AM21,0)</f>
        <v>0</v>
      </c>
      <c r="I160" s="147">
        <f>IF(G$11=ابريل!$C21,ابريل!$AN21,0)</f>
        <v>0</v>
      </c>
      <c r="J160" s="147">
        <f>SUM(J159+L160-K160)</f>
        <v>0</v>
      </c>
      <c r="K160" s="147">
        <f>IF(J$11=ابريل!$C21,ابريل!$AM21,0)</f>
        <v>0</v>
      </c>
      <c r="L160" s="147">
        <f>IF(J$11=ابريل!$C21,ابريل!$AN21,0)</f>
        <v>0</v>
      </c>
    </row>
    <row r="161" spans="1:12">
      <c r="A161" s="96" t="str">
        <f>IF(SUM(L162,K162,I162,H162,F162,E162)&gt;0,ابريل!D23,"")</f>
        <v/>
      </c>
      <c r="B161" s="96" t="str">
        <f>IF(SUM(L162,J162,I162,H162,F162,E162)&gt;0,ابريل!E23,"")</f>
        <v/>
      </c>
      <c r="C161" s="96" t="str">
        <f>IF(SUM(L162,K162,I162,H162,F162,E162)&gt;0,ابريل!F23,"")</f>
        <v/>
      </c>
      <c r="D161" s="147">
        <f>F161-E161</f>
        <v>0</v>
      </c>
      <c r="E161" s="147">
        <f>IF(D$11=ابريل!$C22,ابريل!$AM22,0)</f>
        <v>0</v>
      </c>
      <c r="F161" s="147">
        <f>IF(D$11=ابريل!$C22,ابريل!$AN22,0)</f>
        <v>0</v>
      </c>
      <c r="G161" s="147">
        <f>I161-H161</f>
        <v>0</v>
      </c>
      <c r="H161" s="147">
        <f>IF(G$11=ابريل!$C22,ابريل!$AM22,0)</f>
        <v>0</v>
      </c>
      <c r="I161" s="147">
        <f>IF(G$11=ابريل!$C22,ابريل!$AN22,0)</f>
        <v>0</v>
      </c>
      <c r="J161" s="147">
        <f>L161-K161</f>
        <v>0</v>
      </c>
      <c r="K161" s="147">
        <f>IF(J$11=ابريل!$C22,ابريل!$AM22,0)</f>
        <v>0</v>
      </c>
      <c r="L161" s="147">
        <f>IF(J$11=ابريل!$C22,ابريل!$AN22,0)</f>
        <v>0</v>
      </c>
    </row>
    <row r="162" spans="1:12">
      <c r="A162" s="96" t="str">
        <f>IF(SUM(L163,K163,I163,H163,F163,E163)&gt;0,ابريل!D24,"")</f>
        <v/>
      </c>
      <c r="B162" s="96" t="str">
        <f>IF(SUM(L163,J163,I163,H163,F163,E163)&gt;0,ابريل!E24,"")</f>
        <v/>
      </c>
      <c r="C162" s="96" t="str">
        <f>IF(SUM(L163,K163,I163,H163,F163,E163)&gt;0,ابريل!F24,"")</f>
        <v/>
      </c>
      <c r="D162" s="147">
        <f>SUM(D161+F162-E162)</f>
        <v>0</v>
      </c>
      <c r="E162" s="147">
        <f>IF(D$11=ابريل!$C23,ابريل!$AM23,0)</f>
        <v>0</v>
      </c>
      <c r="F162" s="147">
        <f>IF(D$11=ابريل!$C23,ابريل!$AN23,0)</f>
        <v>0</v>
      </c>
      <c r="G162" s="147">
        <f>SUM(G161+I162-H162)</f>
        <v>0</v>
      </c>
      <c r="H162" s="147">
        <f>IF(G$11=ابريل!$C23,ابريل!$AM23,0)</f>
        <v>0</v>
      </c>
      <c r="I162" s="147">
        <f>IF(G$11=ابريل!$C23,ابريل!$AN23,0)</f>
        <v>0</v>
      </c>
      <c r="J162" s="147">
        <f>SUM(J161+L162-K162)</f>
        <v>0</v>
      </c>
      <c r="K162" s="147">
        <f>IF(J$11=ابريل!$C23,ابريل!$AM23,0)</f>
        <v>0</v>
      </c>
      <c r="L162" s="147">
        <f>IF(J$11=ابريل!$C23,ابريل!$AN23,0)</f>
        <v>0</v>
      </c>
    </row>
    <row r="163" spans="1:12">
      <c r="A163" s="96" t="str">
        <f>IF(SUM(L164,K164,I164,H164,F164,E164)&gt;0,ابريل!D25,"")</f>
        <v/>
      </c>
      <c r="B163" s="96" t="str">
        <f>IF(SUM(L164,J164,I164,H164,F164,E164)&gt;0,ابريل!E25,"")</f>
        <v/>
      </c>
      <c r="C163" s="96" t="str">
        <f>IF(SUM(L164,K164,I164,H164,F164,E164)&gt;0,ابريل!F25,"")</f>
        <v/>
      </c>
      <c r="D163" s="147">
        <f>F163-E163</f>
        <v>0</v>
      </c>
      <c r="E163" s="147">
        <f>IF(D$11=ابريل!$C24,ابريل!$AM24,0)</f>
        <v>0</v>
      </c>
      <c r="F163" s="147">
        <f>IF(D$11=ابريل!$C24,ابريل!$AN24,0)</f>
        <v>0</v>
      </c>
      <c r="G163" s="147">
        <f>I163-H163</f>
        <v>0</v>
      </c>
      <c r="H163" s="147">
        <f>IF(G$11=ابريل!$C24,ابريل!$AM24,0)</f>
        <v>0</v>
      </c>
      <c r="I163" s="147">
        <f>IF(G$11=ابريل!$C24,ابريل!$AN24,0)</f>
        <v>0</v>
      </c>
      <c r="J163" s="147">
        <f>L163-K163</f>
        <v>0</v>
      </c>
      <c r="K163" s="147">
        <f>IF(J$11=ابريل!$C24,ابريل!$AM24,0)</f>
        <v>0</v>
      </c>
      <c r="L163" s="147">
        <f>IF(J$11=ابريل!$C24,ابريل!$AN24,0)</f>
        <v>0</v>
      </c>
    </row>
    <row r="164" spans="1:12">
      <c r="A164" s="96" t="str">
        <f>IF(SUM(L165,K165,I165,H165,F165,E165)&gt;0,ابريل!D26,"")</f>
        <v/>
      </c>
      <c r="B164" s="96" t="str">
        <f>IF(SUM(L165,J165,I165,H165,F165,E165)&gt;0,ابريل!E26,"")</f>
        <v/>
      </c>
      <c r="C164" s="96" t="str">
        <f>IF(SUM(L165,K165,I165,H165,F165,E165)&gt;0,ابريل!F26,"")</f>
        <v/>
      </c>
      <c r="D164" s="147">
        <f>SUM(D163+F164-E164)</f>
        <v>0</v>
      </c>
      <c r="E164" s="147">
        <f>IF(D$11=ابريل!$C25,ابريل!$AM25,0)</f>
        <v>0</v>
      </c>
      <c r="F164" s="147">
        <f>IF(D$11=ابريل!$C25,ابريل!$AN25,0)</f>
        <v>0</v>
      </c>
      <c r="G164" s="147">
        <f>SUM(G163+I164-H164)</f>
        <v>0</v>
      </c>
      <c r="H164" s="147">
        <f>IF(G$11=ابريل!$C25,ابريل!$AM25,0)</f>
        <v>0</v>
      </c>
      <c r="I164" s="147">
        <f>IF(G$11=ابريل!$C25,ابريل!$AN25,0)</f>
        <v>0</v>
      </c>
      <c r="J164" s="147">
        <f>SUM(J163+L164-K164)</f>
        <v>0</v>
      </c>
      <c r="K164" s="147">
        <f>IF(J$11=ابريل!$C25,ابريل!$AM25,0)</f>
        <v>0</v>
      </c>
      <c r="L164" s="147">
        <f>IF(J$11=ابريل!$C25,ابريل!$AN25,0)</f>
        <v>0</v>
      </c>
    </row>
    <row r="165" spans="1:12">
      <c r="A165" s="96" t="str">
        <f>IF(SUM(L166,K166,I166,H166,F166,E166)&gt;0,ابريل!D27,"")</f>
        <v/>
      </c>
      <c r="B165" s="96" t="str">
        <f>IF(SUM(L166,J166,I166,H166,F166,E166)&gt;0,ابريل!E27,"")</f>
        <v/>
      </c>
      <c r="C165" s="96" t="str">
        <f>IF(SUM(L166,K166,I166,H166,F166,E166)&gt;0,ابريل!F27,"")</f>
        <v/>
      </c>
      <c r="D165" s="147">
        <f>F165-E165</f>
        <v>0</v>
      </c>
      <c r="E165" s="147">
        <f>IF(D$11=ابريل!$C26,ابريل!$AM26,0)</f>
        <v>0</v>
      </c>
      <c r="F165" s="147">
        <f>IF(D$11=ابريل!$C26,ابريل!$AN26,0)</f>
        <v>0</v>
      </c>
      <c r="G165" s="147">
        <f>I165-H165</f>
        <v>0</v>
      </c>
      <c r="H165" s="147">
        <f>IF(G$11=ابريل!$C26,ابريل!$AM26,0)</f>
        <v>0</v>
      </c>
      <c r="I165" s="147">
        <f>IF(G$11=ابريل!$C26,ابريل!$AN26,0)</f>
        <v>0</v>
      </c>
      <c r="J165" s="147">
        <f>L165-K165</f>
        <v>0</v>
      </c>
      <c r="K165" s="147">
        <f>IF(J$11=ابريل!$C26,ابريل!$AM26,0)</f>
        <v>0</v>
      </c>
      <c r="L165" s="147">
        <f>IF(J$11=ابريل!$C26,ابريل!$AN26,0)</f>
        <v>0</v>
      </c>
    </row>
    <row r="166" spans="1:12">
      <c r="A166" s="96" t="str">
        <f>IF(SUM(L167,K167,I167,H167,F167,E167)&gt;0,ابريل!D28,"")</f>
        <v/>
      </c>
      <c r="B166" s="96" t="str">
        <f>IF(SUM(L167,J167,I167,H167,F167,E167)&gt;0,ابريل!E28,"")</f>
        <v/>
      </c>
      <c r="C166" s="96" t="str">
        <f>IF(SUM(L167,K167,I167,H167,F167,E167)&gt;0,ابريل!F28,"")</f>
        <v/>
      </c>
      <c r="D166" s="147">
        <f>SUM(D165+F166-E166)</f>
        <v>0</v>
      </c>
      <c r="E166" s="147">
        <f>IF(D$11=ابريل!$C27,ابريل!$AM27,0)</f>
        <v>0</v>
      </c>
      <c r="F166" s="147">
        <f>IF(D$11=ابريل!$C27,ابريل!$AN27,0)</f>
        <v>0</v>
      </c>
      <c r="G166" s="147">
        <f>SUM(G165+I166-H166)</f>
        <v>0</v>
      </c>
      <c r="H166" s="147">
        <f>IF(G$11=ابريل!$C27,ابريل!$AM27,0)</f>
        <v>0</v>
      </c>
      <c r="I166" s="147">
        <f>IF(G$11=ابريل!$C27,ابريل!$AN27,0)</f>
        <v>0</v>
      </c>
      <c r="J166" s="147">
        <f>SUM(J165+L166-K166)</f>
        <v>0</v>
      </c>
      <c r="K166" s="147">
        <f>IF(J$11=ابريل!$C27,ابريل!$AM27,0)</f>
        <v>0</v>
      </c>
      <c r="L166" s="147">
        <f>IF(J$11=ابريل!$C27,ابريل!$AN27,0)</f>
        <v>0</v>
      </c>
    </row>
    <row r="167" spans="1:12">
      <c r="A167" s="96" t="str">
        <f>IF(SUM(L168,K168,I168,H168,F168,E168)&gt;0,ابريل!D29,"")</f>
        <v/>
      </c>
      <c r="B167" s="96" t="str">
        <f>IF(SUM(L168,J168,I168,H168,F168,E168)&gt;0,ابريل!E29,"")</f>
        <v/>
      </c>
      <c r="C167" s="96" t="str">
        <f>IF(SUM(L168,K168,I168,H168,F168,E168)&gt;0,ابريل!F29,"")</f>
        <v/>
      </c>
      <c r="D167" s="147">
        <f>F167-E167</f>
        <v>0</v>
      </c>
      <c r="E167" s="147">
        <f>IF(D$11=ابريل!$C28,ابريل!$AM28,0)</f>
        <v>0</v>
      </c>
      <c r="F167" s="147">
        <f>IF(D$11=ابريل!$C28,ابريل!$AN28,0)</f>
        <v>0</v>
      </c>
      <c r="G167" s="147">
        <f>I167-H167</f>
        <v>0</v>
      </c>
      <c r="H167" s="147">
        <f>IF(G$11=ابريل!$C28,ابريل!$AM28,0)</f>
        <v>0</v>
      </c>
      <c r="I167" s="147">
        <f>IF(G$11=ابريل!$C28,ابريل!$AN28,0)</f>
        <v>0</v>
      </c>
      <c r="J167" s="147">
        <f>L167-K167</f>
        <v>0</v>
      </c>
      <c r="K167" s="147">
        <f>IF(J$11=ابريل!$C28,ابريل!$AM28,0)</f>
        <v>0</v>
      </c>
      <c r="L167" s="147">
        <f>IF(J$11=ابريل!$C28,ابريل!$AN28,0)</f>
        <v>0</v>
      </c>
    </row>
    <row r="168" spans="1:12">
      <c r="A168" s="96" t="str">
        <f>IF(SUM(L169,K169,I169,H169,F169,E169)&gt;0,ابريل!D30,"")</f>
        <v/>
      </c>
      <c r="B168" s="96" t="str">
        <f>IF(SUM(L169,J169,I169,H169,F169,E169)&gt;0,ابريل!E30,"")</f>
        <v/>
      </c>
      <c r="C168" s="96" t="str">
        <f>IF(SUM(L169,K169,I169,H169,F169,E169)&gt;0,ابريل!F30,"")</f>
        <v/>
      </c>
      <c r="D168" s="147">
        <f>SUM(D167+F168-E168)</f>
        <v>0</v>
      </c>
      <c r="E168" s="147">
        <f>IF(D$11=ابريل!$C29,ابريل!$AM29,0)</f>
        <v>0</v>
      </c>
      <c r="F168" s="147">
        <f>IF(D$11=ابريل!$C29,ابريل!$AN29,0)</f>
        <v>0</v>
      </c>
      <c r="G168" s="147">
        <f>SUM(G167+I168-H168)</f>
        <v>0</v>
      </c>
      <c r="H168" s="147">
        <f>IF(G$11=ابريل!$C29,ابريل!$AM29,0)</f>
        <v>0</v>
      </c>
      <c r="I168" s="147">
        <f>IF(G$11=ابريل!$C29,ابريل!$AN29,0)</f>
        <v>0</v>
      </c>
      <c r="J168" s="147">
        <f>SUM(J167+L168-K168)</f>
        <v>0</v>
      </c>
      <c r="K168" s="147">
        <f>IF(J$11=ابريل!$C29,ابريل!$AM29,0)</f>
        <v>0</v>
      </c>
      <c r="L168" s="147">
        <f>IF(J$11=ابريل!$C29,ابريل!$AN29,0)</f>
        <v>0</v>
      </c>
    </row>
    <row r="169" spans="1:12">
      <c r="A169" s="96" t="str">
        <f>IF(SUM(L170,K170,I170,H170,F170,E170)&gt;0,ابريل!D31,"")</f>
        <v/>
      </c>
      <c r="B169" s="96" t="str">
        <f>IF(SUM(L170,J170,I170,H170,F170,E170)&gt;0,ابريل!E31,"")</f>
        <v/>
      </c>
      <c r="C169" s="96" t="str">
        <f>IF(SUM(L170,K170,I170,H170,F170,E170)&gt;0,ابريل!F31,"")</f>
        <v/>
      </c>
      <c r="D169" s="147">
        <f>F169-E169</f>
        <v>0</v>
      </c>
      <c r="E169" s="147">
        <f>IF(D$11=ابريل!$C30,ابريل!$AM30,0)</f>
        <v>0</v>
      </c>
      <c r="F169" s="147">
        <f>IF(D$11=ابريل!$C30,ابريل!$AN30,0)</f>
        <v>0</v>
      </c>
      <c r="G169" s="147">
        <f>I169-H169</f>
        <v>0</v>
      </c>
      <c r="H169" s="147">
        <f>IF(G$11=ابريل!$C30,ابريل!$AM30,0)</f>
        <v>0</v>
      </c>
      <c r="I169" s="147">
        <f>IF(G$11=ابريل!$C30,ابريل!$AN30,0)</f>
        <v>0</v>
      </c>
      <c r="J169" s="147">
        <f>L169-K169</f>
        <v>0</v>
      </c>
      <c r="K169" s="147">
        <f>IF(J$11=ابريل!$C30,ابريل!$AM30,0)</f>
        <v>0</v>
      </c>
      <c r="L169" s="147">
        <f>IF(J$11=ابريل!$C30,ابريل!$AN30,0)</f>
        <v>0</v>
      </c>
    </row>
    <row r="170" spans="1:12">
      <c r="A170" s="96" t="str">
        <f>IF(SUM(L171,K171,I171,H171,F171,E171)&gt;0,ابريل!D32,"")</f>
        <v/>
      </c>
      <c r="B170" s="96" t="str">
        <f>IF(SUM(L171,J171,I171,H171,F171,E171)&gt;0,ابريل!E32,"")</f>
        <v/>
      </c>
      <c r="C170" s="96" t="str">
        <f>IF(SUM(L171,K171,I171,H171,F171,E171)&gt;0,ابريل!F32,"")</f>
        <v/>
      </c>
      <c r="D170" s="147">
        <f>SUM(D169+F170-E170)</f>
        <v>0</v>
      </c>
      <c r="E170" s="147">
        <f>IF(D$11=ابريل!$C31,ابريل!$AM31,0)</f>
        <v>0</v>
      </c>
      <c r="F170" s="147">
        <f>IF(D$11=ابريل!$C31,ابريل!$AN31,0)</f>
        <v>0</v>
      </c>
      <c r="G170" s="147">
        <f>SUM(G169+I170-H170)</f>
        <v>0</v>
      </c>
      <c r="H170" s="147">
        <f>IF(G$11=ابريل!$C31,ابريل!$AM31,0)</f>
        <v>0</v>
      </c>
      <c r="I170" s="147">
        <f>IF(G$11=ابريل!$C31,ابريل!$AN31,0)</f>
        <v>0</v>
      </c>
      <c r="J170" s="147">
        <f>SUM(J169+L170-K170)</f>
        <v>0</v>
      </c>
      <c r="K170" s="147">
        <f>IF(J$11=ابريل!$C31,ابريل!$AM31,0)</f>
        <v>0</v>
      </c>
      <c r="L170" s="147">
        <f>IF(J$11=ابريل!$C31,ابريل!$AN31,0)</f>
        <v>0</v>
      </c>
    </row>
    <row r="171" spans="1:12">
      <c r="A171" s="96" t="str">
        <f>IF(SUM(L172,K172,I172,H172,F172,E172)&gt;0,ابريل!D33,"")</f>
        <v/>
      </c>
      <c r="B171" s="96" t="str">
        <f>IF(SUM(L172,J172,I172,H172,F172,E172)&gt;0,ابريل!E33,"")</f>
        <v/>
      </c>
      <c r="C171" s="96" t="str">
        <f>IF(SUM(L172,K172,I172,H172,F172,E172)&gt;0,ابريل!F33,"")</f>
        <v/>
      </c>
      <c r="D171" s="147">
        <f>F171-E171</f>
        <v>0</v>
      </c>
      <c r="E171" s="147">
        <f>IF(D$11=ابريل!$C32,ابريل!$AM32,0)</f>
        <v>0</v>
      </c>
      <c r="F171" s="147">
        <f>IF(D$11=ابريل!$C32,ابريل!$AN32,0)</f>
        <v>0</v>
      </c>
      <c r="G171" s="147">
        <f>I171-H171</f>
        <v>0</v>
      </c>
      <c r="H171" s="147">
        <f>IF(G$11=ابريل!$C32,ابريل!$AM32,0)</f>
        <v>0</v>
      </c>
      <c r="I171" s="147">
        <f>IF(G$11=ابريل!$C32,ابريل!$AN32,0)</f>
        <v>0</v>
      </c>
      <c r="J171" s="147">
        <f>L171-K171</f>
        <v>0</v>
      </c>
      <c r="K171" s="147">
        <f>IF(J$11=ابريل!$C32,ابريل!$AM32,0)</f>
        <v>0</v>
      </c>
      <c r="L171" s="147">
        <f>IF(J$11=ابريل!$C32,ابريل!$AN32,0)</f>
        <v>0</v>
      </c>
    </row>
    <row r="172" spans="1:12">
      <c r="A172" s="96" t="str">
        <f>IF(SUM(L173,K173,I173,H173,F173,E173)&gt;0,ابريل!D34,"")</f>
        <v/>
      </c>
      <c r="B172" s="96" t="str">
        <f>IF(SUM(L173,J173,I173,H173,F173,E173)&gt;0,ابريل!E34,"")</f>
        <v/>
      </c>
      <c r="C172" s="96" t="str">
        <f>IF(SUM(L173,K173,I173,H173,F173,E173)&gt;0,ابريل!F34,"")</f>
        <v/>
      </c>
      <c r="D172" s="147">
        <f>SUM(D171+F172-E172)</f>
        <v>0</v>
      </c>
      <c r="E172" s="147">
        <f>IF(D$11=ابريل!$C33,ابريل!$AM33,0)</f>
        <v>0</v>
      </c>
      <c r="F172" s="147">
        <f>IF(D$11=ابريل!$C33,ابريل!$AN33,0)</f>
        <v>0</v>
      </c>
      <c r="G172" s="147">
        <f>SUM(G171+I172-H172)</f>
        <v>0</v>
      </c>
      <c r="H172" s="147">
        <f>IF(G$11=ابريل!$C33,ابريل!$AM33,0)</f>
        <v>0</v>
      </c>
      <c r="I172" s="147">
        <f>IF(G$11=ابريل!$C33,ابريل!$AN33,0)</f>
        <v>0</v>
      </c>
      <c r="J172" s="147">
        <f>SUM(J171+L172-K172)</f>
        <v>0</v>
      </c>
      <c r="K172" s="147">
        <f>IF(J$11=ابريل!$C33,ابريل!$AM33,0)</f>
        <v>0</v>
      </c>
      <c r="L172" s="147">
        <f>IF(J$11=ابريل!$C33,ابريل!$AN33,0)</f>
        <v>0</v>
      </c>
    </row>
    <row r="173" spans="1:12">
      <c r="A173" s="96" t="str">
        <f>IF(SUM(L174,K174,I174,H174,F174,E174)&gt;0,ابريل!D35,"")</f>
        <v/>
      </c>
      <c r="B173" s="96" t="str">
        <f>IF(SUM(L174,J174,I174,H174,F174,E174)&gt;0,ابريل!E35,"")</f>
        <v/>
      </c>
      <c r="C173" s="96" t="str">
        <f>IF(SUM(L174,K174,I174,H174,F174,E174)&gt;0,ابريل!F35,"")</f>
        <v/>
      </c>
      <c r="D173" s="147">
        <f>F173-E173</f>
        <v>0</v>
      </c>
      <c r="E173" s="147">
        <f>IF(D$11=ابريل!$C34,ابريل!$AM34,0)</f>
        <v>0</v>
      </c>
      <c r="F173" s="147">
        <f>IF(D$11=ابريل!$C34,ابريل!$AN34,0)</f>
        <v>0</v>
      </c>
      <c r="G173" s="147">
        <f>I173-H173</f>
        <v>0</v>
      </c>
      <c r="H173" s="147">
        <f>IF(G$11=ابريل!$C34,ابريل!$AM34,0)</f>
        <v>0</v>
      </c>
      <c r="I173" s="147">
        <f>IF(G$11=ابريل!$C34,ابريل!$AN34,0)</f>
        <v>0</v>
      </c>
      <c r="J173" s="147">
        <f>L173-K173</f>
        <v>0</v>
      </c>
      <c r="K173" s="147">
        <f>IF(J$11=ابريل!$C34,ابريل!$AM34,0)</f>
        <v>0</v>
      </c>
      <c r="L173" s="147">
        <f>IF(J$11=ابريل!$C34,ابريل!$AN34,0)</f>
        <v>0</v>
      </c>
    </row>
    <row r="174" spans="1:12">
      <c r="A174" s="96" t="str">
        <f>IF(SUM(L175,K175,I175,H175,F175,E175)&gt;0,ابريل!D36,"")</f>
        <v/>
      </c>
      <c r="B174" s="96" t="str">
        <f>IF(SUM(L175,J175,I175,H175,F175,E175)&gt;0,ابريل!E36,"")</f>
        <v/>
      </c>
      <c r="C174" s="96" t="str">
        <f>IF(SUM(L175,K175,I175,H175,F175,E175)&gt;0,ابريل!F36,"")</f>
        <v/>
      </c>
      <c r="D174" s="147">
        <f>SUM(D173+F174-E174)</f>
        <v>0</v>
      </c>
      <c r="E174" s="147">
        <f>IF(D$11=ابريل!$C35,ابريل!$AM35,0)</f>
        <v>0</v>
      </c>
      <c r="F174" s="147">
        <f>IF(D$11=ابريل!$C35,ابريل!$AN35,0)</f>
        <v>0</v>
      </c>
      <c r="G174" s="147">
        <f>SUM(G173+I174-H174)</f>
        <v>0</v>
      </c>
      <c r="H174" s="147">
        <f>IF(G$11=ابريل!$C35,ابريل!$AM35,0)</f>
        <v>0</v>
      </c>
      <c r="I174" s="147">
        <f>IF(G$11=ابريل!$C35,ابريل!$AN35,0)</f>
        <v>0</v>
      </c>
      <c r="J174" s="147">
        <f>SUM(J173+L174-K174)</f>
        <v>0</v>
      </c>
      <c r="K174" s="147">
        <f>IF(J$11=ابريل!$C35,ابريل!$AM35,0)</f>
        <v>0</v>
      </c>
      <c r="L174" s="147">
        <f>IF(J$11=ابريل!$C35,ابريل!$AN35,0)</f>
        <v>0</v>
      </c>
    </row>
    <row r="175" spans="1:12">
      <c r="A175" s="96" t="str">
        <f>IF(SUM(L176,K176,I176,H176,F176,E176)&gt;0,ابريل!D37,"")</f>
        <v/>
      </c>
      <c r="B175" s="96" t="str">
        <f>IF(SUM(L176,J176,I176,H176,F176,E176)&gt;0,ابريل!E37,"")</f>
        <v/>
      </c>
      <c r="C175" s="96" t="str">
        <f>IF(SUM(L176,K176,I176,H176,F176,E176)&gt;0,ابريل!F37,"")</f>
        <v/>
      </c>
      <c r="D175" s="147">
        <f>F175-E175</f>
        <v>0</v>
      </c>
      <c r="E175" s="147">
        <f>IF(D$11=ابريل!$C36,ابريل!$AM36,0)</f>
        <v>0</v>
      </c>
      <c r="F175" s="147">
        <f>IF(D$11=ابريل!$C36,ابريل!$AN36,0)</f>
        <v>0</v>
      </c>
      <c r="G175" s="147">
        <f>I175-H175</f>
        <v>0</v>
      </c>
      <c r="H175" s="147">
        <f>IF(G$11=ابريل!$C36,ابريل!$AM36,0)</f>
        <v>0</v>
      </c>
      <c r="I175" s="147">
        <f>IF(G$11=ابريل!$C36,ابريل!$AN36,0)</f>
        <v>0</v>
      </c>
      <c r="J175" s="147">
        <f>L175-K175</f>
        <v>0</v>
      </c>
      <c r="K175" s="147">
        <f>IF(J$11=ابريل!$C36,ابريل!$AM36,0)</f>
        <v>0</v>
      </c>
      <c r="L175" s="147">
        <f>IF(J$11=ابريل!$C36,ابريل!$AN36,0)</f>
        <v>0</v>
      </c>
    </row>
    <row r="176" spans="1:12">
      <c r="A176" s="96" t="str">
        <f>IF(SUM(L177,K177,I177,H177,F177,E177)&gt;0,ابريل!D38,"")</f>
        <v/>
      </c>
      <c r="B176" s="96" t="str">
        <f>IF(SUM(L177,J177,I177,H177,F177,E177)&gt;0,ابريل!E38,"")</f>
        <v/>
      </c>
      <c r="C176" s="96" t="str">
        <f>IF(SUM(L177,K177,I177,H177,F177,E177)&gt;0,ابريل!F38,"")</f>
        <v/>
      </c>
      <c r="D176" s="147">
        <f>SUM(D175+F176-E176)</f>
        <v>0</v>
      </c>
      <c r="E176" s="147">
        <f>IF(D$11=ابريل!$C37,ابريل!$AM37,0)</f>
        <v>0</v>
      </c>
      <c r="F176" s="147">
        <f>IF(D$11=ابريل!$C37,ابريل!$AN37,0)</f>
        <v>0</v>
      </c>
      <c r="G176" s="147">
        <f>SUM(G175+I176-H176)</f>
        <v>0</v>
      </c>
      <c r="H176" s="147">
        <f>IF(G$11=ابريل!$C37,ابريل!$AM37,0)</f>
        <v>0</v>
      </c>
      <c r="I176" s="147">
        <f>IF(G$11=ابريل!$C37,ابريل!$AN37,0)</f>
        <v>0</v>
      </c>
      <c r="J176" s="147">
        <f>SUM(J175+L176-K176)</f>
        <v>0</v>
      </c>
      <c r="K176" s="147">
        <f>IF(J$11=ابريل!$C37,ابريل!$AM37,0)</f>
        <v>0</v>
      </c>
      <c r="L176" s="147">
        <f>IF(J$11=ابريل!$C37,ابريل!$AN37,0)</f>
        <v>0</v>
      </c>
    </row>
    <row r="177" spans="1:12">
      <c r="A177" s="96" t="str">
        <f>IF(SUM(L178,K178,I178,H178,F178,E178)&gt;0,ابريل!D39,"")</f>
        <v/>
      </c>
      <c r="B177" s="96" t="str">
        <f>IF(SUM(L178,J178,I178,H178,F178,E178)&gt;0,ابريل!E39,"")</f>
        <v/>
      </c>
      <c r="C177" s="96" t="str">
        <f>IF(SUM(L178,K178,I178,H178,F178,E178)&gt;0,ابريل!F39,"")</f>
        <v/>
      </c>
      <c r="D177" s="147">
        <f>F177-E177</f>
        <v>0</v>
      </c>
      <c r="E177" s="147">
        <f>IF(D$11=ابريل!$C38,ابريل!$AM38,0)</f>
        <v>0</v>
      </c>
      <c r="F177" s="147">
        <f>IF(D$11=ابريل!$C38,ابريل!$AN38,0)</f>
        <v>0</v>
      </c>
      <c r="G177" s="147">
        <f>I177-H177</f>
        <v>0</v>
      </c>
      <c r="H177" s="147">
        <f>IF(G$11=ابريل!$C38,ابريل!$AM38,0)</f>
        <v>0</v>
      </c>
      <c r="I177" s="147">
        <f>IF(G$11=ابريل!$C38,ابريل!$AN38,0)</f>
        <v>0</v>
      </c>
      <c r="J177" s="147">
        <f>L177-K177</f>
        <v>0</v>
      </c>
      <c r="K177" s="147">
        <f>IF(J$11=ابريل!$C38,ابريل!$AM38,0)</f>
        <v>0</v>
      </c>
      <c r="L177" s="147">
        <f>IF(J$11=ابريل!$C38,ابريل!$AN38,0)</f>
        <v>0</v>
      </c>
    </row>
    <row r="178" spans="1:12">
      <c r="A178" s="96" t="str">
        <f>IF(SUM(L179,K179,I179,H179,F179,E179)&gt;0,ابريل!D40,"")</f>
        <v/>
      </c>
      <c r="B178" s="96" t="str">
        <f>IF(SUM(L179,J179,I179,H179,F179,E179)&gt;0,ابريل!E40,"")</f>
        <v/>
      </c>
      <c r="C178" s="96" t="str">
        <f>IF(SUM(L179,K179,I179,H179,F179,E179)&gt;0,ابريل!F40,"")</f>
        <v/>
      </c>
      <c r="D178" s="147">
        <f>SUM(D177+F178-E178)</f>
        <v>0</v>
      </c>
      <c r="E178" s="147">
        <f>IF(D$11=ابريل!$C39,ابريل!$AM39,0)</f>
        <v>0</v>
      </c>
      <c r="F178" s="147">
        <f>IF(D$11=ابريل!$C39,ابريل!$AN39,0)</f>
        <v>0</v>
      </c>
      <c r="G178" s="147">
        <f>SUM(G177+I178-H178)</f>
        <v>0</v>
      </c>
      <c r="H178" s="147">
        <f>IF(G$11=ابريل!$C39,ابريل!$AM39,0)</f>
        <v>0</v>
      </c>
      <c r="I178" s="147">
        <f>IF(G$11=ابريل!$C39,ابريل!$AN39,0)</f>
        <v>0</v>
      </c>
      <c r="J178" s="147">
        <f>SUM(J177+L178-K178)</f>
        <v>0</v>
      </c>
      <c r="K178" s="147">
        <f>IF(J$11=ابريل!$C39,ابريل!$AM39,0)</f>
        <v>0</v>
      </c>
      <c r="L178" s="147">
        <f>IF(J$11=ابريل!$C39,ابريل!$AN39,0)</f>
        <v>0</v>
      </c>
    </row>
    <row r="179" spans="1:12">
      <c r="A179" s="96" t="str">
        <f>IF(SUM(L180,K180,I180,H180,F180,E180)&gt;0,ابريل!D41,"")</f>
        <v/>
      </c>
      <c r="B179" s="96" t="str">
        <f>IF(SUM(L180,J180,I180,H180,F180,E180)&gt;0,ابريل!E41,"")</f>
        <v/>
      </c>
      <c r="C179" s="96" t="str">
        <f>IF(SUM(L180,K180,I180,H180,F180,E180)&gt;0,ابريل!F41,"")</f>
        <v/>
      </c>
      <c r="D179" s="147">
        <f>F179-E179</f>
        <v>0</v>
      </c>
      <c r="E179" s="147">
        <f>IF(D$11=ابريل!$C40,ابريل!$AM40,0)</f>
        <v>0</v>
      </c>
      <c r="F179" s="147">
        <f>IF(D$11=ابريل!$C40,ابريل!$AN40,0)</f>
        <v>0</v>
      </c>
      <c r="G179" s="147">
        <f>I179-H179</f>
        <v>0</v>
      </c>
      <c r="H179" s="147">
        <f>IF(G$11=ابريل!$C40,ابريل!$AM40,0)</f>
        <v>0</v>
      </c>
      <c r="I179" s="147">
        <f>IF(G$11=ابريل!$C40,ابريل!$AN40,0)</f>
        <v>0</v>
      </c>
      <c r="J179" s="147">
        <f>L179-K179</f>
        <v>0</v>
      </c>
      <c r="K179" s="147">
        <f>IF(J$11=ابريل!$C40,ابريل!$AM40,0)</f>
        <v>0</v>
      </c>
      <c r="L179" s="147">
        <f>IF(J$11=ابريل!$C40,ابريل!$AN40,0)</f>
        <v>0</v>
      </c>
    </row>
    <row r="180" spans="1:12">
      <c r="A180" s="96" t="str">
        <f>IF(SUM(L181,K181,I181,H181,F181,E181)&gt;0,ابريل!D42,"")</f>
        <v/>
      </c>
      <c r="B180" s="96" t="str">
        <f>IF(SUM(L181,J181,I181,H181,F181,E181)&gt;0,ابريل!E42,"")</f>
        <v/>
      </c>
      <c r="C180" s="96" t="str">
        <f>IF(SUM(L181,K181,I181,H181,F181,E181)&gt;0,ابريل!F42,"")</f>
        <v/>
      </c>
      <c r="D180" s="147">
        <f>SUM(D179+F180-E180)</f>
        <v>0</v>
      </c>
      <c r="E180" s="147">
        <f>IF(D$11=ابريل!$C41,ابريل!$AM41,0)</f>
        <v>0</v>
      </c>
      <c r="F180" s="147">
        <f>IF(D$11=ابريل!$C41,ابريل!$AN41,0)</f>
        <v>0</v>
      </c>
      <c r="G180" s="147">
        <f>SUM(G179+I180-H180)</f>
        <v>0</v>
      </c>
      <c r="H180" s="147">
        <f>IF(G$11=ابريل!$C41,ابريل!$AM41,0)</f>
        <v>0</v>
      </c>
      <c r="I180" s="147">
        <f>IF(G$11=ابريل!$C41,ابريل!$AN41,0)</f>
        <v>0</v>
      </c>
      <c r="J180" s="147">
        <f>SUM(J179+L180-K180)</f>
        <v>0</v>
      </c>
      <c r="K180" s="147">
        <f>IF(J$11=ابريل!$C41,ابريل!$AM41,0)</f>
        <v>0</v>
      </c>
      <c r="L180" s="147">
        <f>IF(J$11=ابريل!$C41,ابريل!$AN41,0)</f>
        <v>0</v>
      </c>
    </row>
    <row r="181" spans="1:12">
      <c r="A181" s="96" t="str">
        <f>IF(SUM(L182,K182,I182,H182,F182,E182)&gt;0,ابريل!D43,"")</f>
        <v/>
      </c>
      <c r="B181" s="96" t="str">
        <f>IF(SUM(L182,J182,I182,H182,F182,E182)&gt;0,ابريل!E43,"")</f>
        <v/>
      </c>
      <c r="C181" s="96" t="str">
        <f>IF(SUM(L182,K182,I182,H182,F182,E182)&gt;0,ابريل!F43,"")</f>
        <v/>
      </c>
      <c r="D181" s="147">
        <f>F181-E181</f>
        <v>0</v>
      </c>
      <c r="E181" s="147">
        <f>IF(D$11=ابريل!$C42,ابريل!$AM42,0)</f>
        <v>0</v>
      </c>
      <c r="F181" s="147">
        <f>IF(D$11=ابريل!$C42,ابريل!$AN42,0)</f>
        <v>0</v>
      </c>
      <c r="G181" s="147">
        <f>I181-H181</f>
        <v>0</v>
      </c>
      <c r="H181" s="147">
        <f>IF(G$11=ابريل!$C42,ابريل!$AM42,0)</f>
        <v>0</v>
      </c>
      <c r="I181" s="147">
        <f>IF(G$11=ابريل!$C42,ابريل!$AN42,0)</f>
        <v>0</v>
      </c>
      <c r="J181" s="147">
        <f>L181-K181</f>
        <v>0</v>
      </c>
      <c r="K181" s="147">
        <f>IF(J$11=ابريل!$C42,ابريل!$AM42,0)</f>
        <v>0</v>
      </c>
      <c r="L181" s="147">
        <f>IF(J$11=ابريل!$C42,ابريل!$AN42,0)</f>
        <v>0</v>
      </c>
    </row>
    <row r="193" spans="3:8">
      <c r="C193" s="146" t="s">
        <v>559</v>
      </c>
      <c r="D193" s="146"/>
      <c r="E193" s="146"/>
      <c r="F193" s="145"/>
      <c r="G193" s="145"/>
      <c r="H193" s="145"/>
    </row>
    <row r="194" spans="3:8">
      <c r="C194" s="146"/>
      <c r="D194" s="146"/>
      <c r="E194" s="146"/>
      <c r="F194" s="145"/>
      <c r="G194" s="145"/>
      <c r="H194" s="145"/>
    </row>
    <row r="195" spans="1:12">
      <c r="A195" s="97" t="s">
        <v>10</v>
      </c>
      <c r="B195" s="97" t="s">
        <v>11</v>
      </c>
      <c r="C195" s="97" t="s">
        <v>487</v>
      </c>
      <c r="D195" s="113" t="s">
        <v>550</v>
      </c>
      <c r="E195" s="113"/>
      <c r="F195" s="113"/>
      <c r="G195" s="113" t="s">
        <v>556</v>
      </c>
      <c r="H195" s="113"/>
      <c r="I195" s="113"/>
      <c r="J195" s="113" t="s">
        <v>552</v>
      </c>
      <c r="K195" s="113"/>
      <c r="L195" s="113"/>
    </row>
    <row r="196" spans="1:12">
      <c r="A196" s="96" t="str">
        <f>IF(SUM(L197,K197,I197,H197,F197,E197)&gt;0,مايو!D12,"")</f>
        <v/>
      </c>
      <c r="B196" s="96" t="str">
        <f>IF(SUM(L197,J197,I197,H197,F197,E197)&gt;0,مايو!E12,"")</f>
        <v/>
      </c>
      <c r="C196" s="96" t="str">
        <f>IF(SUM(L197,K197,I197,H197,F197,E197)&gt;0,مايو!F12,"")</f>
        <v/>
      </c>
      <c r="D196" s="96" t="s">
        <v>553</v>
      </c>
      <c r="E196" s="96" t="s">
        <v>554</v>
      </c>
      <c r="F196" s="96" t="s">
        <v>56</v>
      </c>
      <c r="G196" s="96" t="s">
        <v>553</v>
      </c>
      <c r="H196" s="96" t="s">
        <v>554</v>
      </c>
      <c r="I196" s="96" t="s">
        <v>56</v>
      </c>
      <c r="J196" s="96" t="s">
        <v>553</v>
      </c>
      <c r="K196" s="96" t="s">
        <v>554</v>
      </c>
      <c r="L196" s="96" t="s">
        <v>56</v>
      </c>
    </row>
    <row r="197" spans="1:12">
      <c r="A197" s="96" t="str">
        <f>IF(SUM(L198,K198,I198,H198,F198,E198)&gt;0,مايو!D13,"")</f>
        <v/>
      </c>
      <c r="B197" s="96" t="str">
        <f>IF(SUM(L198,J198,I198,H198,F198,E198)&gt;0,مايو!E13,"")</f>
        <v/>
      </c>
      <c r="C197" s="96" t="str">
        <f>IF(SUM(L198,K198,I198,H198,F198,E198)&gt;0,مايو!F13,"")</f>
        <v/>
      </c>
      <c r="D197" s="147">
        <f>F197-E197</f>
        <v>0</v>
      </c>
      <c r="E197" s="147">
        <f>IF(D$11=مايو!$C12,يناير!$AM12,0)</f>
        <v>0</v>
      </c>
      <c r="F197" s="147">
        <f>IF(D$11=مايو!$C12,مايو!$AN12,0)</f>
        <v>0</v>
      </c>
      <c r="G197" s="147">
        <f>I197-H197</f>
        <v>0</v>
      </c>
      <c r="H197" s="147">
        <f>IF(G$11=مايو!$C12,يناير!$AM12,0)</f>
        <v>0</v>
      </c>
      <c r="I197" s="147">
        <f>IF(G$11=مايو!$C12,مايو!$AN12,0)</f>
        <v>0</v>
      </c>
      <c r="J197" s="147">
        <f>L197-K197</f>
        <v>0</v>
      </c>
      <c r="K197" s="147">
        <f>IF(J$11=مايو!$C12,يناير!$AM12,0)</f>
        <v>0</v>
      </c>
      <c r="L197" s="147">
        <f>IF(J$11=مايو!$C12,مايو!$AN12,0)</f>
        <v>0</v>
      </c>
    </row>
    <row r="198" spans="1:12">
      <c r="A198" s="96" t="str">
        <f>IF(SUM(L199,K199,I199,H199,F199,E199)&gt;0,مايو!D14,"")</f>
        <v/>
      </c>
      <c r="B198" s="96" t="str">
        <f>IF(SUM(L199,J199,I199,H199,F199,E199)&gt;0,مايو!E14,"")</f>
        <v/>
      </c>
      <c r="C198" s="96" t="str">
        <f>IF(SUM(L199,K199,I199,H199,F199,E199)&gt;0,مايو!F14,"")</f>
        <v/>
      </c>
      <c r="D198" s="147">
        <f>SUM(D197+F198-E198)</f>
        <v>0</v>
      </c>
      <c r="E198" s="147">
        <f>IF(D$11=مايو!$C13,يناير!$AM13,0)</f>
        <v>0</v>
      </c>
      <c r="F198" s="147">
        <f>IF(D$11=مايو!$C13,مايو!$AN13,0)</f>
        <v>0</v>
      </c>
      <c r="G198" s="147">
        <f>SUM(G197+I198-H198)</f>
        <v>0</v>
      </c>
      <c r="H198" s="147">
        <f>IF(G$11=مايو!$C13,يناير!$AM13,0)</f>
        <v>0</v>
      </c>
      <c r="I198" s="147">
        <f>IF(G$11=مايو!$C13,مايو!$AN13,0)</f>
        <v>0</v>
      </c>
      <c r="J198" s="147">
        <f>SUM(J197+L198-K198)</f>
        <v>0</v>
      </c>
      <c r="K198" s="147">
        <f>IF(J$11=مايو!$C13,يناير!$AM13,0)</f>
        <v>0</v>
      </c>
      <c r="L198" s="147">
        <f>IF(J$11=مايو!$C13,مايو!$AN13,0)</f>
        <v>0</v>
      </c>
    </row>
    <row r="199" spans="1:12">
      <c r="A199" s="96" t="str">
        <f>IF(SUM(L200,K200,I200,H200,F200,E200)&gt;0,مايو!D15,"")</f>
        <v/>
      </c>
      <c r="B199" s="96" t="str">
        <f>IF(SUM(L200,J200,I200,H200,F200,E200)&gt;0,مايو!E15,"")</f>
        <v/>
      </c>
      <c r="C199" s="96" t="str">
        <f>IF(SUM(L200,K200,I200,H200,F200,E200)&gt;0,مايو!F15,"")</f>
        <v/>
      </c>
      <c r="D199" s="147">
        <f>F199-E199</f>
        <v>0</v>
      </c>
      <c r="E199" s="147">
        <f>IF(D$11=مايو!$C14,يناير!$AM14,0)</f>
        <v>0</v>
      </c>
      <c r="F199" s="147">
        <f>IF(D$11=مايو!$C14,مايو!$AN14,0)</f>
        <v>0</v>
      </c>
      <c r="G199" s="147">
        <f>I199-H199</f>
        <v>0</v>
      </c>
      <c r="H199" s="147">
        <f>IF(G$11=مايو!$C14,يناير!$AM14,0)</f>
        <v>0</v>
      </c>
      <c r="I199" s="147">
        <f>IF(G$11=مايو!$C14,مايو!$AN14,0)</f>
        <v>0</v>
      </c>
      <c r="J199" s="147">
        <f>L199-K199</f>
        <v>0</v>
      </c>
      <c r="K199" s="147">
        <f>IF(J$11=مايو!$C14,يناير!$AM14,0)</f>
        <v>0</v>
      </c>
      <c r="L199" s="147">
        <f>IF(J$11=مايو!$C14,مايو!$AN14,0)</f>
        <v>0</v>
      </c>
    </row>
    <row r="200" spans="1:12">
      <c r="A200" s="96" t="str">
        <f>IF(SUM(L201,K201,I201,H201,F201,E201)&gt;0,مايو!D16,"")</f>
        <v/>
      </c>
      <c r="B200" s="96" t="str">
        <f>IF(SUM(L201,J201,I201,H201,F201,E201)&gt;0,مايو!E16,"")</f>
        <v/>
      </c>
      <c r="C200" s="96" t="str">
        <f>IF(SUM(L201,K201,I201,H201,F201,E201)&gt;0,مايو!F16,"")</f>
        <v/>
      </c>
      <c r="D200" s="147">
        <f>SUM(D199+F200-E200)</f>
        <v>0</v>
      </c>
      <c r="E200" s="147">
        <f>IF(D$11=مايو!$C15,يناير!$AM15,0)</f>
        <v>0</v>
      </c>
      <c r="F200" s="147">
        <f>IF(D$11=مايو!$C15,مايو!$AN15,0)</f>
        <v>0</v>
      </c>
      <c r="G200" s="147">
        <f>SUM(G199+I200-H200)</f>
        <v>0</v>
      </c>
      <c r="H200" s="147">
        <f>IF(G$11=مايو!$C15,يناير!$AM15,0)</f>
        <v>0</v>
      </c>
      <c r="I200" s="147">
        <f>IF(G$11=مايو!$C15,مايو!$AN15,0)</f>
        <v>0</v>
      </c>
      <c r="J200" s="147">
        <f>SUM(J199+L200-K200)</f>
        <v>0</v>
      </c>
      <c r="K200" s="147">
        <f>IF(J$11=مايو!$C15,يناير!$AM15,0)</f>
        <v>0</v>
      </c>
      <c r="L200" s="147">
        <f>IF(J$11=مايو!$C15,مايو!$AN15,0)</f>
        <v>0</v>
      </c>
    </row>
    <row r="201" spans="1:12">
      <c r="A201" s="96" t="str">
        <f>IF(SUM(L202,K202,I202,H202,F202,E202)&gt;0,مايو!D17,"")</f>
        <v/>
      </c>
      <c r="B201" s="96" t="str">
        <f>IF(SUM(L202,J202,I202,H202,F202,E202)&gt;0,مايو!E17,"")</f>
        <v/>
      </c>
      <c r="C201" s="96" t="str">
        <f>IF(SUM(L202,K202,I202,H202,F202,E202)&gt;0,مايو!F17,"")</f>
        <v/>
      </c>
      <c r="D201" s="147">
        <f>F201-E201</f>
        <v>0</v>
      </c>
      <c r="E201" s="147">
        <f>IF(D$11=مايو!$C16,يناير!$AM16,0)</f>
        <v>0</v>
      </c>
      <c r="F201" s="147">
        <f>IF(D$11=مايو!$C16,مايو!$AN16,0)</f>
        <v>0</v>
      </c>
      <c r="G201" s="147">
        <f>I201-H201</f>
        <v>0</v>
      </c>
      <c r="H201" s="147">
        <f>IF(G$11=مايو!$C16,يناير!$AM16,0)</f>
        <v>0</v>
      </c>
      <c r="I201" s="147">
        <f>IF(G$11=مايو!$C16,مايو!$AN16,0)</f>
        <v>0</v>
      </c>
      <c r="J201" s="147">
        <f>L201-K201</f>
        <v>0</v>
      </c>
      <c r="K201" s="147">
        <f>IF(J$11=مايو!$C16,يناير!$AM16,0)</f>
        <v>0</v>
      </c>
      <c r="L201" s="147">
        <f>IF(J$11=مايو!$C16,مايو!$AN16,0)</f>
        <v>0</v>
      </c>
    </row>
    <row r="202" spans="1:12">
      <c r="A202" s="96" t="str">
        <f>IF(SUM(L203,K203,I203,H203,F203,E203)&gt;0,مايو!D18,"")</f>
        <v/>
      </c>
      <c r="B202" s="96" t="str">
        <f>IF(SUM(L203,J203,I203,H203,F203,E203)&gt;0,مايو!E18,"")</f>
        <v/>
      </c>
      <c r="C202" s="96" t="str">
        <f>IF(SUM(L203,K203,I203,H203,F203,E203)&gt;0,مايو!F18,"")</f>
        <v/>
      </c>
      <c r="D202" s="147">
        <f>SUM(D201+F202-E202)</f>
        <v>0</v>
      </c>
      <c r="E202" s="147">
        <f>IF(D$11=مايو!$C17,يناير!$AM17,0)</f>
        <v>0</v>
      </c>
      <c r="F202" s="147">
        <f>IF(D$11=مايو!$C17,مايو!$AN17,0)</f>
        <v>0</v>
      </c>
      <c r="G202" s="147">
        <f>SUM(G201+I202-H202)</f>
        <v>0</v>
      </c>
      <c r="H202" s="147">
        <f>IF(G$11=مايو!$C17,يناير!$AM17,0)</f>
        <v>0</v>
      </c>
      <c r="I202" s="147">
        <f>IF(G$11=مايو!$C17,مايو!$AN17,0)</f>
        <v>0</v>
      </c>
      <c r="J202" s="147">
        <f>SUM(J201+L202-K202)</f>
        <v>0</v>
      </c>
      <c r="K202" s="147">
        <f>IF(J$11=مايو!$C17,يناير!$AM17,0)</f>
        <v>0</v>
      </c>
      <c r="L202" s="147">
        <f>IF(J$11=مايو!$C17,مايو!$AN17,0)</f>
        <v>0</v>
      </c>
    </row>
    <row r="203" spans="1:12">
      <c r="A203" s="96" t="str">
        <f>IF(SUM(L204,K204,I204,H204,F204,E204)&gt;0,مايو!D19,"")</f>
        <v/>
      </c>
      <c r="B203" s="96" t="str">
        <f>IF(SUM(L204,J204,I204,H204,F204,E204)&gt;0,مايو!E19,"")</f>
        <v/>
      </c>
      <c r="C203" s="96" t="str">
        <f>IF(SUM(L204,K204,I204,H204,F204,E204)&gt;0,مايو!F19,"")</f>
        <v/>
      </c>
      <c r="D203" s="147">
        <f>F203-E203</f>
        <v>0</v>
      </c>
      <c r="E203" s="147">
        <f>IF(D$11=مايو!$C18,يناير!$AM18,0)</f>
        <v>0</v>
      </c>
      <c r="F203" s="147">
        <f>IF(D$11=مايو!$C18,مايو!$AN18,0)</f>
        <v>0</v>
      </c>
      <c r="G203" s="147">
        <f>I203-H203</f>
        <v>0</v>
      </c>
      <c r="H203" s="147">
        <f>IF(G$11=مايو!$C18,يناير!$AM18,0)</f>
        <v>0</v>
      </c>
      <c r="I203" s="147">
        <f>IF(G$11=مايو!$C18,مايو!$AN18,0)</f>
        <v>0</v>
      </c>
      <c r="J203" s="147">
        <f>L203-K203</f>
        <v>0</v>
      </c>
      <c r="K203" s="147">
        <f>IF(J$11=مايو!$C18,يناير!$AM18,0)</f>
        <v>0</v>
      </c>
      <c r="L203" s="147">
        <f>IF(J$11=مايو!$C18,مايو!$AN18,0)</f>
        <v>0</v>
      </c>
    </row>
    <row r="204" spans="1:12">
      <c r="A204" s="96" t="str">
        <f>IF(SUM(L205,K205,I205,H205,F205,E205)&gt;0,مايو!D20,"")</f>
        <v/>
      </c>
      <c r="B204" s="96" t="str">
        <f>IF(SUM(L205,J205,I205,H205,F205,E205)&gt;0,مايو!E20,"")</f>
        <v/>
      </c>
      <c r="C204" s="96" t="str">
        <f>IF(SUM(L205,K205,I205,H205,F205,E205)&gt;0,مايو!F20,"")</f>
        <v/>
      </c>
      <c r="D204" s="147">
        <f>SUM(D203+F204-E204)</f>
        <v>0</v>
      </c>
      <c r="E204" s="147">
        <f>IF(D$11=مايو!$C19,يناير!$AM19,0)</f>
        <v>0</v>
      </c>
      <c r="F204" s="147">
        <f>IF(D$11=مايو!$C19,مايو!$AN19,0)</f>
        <v>0</v>
      </c>
      <c r="G204" s="147">
        <f>SUM(G203+I204-H204)</f>
        <v>0</v>
      </c>
      <c r="H204" s="147">
        <f>IF(G$11=مايو!$C19,يناير!$AM19,0)</f>
        <v>0</v>
      </c>
      <c r="I204" s="147">
        <f>IF(G$11=مايو!$C19,مايو!$AN19,0)</f>
        <v>0</v>
      </c>
      <c r="J204" s="147">
        <f>SUM(J203+L204-K204)</f>
        <v>0</v>
      </c>
      <c r="K204" s="147">
        <f>IF(J$11=مايو!$C19,يناير!$AM19,0)</f>
        <v>0</v>
      </c>
      <c r="L204" s="147">
        <f>IF(J$11=مايو!$C19,مايو!$AN19,0)</f>
        <v>0</v>
      </c>
    </row>
    <row r="205" spans="1:12">
      <c r="A205" s="96" t="str">
        <f>IF(SUM(L206,K206,I206,H206,F206,E206)&gt;0,مايو!D21,"")</f>
        <v/>
      </c>
      <c r="B205" s="96" t="str">
        <f>IF(SUM(L206,J206,I206,H206,F206,E206)&gt;0,مايو!E21,"")</f>
        <v/>
      </c>
      <c r="C205" s="96" t="str">
        <f>IF(SUM(L206,K206,I206,H206,F206,E206)&gt;0,مايو!F21,"")</f>
        <v/>
      </c>
      <c r="D205" s="147">
        <f>F205-E205</f>
        <v>0</v>
      </c>
      <c r="E205" s="147">
        <f>IF(D$11=مايو!$C20,يناير!$AM20,0)</f>
        <v>0</v>
      </c>
      <c r="F205" s="147">
        <f>IF(D$11=مايو!$C20,مايو!$AN20,0)</f>
        <v>0</v>
      </c>
      <c r="G205" s="147">
        <f>I205-H205</f>
        <v>0</v>
      </c>
      <c r="H205" s="147">
        <f>IF(G$11=مايو!$C20,يناير!$AM20,0)</f>
        <v>0</v>
      </c>
      <c r="I205" s="147">
        <f>IF(G$11=مايو!$C20,مايو!$AN20,0)</f>
        <v>0</v>
      </c>
      <c r="J205" s="147">
        <f>L205-K205</f>
        <v>0</v>
      </c>
      <c r="K205" s="147">
        <f>IF(J$11=مايو!$C20,يناير!$AM20,0)</f>
        <v>0</v>
      </c>
      <c r="L205" s="147">
        <f>IF(J$11=مايو!$C20,مايو!$AN20,0)</f>
        <v>0</v>
      </c>
    </row>
    <row r="206" spans="1:12">
      <c r="A206" s="96" t="str">
        <f>IF(SUM(L207,K207,I207,H207,F207,E207)&gt;0,مايو!D22,"")</f>
        <v/>
      </c>
      <c r="B206" s="96" t="str">
        <f>IF(SUM(L207,J207,I207,H207,F207,E207)&gt;0,مايو!E22,"")</f>
        <v/>
      </c>
      <c r="C206" s="96" t="str">
        <f>IF(SUM(L207,K207,I207,H207,F207,E207)&gt;0,مايو!F22,"")</f>
        <v/>
      </c>
      <c r="D206" s="147">
        <f>SUM(D205+F206-E206)</f>
        <v>0</v>
      </c>
      <c r="E206" s="147">
        <f>IF(D$11=مايو!$C21,يناير!$AM21,0)</f>
        <v>0</v>
      </c>
      <c r="F206" s="147">
        <f>IF(D$11=مايو!$C21,مايو!$AN21,0)</f>
        <v>0</v>
      </c>
      <c r="G206" s="147">
        <f>SUM(G205+I206-H206)</f>
        <v>0</v>
      </c>
      <c r="H206" s="147">
        <f>IF(G$11=مايو!$C21,يناير!$AM21,0)</f>
        <v>0</v>
      </c>
      <c r="I206" s="147">
        <f>IF(G$11=مايو!$C21,مايو!$AN21,0)</f>
        <v>0</v>
      </c>
      <c r="J206" s="147">
        <f>SUM(J205+L206-K206)</f>
        <v>0</v>
      </c>
      <c r="K206" s="147">
        <f>IF(J$11=مايو!$C21,يناير!$AM21,0)</f>
        <v>0</v>
      </c>
      <c r="L206" s="147">
        <f>IF(J$11=مايو!$C21,مايو!$AN21,0)</f>
        <v>0</v>
      </c>
    </row>
    <row r="207" spans="1:12">
      <c r="A207" s="96" t="str">
        <f>IF(SUM(L208,K208,I208,H208,F208,E208)&gt;0,مايو!D23,"")</f>
        <v/>
      </c>
      <c r="B207" s="96" t="str">
        <f>IF(SUM(L208,J208,I208,H208,F208,E208)&gt;0,مايو!E23,"")</f>
        <v/>
      </c>
      <c r="C207" s="96" t="str">
        <f>IF(SUM(L208,K208,I208,H208,F208,E208)&gt;0,مايو!F23,"")</f>
        <v/>
      </c>
      <c r="D207" s="147">
        <f>F207-E207</f>
        <v>0</v>
      </c>
      <c r="E207" s="147">
        <f>IF(D$11=مايو!$C22,يناير!$AM22,0)</f>
        <v>0</v>
      </c>
      <c r="F207" s="147">
        <f>IF(D$11=مايو!$C22,مايو!$AN22,0)</f>
        <v>0</v>
      </c>
      <c r="G207" s="147">
        <f>I207-H207</f>
        <v>0</v>
      </c>
      <c r="H207" s="147">
        <f>IF(G$11=مايو!$C22,يناير!$AM22,0)</f>
        <v>0</v>
      </c>
      <c r="I207" s="147">
        <f>IF(G$11=مايو!$C22,مايو!$AN22,0)</f>
        <v>0</v>
      </c>
      <c r="J207" s="147">
        <f>L207-K207</f>
        <v>0</v>
      </c>
      <c r="K207" s="147">
        <f>IF(J$11=مايو!$C22,يناير!$AM22,0)</f>
        <v>0</v>
      </c>
      <c r="L207" s="147">
        <f>IF(J$11=مايو!$C22,مايو!$AN22,0)</f>
        <v>0</v>
      </c>
    </row>
    <row r="208" spans="1:12">
      <c r="A208" s="96" t="str">
        <f>IF(SUM(L209,K209,I209,H209,F209,E209)&gt;0,مايو!D24,"")</f>
        <v/>
      </c>
      <c r="B208" s="96" t="str">
        <f>IF(SUM(L209,J209,I209,H209,F209,E209)&gt;0,مايو!E24,"")</f>
        <v/>
      </c>
      <c r="C208" s="96" t="str">
        <f>IF(SUM(L209,K209,I209,H209,F209,E209)&gt;0,مايو!F24,"")</f>
        <v/>
      </c>
      <c r="D208" s="147">
        <f>SUM(D207+F208-E208)</f>
        <v>0</v>
      </c>
      <c r="E208" s="147">
        <f>IF(D$11=مايو!$C23,يناير!$AM23,0)</f>
        <v>0</v>
      </c>
      <c r="F208" s="147">
        <f>IF(D$11=مايو!$C23,مايو!$AN23,0)</f>
        <v>0</v>
      </c>
      <c r="G208" s="147">
        <f>SUM(G207+I208-H208)</f>
        <v>0</v>
      </c>
      <c r="H208" s="147">
        <f>IF(G$11=مايو!$C23,يناير!$AM23,0)</f>
        <v>0</v>
      </c>
      <c r="I208" s="147">
        <f>IF(G$11=مايو!$C23,مايو!$AN23,0)</f>
        <v>0</v>
      </c>
      <c r="J208" s="147">
        <f>SUM(J207+L208-K208)</f>
        <v>0</v>
      </c>
      <c r="K208" s="147">
        <f>IF(J$11=مايو!$C23,يناير!$AM23,0)</f>
        <v>0</v>
      </c>
      <c r="L208" s="147">
        <f>IF(J$11=مايو!$C23,مايو!$AN23,0)</f>
        <v>0</v>
      </c>
    </row>
    <row r="209" spans="1:12">
      <c r="A209" s="96" t="str">
        <f>IF(SUM(L210,K210,I210,H210,F210,E210)&gt;0,مايو!D25,"")</f>
        <v/>
      </c>
      <c r="B209" s="96" t="str">
        <f>IF(SUM(L210,J210,I210,H210,F210,E210)&gt;0,مايو!E25,"")</f>
        <v/>
      </c>
      <c r="C209" s="96" t="str">
        <f>IF(SUM(L210,K210,I210,H210,F210,E210)&gt;0,مايو!F25,"")</f>
        <v/>
      </c>
      <c r="D209" s="147">
        <f>F209-E209</f>
        <v>0</v>
      </c>
      <c r="E209" s="147">
        <f>IF(D$11=مايو!$C24,يناير!$AM24,0)</f>
        <v>0</v>
      </c>
      <c r="F209" s="147">
        <f>IF(D$11=مايو!$C24,مايو!$AN24,0)</f>
        <v>0</v>
      </c>
      <c r="G209" s="147">
        <f>I209-H209</f>
        <v>0</v>
      </c>
      <c r="H209" s="147">
        <f>IF(G$11=مايو!$C24,يناير!$AM24,0)</f>
        <v>0</v>
      </c>
      <c r="I209" s="147">
        <f>IF(G$11=مايو!$C24,مايو!$AN24,0)</f>
        <v>0</v>
      </c>
      <c r="J209" s="147">
        <f>L209-K209</f>
        <v>0</v>
      </c>
      <c r="K209" s="147">
        <f>IF(J$11=مايو!$C24,يناير!$AM24,0)</f>
        <v>0</v>
      </c>
      <c r="L209" s="147">
        <f>IF(J$11=مايو!$C24,مايو!$AN24,0)</f>
        <v>0</v>
      </c>
    </row>
    <row r="210" spans="1:12">
      <c r="A210" s="96" t="str">
        <f>IF(SUM(L211,K211,I211,H211,F211,E211)&gt;0,مايو!D26,"")</f>
        <v/>
      </c>
      <c r="B210" s="96" t="str">
        <f>IF(SUM(L211,J211,I211,H211,F211,E211)&gt;0,مايو!E26,"")</f>
        <v/>
      </c>
      <c r="C210" s="96" t="str">
        <f>IF(SUM(L211,K211,I211,H211,F211,E211)&gt;0,مايو!F26,"")</f>
        <v/>
      </c>
      <c r="D210" s="147">
        <f>SUM(D209+F210-E210)</f>
        <v>0</v>
      </c>
      <c r="E210" s="147">
        <f>IF(D$11=مايو!$C25,يناير!$AM25,0)</f>
        <v>0</v>
      </c>
      <c r="F210" s="147">
        <f>IF(D$11=مايو!$C25,مايو!$AN25,0)</f>
        <v>0</v>
      </c>
      <c r="G210" s="147">
        <f>SUM(G209+I210-H210)</f>
        <v>0</v>
      </c>
      <c r="H210" s="147">
        <f>IF(G$11=مايو!$C25,يناير!$AM25,0)</f>
        <v>0</v>
      </c>
      <c r="I210" s="147">
        <f>IF(G$11=مايو!$C25,مايو!$AN25,0)</f>
        <v>0</v>
      </c>
      <c r="J210" s="147">
        <f>SUM(J209+L210-K210)</f>
        <v>0</v>
      </c>
      <c r="K210" s="147">
        <f>IF(J$11=مايو!$C25,يناير!$AM25,0)</f>
        <v>0</v>
      </c>
      <c r="L210" s="147">
        <f>IF(J$11=مايو!$C25,مايو!$AN25,0)</f>
        <v>0</v>
      </c>
    </row>
    <row r="211" spans="1:12">
      <c r="A211" s="96" t="str">
        <f>IF(SUM(L212,K212,I212,H212,F212,E212)&gt;0,مايو!D27,"")</f>
        <v/>
      </c>
      <c r="B211" s="96" t="str">
        <f>IF(SUM(L212,J212,I212,H212,F212,E212)&gt;0,مايو!E27,"")</f>
        <v/>
      </c>
      <c r="C211" s="96" t="str">
        <f>IF(SUM(L212,K212,I212,H212,F212,E212)&gt;0,مايو!F27,"")</f>
        <v/>
      </c>
      <c r="D211" s="147">
        <f>F211-E211</f>
        <v>0</v>
      </c>
      <c r="E211" s="147">
        <f>IF(D$11=مايو!$C26,يناير!$AM26,0)</f>
        <v>0</v>
      </c>
      <c r="F211" s="147">
        <f>IF(D$11=مايو!$C26,مايو!$AN26,0)</f>
        <v>0</v>
      </c>
      <c r="G211" s="147">
        <f>I211-H211</f>
        <v>0</v>
      </c>
      <c r="H211" s="147">
        <f>IF(G$11=مايو!$C26,يناير!$AM26,0)</f>
        <v>0</v>
      </c>
      <c r="I211" s="147">
        <f>IF(G$11=مايو!$C26,مايو!$AN26,0)</f>
        <v>0</v>
      </c>
      <c r="J211" s="147">
        <f>L211-K211</f>
        <v>0</v>
      </c>
      <c r="K211" s="147">
        <f>IF(J$11=مايو!$C26,يناير!$AM26,0)</f>
        <v>0</v>
      </c>
      <c r="L211" s="147">
        <f>IF(J$11=مايو!$C26,مايو!$AN26,0)</f>
        <v>0</v>
      </c>
    </row>
    <row r="212" spans="1:12">
      <c r="A212" s="96" t="str">
        <f>IF(SUM(L213,K213,I213,H213,F213,E213)&gt;0,مايو!D28,"")</f>
        <v/>
      </c>
      <c r="B212" s="96" t="str">
        <f>IF(SUM(L213,J213,I213,H213,F213,E213)&gt;0,مايو!E28,"")</f>
        <v/>
      </c>
      <c r="C212" s="96" t="str">
        <f>IF(SUM(L213,K213,I213,H213,F213,E213)&gt;0,مايو!F28,"")</f>
        <v/>
      </c>
      <c r="D212" s="147">
        <f>SUM(D211+F212-E212)</f>
        <v>0</v>
      </c>
      <c r="E212" s="147">
        <f>IF(D$11=مايو!$C27,يناير!$AM27,0)</f>
        <v>0</v>
      </c>
      <c r="F212" s="147">
        <f>IF(D$11=مايو!$C27,مايو!$AN27,0)</f>
        <v>0</v>
      </c>
      <c r="G212" s="147">
        <f>SUM(G211+I212-H212)</f>
        <v>0</v>
      </c>
      <c r="H212" s="147">
        <f>IF(G$11=مايو!$C27,يناير!$AM27,0)</f>
        <v>0</v>
      </c>
      <c r="I212" s="147">
        <f>IF(G$11=مايو!$C27,مايو!$AN27,0)</f>
        <v>0</v>
      </c>
      <c r="J212" s="147">
        <f>SUM(J211+L212-K212)</f>
        <v>0</v>
      </c>
      <c r="K212" s="147">
        <f>IF(J$11=مايو!$C27,يناير!$AM27,0)</f>
        <v>0</v>
      </c>
      <c r="L212" s="147">
        <f>IF(J$11=مايو!$C27,مايو!$AN27,0)</f>
        <v>0</v>
      </c>
    </row>
    <row r="213" spans="1:12">
      <c r="A213" s="96" t="str">
        <f>IF(SUM(L214,K214,I214,H214,F214,E214)&gt;0,مايو!D29,"")</f>
        <v/>
      </c>
      <c r="B213" s="96" t="str">
        <f>IF(SUM(L214,J214,I214,H214,F214,E214)&gt;0,مايو!E29,"")</f>
        <v/>
      </c>
      <c r="C213" s="96" t="str">
        <f>IF(SUM(L214,K214,I214,H214,F214,E214)&gt;0,مايو!F29,"")</f>
        <v/>
      </c>
      <c r="D213" s="147">
        <f>F213-E213</f>
        <v>0</v>
      </c>
      <c r="E213" s="147">
        <f>IF(D$11=مايو!$C28,يناير!$AM28,0)</f>
        <v>0</v>
      </c>
      <c r="F213" s="147">
        <f>IF(D$11=مايو!$C28,مايو!$AN28,0)</f>
        <v>0</v>
      </c>
      <c r="G213" s="147">
        <f>I213-H213</f>
        <v>0</v>
      </c>
      <c r="H213" s="147">
        <f>IF(G$11=مايو!$C28,يناير!$AM28,0)</f>
        <v>0</v>
      </c>
      <c r="I213" s="147">
        <f>IF(G$11=مايو!$C28,مايو!$AN28,0)</f>
        <v>0</v>
      </c>
      <c r="J213" s="147">
        <f>L213-K213</f>
        <v>0</v>
      </c>
      <c r="K213" s="147">
        <f>IF(J$11=مايو!$C28,يناير!$AM28,0)</f>
        <v>0</v>
      </c>
      <c r="L213" s="147">
        <f>IF(J$11=مايو!$C28,مايو!$AN28,0)</f>
        <v>0</v>
      </c>
    </row>
    <row r="214" spans="1:12">
      <c r="A214" s="96" t="str">
        <f>IF(SUM(L215,K215,I215,H215,F215,E215)&gt;0,مايو!D30,"")</f>
        <v/>
      </c>
      <c r="B214" s="96" t="str">
        <f>IF(SUM(L215,J215,I215,H215,F215,E215)&gt;0,مايو!E30,"")</f>
        <v/>
      </c>
      <c r="C214" s="96" t="str">
        <f>IF(SUM(L215,K215,I215,H215,F215,E215)&gt;0,مايو!F30,"")</f>
        <v/>
      </c>
      <c r="D214" s="147">
        <f>SUM(D213+F214-E214)</f>
        <v>0</v>
      </c>
      <c r="E214" s="147">
        <f>IF(D$11=مايو!$C29,يناير!$AM29,0)</f>
        <v>0</v>
      </c>
      <c r="F214" s="147">
        <f>IF(D$11=مايو!$C29,مايو!$AN29,0)</f>
        <v>0</v>
      </c>
      <c r="G214" s="147">
        <f>SUM(G213+I214-H214)</f>
        <v>0</v>
      </c>
      <c r="H214" s="147">
        <f>IF(G$11=مايو!$C29,يناير!$AM29,0)</f>
        <v>0</v>
      </c>
      <c r="I214" s="147">
        <f>IF(G$11=مايو!$C29,مايو!$AN29,0)</f>
        <v>0</v>
      </c>
      <c r="J214" s="147">
        <f>SUM(J213+L214-K214)</f>
        <v>0</v>
      </c>
      <c r="K214" s="147">
        <f>IF(J$11=مايو!$C29,يناير!$AM29,0)</f>
        <v>0</v>
      </c>
      <c r="L214" s="147">
        <f>IF(J$11=مايو!$C29,مايو!$AN29,0)</f>
        <v>0</v>
      </c>
    </row>
    <row r="215" spans="1:12">
      <c r="A215" s="96" t="str">
        <f>IF(SUM(L216,K216,I216,H216,F216,E216)&gt;0,مايو!D31,"")</f>
        <v/>
      </c>
      <c r="B215" s="96" t="str">
        <f>IF(SUM(L216,J216,I216,H216,F216,E216)&gt;0,مايو!E31,"")</f>
        <v/>
      </c>
      <c r="C215" s="96" t="str">
        <f>IF(SUM(L216,K216,I216,H216,F216,E216)&gt;0,مايو!F31,"")</f>
        <v/>
      </c>
      <c r="D215" s="147">
        <f>F215-E215</f>
        <v>0</v>
      </c>
      <c r="E215" s="147">
        <f>IF(D$11=مايو!$C30,يناير!$AM30,0)</f>
        <v>0</v>
      </c>
      <c r="F215" s="147">
        <f>IF(D$11=مايو!$C30,مايو!$AN30,0)</f>
        <v>0</v>
      </c>
      <c r="G215" s="147">
        <f>I215-H215</f>
        <v>0</v>
      </c>
      <c r="H215" s="147">
        <f>IF(G$11=مايو!$C30,يناير!$AM30,0)</f>
        <v>0</v>
      </c>
      <c r="I215" s="147">
        <f>IF(G$11=مايو!$C30,مايو!$AN30,0)</f>
        <v>0</v>
      </c>
      <c r="J215" s="147">
        <f>L215-K215</f>
        <v>0</v>
      </c>
      <c r="K215" s="147">
        <f>IF(J$11=مايو!$C30,يناير!$AM30,0)</f>
        <v>0</v>
      </c>
      <c r="L215" s="147">
        <f>IF(J$11=مايو!$C30,مايو!$AN30,0)</f>
        <v>0</v>
      </c>
    </row>
    <row r="216" spans="1:12">
      <c r="A216" s="96" t="str">
        <f>IF(SUM(L217,K217,I217,H217,F217,E217)&gt;0,مايو!D32,"")</f>
        <v/>
      </c>
      <c r="B216" s="96" t="str">
        <f>IF(SUM(L217,J217,I217,H217,F217,E217)&gt;0,مايو!E32,"")</f>
        <v/>
      </c>
      <c r="C216" s="96" t="str">
        <f>IF(SUM(L217,K217,I217,H217,F217,E217)&gt;0,مايو!F32,"")</f>
        <v/>
      </c>
      <c r="D216" s="147">
        <f>SUM(D215+F216-E216)</f>
        <v>0</v>
      </c>
      <c r="E216" s="147">
        <f>IF(D$11=مايو!$C31,يناير!$AM31,0)</f>
        <v>0</v>
      </c>
      <c r="F216" s="147">
        <f>IF(D$11=مايو!$C31,مايو!$AN31,0)</f>
        <v>0</v>
      </c>
      <c r="G216" s="147">
        <f>SUM(G215+I216-H216)</f>
        <v>0</v>
      </c>
      <c r="H216" s="147">
        <f>IF(G$11=مايو!$C31,يناير!$AM31,0)</f>
        <v>0</v>
      </c>
      <c r="I216" s="147">
        <f>IF(G$11=مايو!$C31,مايو!$AN31,0)</f>
        <v>0</v>
      </c>
      <c r="J216" s="147">
        <f>SUM(J215+L216-K216)</f>
        <v>0</v>
      </c>
      <c r="K216" s="147">
        <f>IF(J$11=مايو!$C31,يناير!$AM31,0)</f>
        <v>0</v>
      </c>
      <c r="L216" s="147">
        <f>IF(J$11=مايو!$C31,مايو!$AN31,0)</f>
        <v>0</v>
      </c>
    </row>
    <row r="217" spans="1:12">
      <c r="A217" s="96" t="str">
        <f>IF(SUM(L218,K218,I218,H218,F218,E218)&gt;0,مايو!D33,"")</f>
        <v/>
      </c>
      <c r="B217" s="96" t="str">
        <f>IF(SUM(L218,J218,I218,H218,F218,E218)&gt;0,مايو!E33,"")</f>
        <v/>
      </c>
      <c r="C217" s="96" t="str">
        <f>IF(SUM(L218,K218,I218,H218,F218,E218)&gt;0,مايو!F33,"")</f>
        <v/>
      </c>
      <c r="D217" s="147">
        <f>F217-E217</f>
        <v>0</v>
      </c>
      <c r="E217" s="147">
        <f>IF(D$11=مايو!$C32,يناير!$AM32,0)</f>
        <v>0</v>
      </c>
      <c r="F217" s="147">
        <f>IF(D$11=مايو!$C32,مايو!$AN32,0)</f>
        <v>0</v>
      </c>
      <c r="G217" s="147">
        <f>I217-H217</f>
        <v>0</v>
      </c>
      <c r="H217" s="147">
        <f>IF(G$11=مايو!$C32,يناير!$AM32,0)</f>
        <v>0</v>
      </c>
      <c r="I217" s="147">
        <f>IF(G$11=مايو!$C32,مايو!$AN32,0)</f>
        <v>0</v>
      </c>
      <c r="J217" s="147">
        <f>L217-K217</f>
        <v>0</v>
      </c>
      <c r="K217" s="147">
        <f>IF(J$11=مايو!$C32,يناير!$AM32,0)</f>
        <v>0</v>
      </c>
      <c r="L217" s="147">
        <f>IF(J$11=مايو!$C32,مايو!$AN32,0)</f>
        <v>0</v>
      </c>
    </row>
    <row r="218" spans="1:12">
      <c r="A218" s="96" t="str">
        <f>IF(SUM(L219,K219,I219,H219,F219,E219)&gt;0,مايو!D34,"")</f>
        <v/>
      </c>
      <c r="B218" s="96" t="str">
        <f>IF(SUM(L219,J219,I219,H219,F219,E219)&gt;0,مايو!E34,"")</f>
        <v/>
      </c>
      <c r="C218" s="96" t="str">
        <f>IF(SUM(L219,K219,I219,H219,F219,E219)&gt;0,مايو!F34,"")</f>
        <v/>
      </c>
      <c r="D218" s="147">
        <f>SUM(D217+F218-E218)</f>
        <v>0</v>
      </c>
      <c r="E218" s="147">
        <f>IF(D$11=مايو!$C33,يناير!$AM33,0)</f>
        <v>0</v>
      </c>
      <c r="F218" s="147">
        <f>IF(D$11=مايو!$C33,مايو!$AN33,0)</f>
        <v>0</v>
      </c>
      <c r="G218" s="147">
        <f>SUM(G217+I218-H218)</f>
        <v>0</v>
      </c>
      <c r="H218" s="147">
        <f>IF(G$11=مايو!$C33,يناير!$AM33,0)</f>
        <v>0</v>
      </c>
      <c r="I218" s="147">
        <f>IF(G$11=مايو!$C33,مايو!$AN33,0)</f>
        <v>0</v>
      </c>
      <c r="J218" s="147">
        <f>SUM(J217+L218-K218)</f>
        <v>0</v>
      </c>
      <c r="K218" s="147">
        <f>IF(J$11=مايو!$C33,يناير!$AM33,0)</f>
        <v>0</v>
      </c>
      <c r="L218" s="147">
        <f>IF(J$11=مايو!$C33,مايو!$AN33,0)</f>
        <v>0</v>
      </c>
    </row>
    <row r="219" spans="1:12">
      <c r="A219" s="96" t="str">
        <f>IF(SUM(L220,K220,I220,H220,F220,E220)&gt;0,مايو!D35,"")</f>
        <v/>
      </c>
      <c r="B219" s="96" t="str">
        <f>IF(SUM(L220,J220,I220,H220,F220,E220)&gt;0,مايو!E35,"")</f>
        <v/>
      </c>
      <c r="C219" s="96" t="str">
        <f>IF(SUM(L220,K220,I220,H220,F220,E220)&gt;0,مايو!F35,"")</f>
        <v/>
      </c>
      <c r="D219" s="147">
        <f>F219-E219</f>
        <v>0</v>
      </c>
      <c r="E219" s="147">
        <f>IF(D$11=مايو!$C34,يناير!$AM34,0)</f>
        <v>0</v>
      </c>
      <c r="F219" s="147">
        <f>IF(D$11=مايو!$C34,مايو!$AN34,0)</f>
        <v>0</v>
      </c>
      <c r="G219" s="147">
        <f>I219-H219</f>
        <v>0</v>
      </c>
      <c r="H219" s="147">
        <f>IF(G$11=مايو!$C34,يناير!$AM34,0)</f>
        <v>0</v>
      </c>
      <c r="I219" s="147">
        <f>IF(G$11=مايو!$C34,مايو!$AN34,0)</f>
        <v>0</v>
      </c>
      <c r="J219" s="147">
        <f>L219-K219</f>
        <v>0</v>
      </c>
      <c r="K219" s="147">
        <f>IF(J$11=مايو!$C34,يناير!$AM34,0)</f>
        <v>0</v>
      </c>
      <c r="L219" s="147">
        <f>IF(J$11=مايو!$C34,مايو!$AN34,0)</f>
        <v>0</v>
      </c>
    </row>
    <row r="220" spans="1:12">
      <c r="A220" s="96" t="str">
        <f>IF(SUM(L221,K221,I221,H221,F221,E221)&gt;0,مايو!D36,"")</f>
        <v/>
      </c>
      <c r="B220" s="96" t="str">
        <f>IF(SUM(L221,J221,I221,H221,F221,E221)&gt;0,مايو!E36,"")</f>
        <v/>
      </c>
      <c r="C220" s="96" t="str">
        <f>IF(SUM(L221,K221,I221,H221,F221,E221)&gt;0,مايو!F36,"")</f>
        <v/>
      </c>
      <c r="D220" s="147">
        <f>SUM(D219+F220-E220)</f>
        <v>0</v>
      </c>
      <c r="E220" s="147">
        <f>IF(D$11=مايو!$C35,يناير!$AM35,0)</f>
        <v>0</v>
      </c>
      <c r="F220" s="147">
        <f>IF(D$11=مايو!$C35,مايو!$AN35,0)</f>
        <v>0</v>
      </c>
      <c r="G220" s="147">
        <f>SUM(G219+I220-H220)</f>
        <v>0</v>
      </c>
      <c r="H220" s="147">
        <f>IF(G$11=مايو!$C35,يناير!$AM35,0)</f>
        <v>0</v>
      </c>
      <c r="I220" s="147">
        <f>IF(G$11=مايو!$C35,مايو!$AN35,0)</f>
        <v>0</v>
      </c>
      <c r="J220" s="147">
        <f>SUM(J219+L220-K220)</f>
        <v>0</v>
      </c>
      <c r="K220" s="147">
        <f>IF(J$11=مايو!$C35,يناير!$AM35,0)</f>
        <v>0</v>
      </c>
      <c r="L220" s="147">
        <f>IF(J$11=مايو!$C35,مايو!$AN35,0)</f>
        <v>0</v>
      </c>
    </row>
    <row r="221" spans="1:12">
      <c r="A221" s="96" t="str">
        <f>IF(SUM(L222,K222,I222,H222,F222,E222)&gt;0,مايو!D37,"")</f>
        <v/>
      </c>
      <c r="B221" s="96" t="str">
        <f>IF(SUM(L222,J222,I222,H222,F222,E222)&gt;0,مايو!E37,"")</f>
        <v/>
      </c>
      <c r="C221" s="96" t="str">
        <f>IF(SUM(L222,K222,I222,H222,F222,E222)&gt;0,مايو!F37,"")</f>
        <v/>
      </c>
      <c r="D221" s="147">
        <f>F221-E221</f>
        <v>0</v>
      </c>
      <c r="E221" s="147">
        <f>IF(D$11=مايو!$C36,يناير!$AM36,0)</f>
        <v>0</v>
      </c>
      <c r="F221" s="147">
        <f>IF(D$11=مايو!$C36,مايو!$AN36,0)</f>
        <v>0</v>
      </c>
      <c r="G221" s="147">
        <f>I221-H221</f>
        <v>0</v>
      </c>
      <c r="H221" s="147">
        <f>IF(G$11=مايو!$C36,يناير!$AM36,0)</f>
        <v>0</v>
      </c>
      <c r="I221" s="147">
        <f>IF(G$11=مايو!$C36,مايو!$AN36,0)</f>
        <v>0</v>
      </c>
      <c r="J221" s="147">
        <f>L221-K221</f>
        <v>0</v>
      </c>
      <c r="K221" s="147">
        <f>IF(J$11=مايو!$C36,يناير!$AM36,0)</f>
        <v>0</v>
      </c>
      <c r="L221" s="147">
        <f>IF(J$11=مايو!$C36,مايو!$AN36,0)</f>
        <v>0</v>
      </c>
    </row>
    <row r="222" spans="1:12">
      <c r="A222" s="96" t="str">
        <f>IF(SUM(L223,K223,I223,H223,F223,E223)&gt;0,مايو!D38,"")</f>
        <v/>
      </c>
      <c r="B222" s="96" t="str">
        <f>IF(SUM(L223,J223,I223,H223,F223,E223)&gt;0,مايو!E38,"")</f>
        <v/>
      </c>
      <c r="C222" s="96" t="str">
        <f>IF(SUM(L223,K223,I223,H223,F223,E223)&gt;0,مايو!F38,"")</f>
        <v/>
      </c>
      <c r="D222" s="147">
        <f>SUM(D221+F222-E222)</f>
        <v>0</v>
      </c>
      <c r="E222" s="147">
        <f>IF(D$11=مايو!$C37,يناير!$AM37,0)</f>
        <v>0</v>
      </c>
      <c r="F222" s="147">
        <f>IF(D$11=مايو!$C37,مايو!$AN37,0)</f>
        <v>0</v>
      </c>
      <c r="G222" s="147">
        <f>SUM(G221+I222-H222)</f>
        <v>0</v>
      </c>
      <c r="H222" s="147">
        <f>IF(G$11=مايو!$C37,يناير!$AM37,0)</f>
        <v>0</v>
      </c>
      <c r="I222" s="147">
        <f>IF(G$11=مايو!$C37,مايو!$AN37,0)</f>
        <v>0</v>
      </c>
      <c r="J222" s="147">
        <f>SUM(J221+L222-K222)</f>
        <v>0</v>
      </c>
      <c r="K222" s="147">
        <f>IF(J$11=مايو!$C37,يناير!$AM37,0)</f>
        <v>0</v>
      </c>
      <c r="L222" s="147">
        <f>IF(J$11=مايو!$C37,مايو!$AN37,0)</f>
        <v>0</v>
      </c>
    </row>
    <row r="223" spans="1:12">
      <c r="A223" s="96" t="str">
        <f>IF(SUM(L224,K224,I224,H224,F224,E224)&gt;0,مايو!D39,"")</f>
        <v/>
      </c>
      <c r="B223" s="96" t="str">
        <f>IF(SUM(L224,J224,I224,H224,F224,E224)&gt;0,مايو!E39,"")</f>
        <v/>
      </c>
      <c r="C223" s="96" t="str">
        <f>IF(SUM(L224,K224,I224,H224,F224,E224)&gt;0,مايو!F39,"")</f>
        <v/>
      </c>
      <c r="D223" s="147">
        <f>F223-E223</f>
        <v>0</v>
      </c>
      <c r="E223" s="147">
        <f>IF(D$11=مايو!$C38,يناير!$AM38,0)</f>
        <v>0</v>
      </c>
      <c r="F223" s="147">
        <f>IF(D$11=مايو!$C38,مايو!$AN38,0)</f>
        <v>0</v>
      </c>
      <c r="G223" s="147">
        <f>I223-H223</f>
        <v>0</v>
      </c>
      <c r="H223" s="147">
        <f>IF(G$11=مايو!$C38,يناير!$AM38,0)</f>
        <v>0</v>
      </c>
      <c r="I223" s="147">
        <f>IF(G$11=مايو!$C38,مايو!$AN38,0)</f>
        <v>0</v>
      </c>
      <c r="J223" s="147">
        <f>L223-K223</f>
        <v>0</v>
      </c>
      <c r="K223" s="147">
        <f>IF(J$11=مايو!$C38,يناير!$AM38,0)</f>
        <v>0</v>
      </c>
      <c r="L223" s="147">
        <f>IF(J$11=مايو!$C38,مايو!$AN38,0)</f>
        <v>0</v>
      </c>
    </row>
    <row r="224" spans="1:12">
      <c r="A224" s="96" t="str">
        <f>IF(SUM(L225,K225,I225,H225,F225,E225)&gt;0,مايو!D40,"")</f>
        <v/>
      </c>
      <c r="B224" s="96" t="str">
        <f>IF(SUM(L225,J225,I225,H225,F225,E225)&gt;0,مايو!E40,"")</f>
        <v/>
      </c>
      <c r="C224" s="96" t="str">
        <f>IF(SUM(L225,K225,I225,H225,F225,E225)&gt;0,مايو!F40,"")</f>
        <v/>
      </c>
      <c r="D224" s="147">
        <f>SUM(D223+F224-E224)</f>
        <v>0</v>
      </c>
      <c r="E224" s="147">
        <f>IF(D$11=مايو!$C39,يناير!$AM39,0)</f>
        <v>0</v>
      </c>
      <c r="F224" s="147">
        <f>IF(D$11=مايو!$C39,مايو!$AN39,0)</f>
        <v>0</v>
      </c>
      <c r="G224" s="147">
        <f>SUM(G223+I224-H224)</f>
        <v>0</v>
      </c>
      <c r="H224" s="147">
        <f>IF(G$11=مايو!$C39,يناير!$AM39,0)</f>
        <v>0</v>
      </c>
      <c r="I224" s="147">
        <f>IF(G$11=مايو!$C39,مايو!$AN39,0)</f>
        <v>0</v>
      </c>
      <c r="J224" s="147">
        <f>SUM(J223+L224-K224)</f>
        <v>0</v>
      </c>
      <c r="K224" s="147">
        <f>IF(J$11=مايو!$C39,يناير!$AM39,0)</f>
        <v>0</v>
      </c>
      <c r="L224" s="147">
        <f>IF(J$11=مايو!$C39,مايو!$AN39,0)</f>
        <v>0</v>
      </c>
    </row>
    <row r="225" spans="1:12">
      <c r="A225" s="96" t="str">
        <f>IF(SUM(L226,K226,I226,H226,F226,E226)&gt;0,مايو!D41,"")</f>
        <v/>
      </c>
      <c r="B225" s="96" t="str">
        <f>IF(SUM(L226,J226,I226,H226,F226,E226)&gt;0,مايو!E41,"")</f>
        <v/>
      </c>
      <c r="C225" s="96" t="str">
        <f>IF(SUM(L226,K226,I226,H226,F226,E226)&gt;0,مايو!F41,"")</f>
        <v/>
      </c>
      <c r="D225" s="147">
        <f>F225-E225</f>
        <v>0</v>
      </c>
      <c r="E225" s="147">
        <f>IF(D$11=مايو!$C40,يناير!$AM40,0)</f>
        <v>0</v>
      </c>
      <c r="F225" s="147">
        <f>IF(D$11=مايو!$C40,مايو!$AN40,0)</f>
        <v>0</v>
      </c>
      <c r="G225" s="147">
        <f>I225-H225</f>
        <v>0</v>
      </c>
      <c r="H225" s="147">
        <f>IF(G$11=مايو!$C40,يناير!$AM40,0)</f>
        <v>0</v>
      </c>
      <c r="I225" s="147">
        <f>IF(G$11=مايو!$C40,مايو!$AN40,0)</f>
        <v>0</v>
      </c>
      <c r="J225" s="147">
        <f>L225-K225</f>
        <v>0</v>
      </c>
      <c r="K225" s="147">
        <f>IF(J$11=مايو!$C40,يناير!$AM40,0)</f>
        <v>0</v>
      </c>
      <c r="L225" s="147">
        <f>IF(J$11=مايو!$C40,مايو!$AN40,0)</f>
        <v>0</v>
      </c>
    </row>
    <row r="226" spans="1:12">
      <c r="A226" s="96" t="str">
        <f>IF(SUM(L227,K227,I227,H227,F227,E227)&gt;0,مايو!D42,"")</f>
        <v/>
      </c>
      <c r="B226" s="96" t="str">
        <f>IF(SUM(L227,J227,I227,H227,F227,E227)&gt;0,مايو!E42,"")</f>
        <v/>
      </c>
      <c r="C226" s="96" t="str">
        <f>IF(SUM(L227,K227,I227,H227,F227,E227)&gt;0,مايو!F42,"")</f>
        <v/>
      </c>
      <c r="D226" s="147">
        <f>SUM(D225+F226-E226)</f>
        <v>0</v>
      </c>
      <c r="E226" s="147">
        <f>IF(D$11=مايو!$C41,يناير!$AM41,0)</f>
        <v>0</v>
      </c>
      <c r="F226" s="147">
        <f>IF(D$11=مايو!$C41,مايو!$AN41,0)</f>
        <v>0</v>
      </c>
      <c r="G226" s="147">
        <f>SUM(G225+I226-H226)</f>
        <v>0</v>
      </c>
      <c r="H226" s="147">
        <f>IF(G$11=مايو!$C41,يناير!$AM41,0)</f>
        <v>0</v>
      </c>
      <c r="I226" s="147">
        <f>IF(G$11=مايو!$C41,مايو!$AN41,0)</f>
        <v>0</v>
      </c>
      <c r="J226" s="147">
        <f>SUM(J225+L226-K226)</f>
        <v>0</v>
      </c>
      <c r="K226" s="147">
        <f>IF(J$11=مايو!$C41,يناير!$AM41,0)</f>
        <v>0</v>
      </c>
      <c r="L226" s="147">
        <f>IF(J$11=مايو!$C41,مايو!$AN41,0)</f>
        <v>0</v>
      </c>
    </row>
    <row r="227" spans="1:12">
      <c r="A227" s="96" t="str">
        <f>IF(SUM(L228,K228,I228,H228,F228,E228)&gt;0,مايو!D43,"")</f>
        <v/>
      </c>
      <c r="B227" s="96" t="str">
        <f>IF(SUM(L228,J228,I228,H228,F228,E228)&gt;0,مايو!E43,"")</f>
        <v/>
      </c>
      <c r="C227" s="96" t="str">
        <f>IF(SUM(L228,K228,I228,H228,F228,E228)&gt;0,مايو!F43,"")</f>
        <v/>
      </c>
      <c r="D227" s="147">
        <f>F227-E227</f>
        <v>0</v>
      </c>
      <c r="E227" s="147">
        <f>IF(D$11=مايو!$C42,يناير!$AM42,0)</f>
        <v>0</v>
      </c>
      <c r="F227" s="147">
        <f>IF(D$11=مايو!$C42,مايو!$AN42,0)</f>
        <v>0</v>
      </c>
      <c r="G227" s="147">
        <f>I227-H227</f>
        <v>0</v>
      </c>
      <c r="H227" s="147">
        <f>IF(G$11=مايو!$C42,يناير!$AM42,0)</f>
        <v>0</v>
      </c>
      <c r="I227" s="147">
        <f>IF(G$11=مايو!$C42,مايو!$AN42,0)</f>
        <v>0</v>
      </c>
      <c r="J227" s="147">
        <f>L227-K227</f>
        <v>0</v>
      </c>
      <c r="K227" s="147">
        <f>IF(J$11=مايو!$C42,يناير!$AM42,0)</f>
        <v>0</v>
      </c>
      <c r="L227" s="147">
        <f>IF(J$11=مايو!$C42,مايو!$AN42,0)</f>
        <v>0</v>
      </c>
    </row>
    <row r="238" spans="3:8">
      <c r="C238" s="146" t="s">
        <v>560</v>
      </c>
      <c r="D238" s="146"/>
      <c r="E238" s="146"/>
      <c r="F238" s="145"/>
      <c r="G238" s="145"/>
      <c r="H238" s="145"/>
    </row>
    <row r="239" spans="3:8">
      <c r="C239" s="146"/>
      <c r="D239" s="146"/>
      <c r="E239" s="146"/>
      <c r="F239" s="145"/>
      <c r="G239" s="145"/>
      <c r="H239" s="145"/>
    </row>
    <row r="240" spans="1:12">
      <c r="A240" s="97" t="s">
        <v>10</v>
      </c>
      <c r="B240" s="97" t="s">
        <v>11</v>
      </c>
      <c r="C240" s="97" t="s">
        <v>487</v>
      </c>
      <c r="D240" s="113" t="s">
        <v>550</v>
      </c>
      <c r="E240" s="113"/>
      <c r="F240" s="113"/>
      <c r="G240" s="113" t="s">
        <v>556</v>
      </c>
      <c r="H240" s="113"/>
      <c r="I240" s="113"/>
      <c r="J240" s="113" t="s">
        <v>552</v>
      </c>
      <c r="K240" s="113"/>
      <c r="L240" s="113"/>
    </row>
    <row r="241" spans="1:12">
      <c r="A241" s="96" t="str">
        <f>IF(SUM(L242,K242,I242,H242,F242,E242)&gt;0,يونيو!D12,"")</f>
        <v/>
      </c>
      <c r="B241" s="96" t="str">
        <f>IF(SUM(L242,J242,I242,H242,F242,E242)&gt;0,يونيو!E12,"")</f>
        <v/>
      </c>
      <c r="C241" s="96" t="str">
        <f>IF(SUM(L242,K242,I242,H242,F242,E242)&gt;0,يونيو!F12,"")</f>
        <v/>
      </c>
      <c r="D241" s="96" t="s">
        <v>553</v>
      </c>
      <c r="E241" s="96" t="s">
        <v>554</v>
      </c>
      <c r="F241" s="96" t="s">
        <v>56</v>
      </c>
      <c r="G241" s="96" t="s">
        <v>553</v>
      </c>
      <c r="H241" s="96" t="s">
        <v>554</v>
      </c>
      <c r="I241" s="96" t="s">
        <v>56</v>
      </c>
      <c r="J241" s="96" t="s">
        <v>553</v>
      </c>
      <c r="K241" s="96" t="s">
        <v>554</v>
      </c>
      <c r="L241" s="96" t="s">
        <v>56</v>
      </c>
    </row>
    <row r="242" spans="1:12">
      <c r="A242" s="96" t="str">
        <f>IF(SUM(L243,K243,I243,H243,F243,E243)&gt;0,يونيو!D13,"")</f>
        <v/>
      </c>
      <c r="B242" s="96" t="str">
        <f>IF(SUM(L243,J243,I243,H243,F243,E243)&gt;0,يونيو!E13,"")</f>
        <v/>
      </c>
      <c r="C242" s="96" t="str">
        <f>IF(SUM(L243,K243,I243,H243,F243,E243)&gt;0,يونيو!F13,"")</f>
        <v/>
      </c>
      <c r="D242" s="147">
        <f>F242-E242</f>
        <v>0</v>
      </c>
      <c r="E242" s="147">
        <f>IF(D$11=يونيو!$C12,يونيو!$AM12,0)</f>
        <v>0</v>
      </c>
      <c r="F242" s="147">
        <f>IF(D$11=يونيو!$C12,يونيو!$AN12,0)</f>
        <v>0</v>
      </c>
      <c r="G242" s="147">
        <f>I242-H242</f>
        <v>0</v>
      </c>
      <c r="H242" s="147">
        <f>IF(G$11=يونيو!$C12,يونيو!$AM12,0)</f>
        <v>0</v>
      </c>
      <c r="I242" s="147">
        <f>IF(G$11=يونيو!$C12,يونيو!$AN12,0)</f>
        <v>0</v>
      </c>
      <c r="J242" s="147">
        <f t="shared" ref="J242:J272" si="0">L242-K242</f>
        <v>0</v>
      </c>
      <c r="K242" s="147">
        <f>IF(J$11=يونيو!$C12,يونيو!$AM12,0)</f>
        <v>0</v>
      </c>
      <c r="L242" s="147">
        <f>IF(J$11=يونيو!$C12,يونيو!$AN12,0)</f>
        <v>0</v>
      </c>
    </row>
    <row r="243" spans="1:12">
      <c r="A243" s="96" t="str">
        <f>IF(SUM(L244,K244,I244,H244,F244,E244)&gt;0,يونيو!D14,"")</f>
        <v/>
      </c>
      <c r="B243" s="96" t="str">
        <f>IF(SUM(L244,J244,I244,H244,F244,E244)&gt;0,يونيو!E14,"")</f>
        <v/>
      </c>
      <c r="C243" s="96" t="str">
        <f>IF(SUM(L244,K244,I244,H244,F244,E244)&gt;0,يونيو!F14,"")</f>
        <v/>
      </c>
      <c r="D243" s="147">
        <f>SUM(D242+F243-E243)</f>
        <v>0</v>
      </c>
      <c r="E243" s="147">
        <f>IF(D$11=يونيو!$C13,يونيو!$AM13,0)</f>
        <v>0</v>
      </c>
      <c r="F243" s="147">
        <f>IF(D$11=يونيو!$C13,يونيو!$AN13,0)</f>
        <v>0</v>
      </c>
      <c r="G243" s="147">
        <f>SUM(G242+I243-H243)</f>
        <v>0</v>
      </c>
      <c r="H243" s="147">
        <f>IF(G$11=يونيو!$C13,يونيو!$AM13,0)</f>
        <v>0</v>
      </c>
      <c r="I243" s="147">
        <f>IF(G$11=يونيو!$C13,يونيو!$AN13,0)</f>
        <v>0</v>
      </c>
      <c r="J243" s="147">
        <f t="shared" si="0"/>
        <v>0</v>
      </c>
      <c r="K243" s="147">
        <f>IF(J$11=يونيو!$C13,يونيو!$AM13,0)</f>
        <v>0</v>
      </c>
      <c r="L243" s="147">
        <f>IF(J$11=يونيو!$C13,يونيو!$AN13,0)</f>
        <v>0</v>
      </c>
    </row>
    <row r="244" spans="1:12">
      <c r="A244" s="96" t="str">
        <f>IF(SUM(L245,K245,I245,H245,F245,E245)&gt;0,يونيو!D15,"")</f>
        <v/>
      </c>
      <c r="B244" s="96" t="str">
        <f>IF(SUM(L245,J245,I245,H245,F245,E245)&gt;0,يونيو!E15,"")</f>
        <v/>
      </c>
      <c r="C244" s="96" t="str">
        <f>IF(SUM(L245,K245,I245,H245,F245,E245)&gt;0,يونيو!F15,"")</f>
        <v/>
      </c>
      <c r="D244" s="147">
        <f>F244-E244</f>
        <v>0</v>
      </c>
      <c r="E244" s="147">
        <f>IF(D$11=يونيو!$C14,يونيو!$AM14,0)</f>
        <v>0</v>
      </c>
      <c r="F244" s="147">
        <f>IF(D$11=يونيو!$C14,يونيو!$AN14,0)</f>
        <v>0</v>
      </c>
      <c r="G244" s="147">
        <f>I244-H244</f>
        <v>0</v>
      </c>
      <c r="H244" s="147">
        <f>IF(G$11=يونيو!$C14,يونيو!$AM14,0)</f>
        <v>0</v>
      </c>
      <c r="I244" s="147">
        <f>IF(G$11=يونيو!$C14,يونيو!$AN14,0)</f>
        <v>0</v>
      </c>
      <c r="J244" s="147">
        <f t="shared" si="0"/>
        <v>0</v>
      </c>
      <c r="K244" s="147">
        <f>IF(J$11=يونيو!$C14,يونيو!$AM14,0)</f>
        <v>0</v>
      </c>
      <c r="L244" s="147">
        <f>IF(J$11=يونيو!$C14,يونيو!$AN14,0)</f>
        <v>0</v>
      </c>
    </row>
    <row r="245" spans="1:12">
      <c r="A245" s="96" t="str">
        <f>IF(SUM(L246,K246,I246,H246,F246,E246)&gt;0,يونيو!D16,"")</f>
        <v/>
      </c>
      <c r="B245" s="96" t="str">
        <f>IF(SUM(L246,J246,I246,H246,F246,E246)&gt;0,يونيو!E16,"")</f>
        <v/>
      </c>
      <c r="C245" s="96" t="str">
        <f>IF(SUM(L246,K246,I246,H246,F246,E246)&gt;0,يونيو!F16,"")</f>
        <v/>
      </c>
      <c r="D245" s="147">
        <f>SUM(D244+F245-E245)</f>
        <v>0</v>
      </c>
      <c r="E245" s="147">
        <f>IF(D$11=يونيو!$C15,يونيو!$AM15,0)</f>
        <v>0</v>
      </c>
      <c r="F245" s="147">
        <f>IF(D$11=يونيو!$C15,يونيو!$AN15,0)</f>
        <v>0</v>
      </c>
      <c r="G245" s="147">
        <f>SUM(G244+I245-H245)</f>
        <v>0</v>
      </c>
      <c r="H245" s="147">
        <f>IF(G$11=يونيو!$C15,يونيو!$AM15,0)</f>
        <v>0</v>
      </c>
      <c r="I245" s="147">
        <f>IF(G$11=يونيو!$C15,يونيو!$AN15,0)</f>
        <v>0</v>
      </c>
      <c r="J245" s="147">
        <f t="shared" si="0"/>
        <v>0</v>
      </c>
      <c r="K245" s="147">
        <f>IF(J$11=يونيو!$C15,يونيو!$AM15,0)</f>
        <v>0</v>
      </c>
      <c r="L245" s="147">
        <f>IF(J$11=يونيو!$C15,يونيو!$AN15,0)</f>
        <v>0</v>
      </c>
    </row>
    <row r="246" spans="1:12">
      <c r="A246" s="96" t="str">
        <f>IF(SUM(L247,K247,I247,H247,F247,E247)&gt;0,يونيو!D17,"")</f>
        <v/>
      </c>
      <c r="B246" s="96" t="str">
        <f>IF(SUM(L247,J247,I247,H247,F247,E247)&gt;0,يونيو!E17,"")</f>
        <v/>
      </c>
      <c r="C246" s="96" t="str">
        <f>IF(SUM(L247,K247,I247,H247,F247,E247)&gt;0,يونيو!F17,"")</f>
        <v/>
      </c>
      <c r="D246" s="147">
        <f>F246-E246</f>
        <v>0</v>
      </c>
      <c r="E246" s="147">
        <f>IF(D$11=يونيو!$C16,يونيو!$AM16,0)</f>
        <v>0</v>
      </c>
      <c r="F246" s="147">
        <f>IF(D$11=يونيو!$C16,يونيو!$AN16,0)</f>
        <v>0</v>
      </c>
      <c r="G246" s="147">
        <f>I246-H246</f>
        <v>0</v>
      </c>
      <c r="H246" s="147">
        <f>IF(G$11=يونيو!$C16,يونيو!$AM16,0)</f>
        <v>0</v>
      </c>
      <c r="I246" s="147">
        <f>IF(G$11=يونيو!$C16,يونيو!$AN16,0)</f>
        <v>0</v>
      </c>
      <c r="J246" s="147">
        <f t="shared" si="0"/>
        <v>0</v>
      </c>
      <c r="K246" s="147">
        <f>IF(J$11=يونيو!$C16,يونيو!$AM16,0)</f>
        <v>0</v>
      </c>
      <c r="L246" s="147">
        <f>IF(J$11=يونيو!$C16,يونيو!$AN16,0)</f>
        <v>0</v>
      </c>
    </row>
    <row r="247" spans="1:12">
      <c r="A247" s="96" t="str">
        <f>IF(SUM(L248,K248,I248,H248,F248,E248)&gt;0,يونيو!D18,"")</f>
        <v/>
      </c>
      <c r="B247" s="96" t="str">
        <f>IF(SUM(L248,J248,I248,H248,F248,E248)&gt;0,يونيو!E18,"")</f>
        <v/>
      </c>
      <c r="C247" s="96" t="str">
        <f>IF(SUM(L248,K248,I248,H248,F248,E248)&gt;0,يونيو!F18,"")</f>
        <v/>
      </c>
      <c r="D247" s="147">
        <f>SUM(D246+F247-E247)</f>
        <v>0</v>
      </c>
      <c r="E247" s="147">
        <f>IF(D$11=يونيو!$C17,يونيو!$AM17,0)</f>
        <v>0</v>
      </c>
      <c r="F247" s="147">
        <f>IF(D$11=يونيو!$C17,يونيو!$AN17,0)</f>
        <v>0</v>
      </c>
      <c r="G247" s="147">
        <f>SUM(G246+I247-H247)</f>
        <v>0</v>
      </c>
      <c r="H247" s="147">
        <f>IF(G$11=يونيو!$C17,يونيو!$AM17,0)</f>
        <v>0</v>
      </c>
      <c r="I247" s="147">
        <f>IF(G$11=يونيو!$C17,يونيو!$AN17,0)</f>
        <v>0</v>
      </c>
      <c r="J247" s="147">
        <f t="shared" si="0"/>
        <v>0</v>
      </c>
      <c r="K247" s="147">
        <f>IF(J$11=يونيو!$C17,يونيو!$AM17,0)</f>
        <v>0</v>
      </c>
      <c r="L247" s="147">
        <f>IF(J$11=يونيو!$C17,يونيو!$AN17,0)</f>
        <v>0</v>
      </c>
    </row>
    <row r="248" spans="1:12">
      <c r="A248" s="96" t="str">
        <f>IF(SUM(L249,K249,I249,H249,F249,E249)&gt;0,يونيو!D19,"")</f>
        <v/>
      </c>
      <c r="B248" s="96" t="str">
        <f>IF(SUM(L249,J249,I249,H249,F249,E249)&gt;0,يونيو!E19,"")</f>
        <v/>
      </c>
      <c r="C248" s="96" t="str">
        <f>IF(SUM(L249,K249,I249,H249,F249,E249)&gt;0,يونيو!F19,"")</f>
        <v/>
      </c>
      <c r="D248" s="147">
        <f>F248-E248</f>
        <v>0</v>
      </c>
      <c r="E248" s="147">
        <f>IF(D$11=يونيو!$C18,يونيو!$AM18,0)</f>
        <v>0</v>
      </c>
      <c r="F248" s="147">
        <f>IF(D$11=يونيو!$C18,يونيو!$AN18,0)</f>
        <v>0</v>
      </c>
      <c r="G248" s="147">
        <f>I248-H248</f>
        <v>0</v>
      </c>
      <c r="H248" s="147">
        <f>IF(G$11=يونيو!$C18,يونيو!$AM18,0)</f>
        <v>0</v>
      </c>
      <c r="I248" s="147">
        <f>IF(G$11=يونيو!$C18,يونيو!$AN18,0)</f>
        <v>0</v>
      </c>
      <c r="J248" s="147">
        <f t="shared" si="0"/>
        <v>0</v>
      </c>
      <c r="K248" s="147">
        <f>IF(J$11=يونيو!$C18,يونيو!$AM18,0)</f>
        <v>0</v>
      </c>
      <c r="L248" s="147">
        <f>IF(J$11=يونيو!$C18,يونيو!$AN18,0)</f>
        <v>0</v>
      </c>
    </row>
    <row r="249" spans="1:12">
      <c r="A249" s="96" t="str">
        <f>IF(SUM(L250,K250,I250,H250,F250,E250)&gt;0,يونيو!D20,"")</f>
        <v/>
      </c>
      <c r="B249" s="96" t="str">
        <f>IF(SUM(L250,J250,I250,H250,F250,E250)&gt;0,يونيو!E20,"")</f>
        <v/>
      </c>
      <c r="C249" s="96" t="str">
        <f>IF(SUM(L250,K250,I250,H250,F250,E250)&gt;0,يونيو!F20,"")</f>
        <v/>
      </c>
      <c r="D249" s="147">
        <f>SUM(D248+F249-E249)</f>
        <v>0</v>
      </c>
      <c r="E249" s="147">
        <f>IF(D$11=يونيو!$C19,يونيو!$AM19,0)</f>
        <v>0</v>
      </c>
      <c r="F249" s="147">
        <f>IF(D$11=يونيو!$C19,يونيو!$AN19,0)</f>
        <v>0</v>
      </c>
      <c r="G249" s="147">
        <f>SUM(G248+I249-H249)</f>
        <v>0</v>
      </c>
      <c r="H249" s="147">
        <f>IF(G$11=يونيو!$C19,يونيو!$AM19,0)</f>
        <v>0</v>
      </c>
      <c r="I249" s="147">
        <f>IF(G$11=يونيو!$C19,يونيو!$AN19,0)</f>
        <v>0</v>
      </c>
      <c r="J249" s="147">
        <f t="shared" si="0"/>
        <v>0</v>
      </c>
      <c r="K249" s="147">
        <f>IF(J$11=يونيو!$C19,يونيو!$AM19,0)</f>
        <v>0</v>
      </c>
      <c r="L249" s="147">
        <f>IF(J$11=يونيو!$C19,يونيو!$AN19,0)</f>
        <v>0</v>
      </c>
    </row>
    <row r="250" spans="1:12">
      <c r="A250" s="96" t="str">
        <f>IF(SUM(L251,K251,I251,H251,F251,E251)&gt;0,يونيو!D21,"")</f>
        <v/>
      </c>
      <c r="B250" s="96" t="str">
        <f>IF(SUM(L251,J251,I251,H251,F251,E251)&gt;0,يونيو!E21,"")</f>
        <v/>
      </c>
      <c r="C250" s="96" t="str">
        <f>IF(SUM(L251,K251,I251,H251,F251,E251)&gt;0,يونيو!F21,"")</f>
        <v/>
      </c>
      <c r="D250" s="147">
        <f>F250-E250</f>
        <v>0</v>
      </c>
      <c r="E250" s="147">
        <f>IF(D$11=يونيو!$C20,يونيو!$AM20,0)</f>
        <v>0</v>
      </c>
      <c r="F250" s="147">
        <f>IF(D$11=يونيو!$C20,يونيو!$AN20,0)</f>
        <v>0</v>
      </c>
      <c r="G250" s="147">
        <f>I250-H250</f>
        <v>0</v>
      </c>
      <c r="H250" s="147">
        <f>IF(G$11=يونيو!$C20,يونيو!$AM20,0)</f>
        <v>0</v>
      </c>
      <c r="I250" s="147">
        <f>IF(G$11=يونيو!$C20,يونيو!$AN20,0)</f>
        <v>0</v>
      </c>
      <c r="J250" s="147">
        <f t="shared" si="0"/>
        <v>0</v>
      </c>
      <c r="K250" s="147">
        <f>IF(J$11=يونيو!$C20,يونيو!$AM20,0)</f>
        <v>0</v>
      </c>
      <c r="L250" s="147">
        <f>IF(J$11=يونيو!$C20,يونيو!$AN20,0)</f>
        <v>0</v>
      </c>
    </row>
    <row r="251" spans="1:12">
      <c r="A251" s="96" t="str">
        <f>IF(SUM(L252,K252,I252,H252,F252,E252)&gt;0,يونيو!D22,"")</f>
        <v/>
      </c>
      <c r="B251" s="96" t="str">
        <f>IF(SUM(L252,J252,I252,H252,F252,E252)&gt;0,يونيو!E22,"")</f>
        <v/>
      </c>
      <c r="C251" s="96" t="str">
        <f>IF(SUM(L252,K252,I252,H252,F252,E252)&gt;0,يونيو!F22,"")</f>
        <v/>
      </c>
      <c r="D251" s="147">
        <f>SUM(D250+F251-E251)</f>
        <v>0</v>
      </c>
      <c r="E251" s="147">
        <f>IF(D$11=يونيو!$C21,يونيو!$AM21,0)</f>
        <v>0</v>
      </c>
      <c r="F251" s="147">
        <f>IF(D$11=يونيو!$C21,يونيو!$AN21,0)</f>
        <v>0</v>
      </c>
      <c r="G251" s="147">
        <f>SUM(G250+I251-H251)</f>
        <v>0</v>
      </c>
      <c r="H251" s="147">
        <f>IF(G$11=يونيو!$C21,يونيو!$AM21,0)</f>
        <v>0</v>
      </c>
      <c r="I251" s="147">
        <f>IF(G$11=يونيو!$C21,يونيو!$AN21,0)</f>
        <v>0</v>
      </c>
      <c r="J251" s="147">
        <f t="shared" si="0"/>
        <v>0</v>
      </c>
      <c r="K251" s="147">
        <f>IF(J$11=يونيو!$C21,يونيو!$AM21,0)</f>
        <v>0</v>
      </c>
      <c r="L251" s="147">
        <f>IF(J$11=يونيو!$C21,يونيو!$AN21,0)</f>
        <v>0</v>
      </c>
    </row>
    <row r="252" spans="1:12">
      <c r="A252" s="96" t="str">
        <f>IF(SUM(L253,K253,I253,H253,F253,E253)&gt;0,يونيو!D23,"")</f>
        <v/>
      </c>
      <c r="B252" s="96" t="str">
        <f>IF(SUM(L253,J253,I253,H253,F253,E253)&gt;0,يونيو!E23,"")</f>
        <v/>
      </c>
      <c r="C252" s="96" t="str">
        <f>IF(SUM(L253,K253,I253,H253,F253,E253)&gt;0,يونيو!F23,"")</f>
        <v/>
      </c>
      <c r="D252" s="147">
        <f>F252-E252</f>
        <v>0</v>
      </c>
      <c r="E252" s="147">
        <f>IF(D$11=يونيو!$C22,يونيو!$AM22,0)</f>
        <v>0</v>
      </c>
      <c r="F252" s="147">
        <f>IF(D$11=يونيو!$C22,يونيو!$AN22,0)</f>
        <v>0</v>
      </c>
      <c r="G252" s="147">
        <f>I252-H252</f>
        <v>0</v>
      </c>
      <c r="H252" s="147">
        <f>IF(G$11=يونيو!$C22,يونيو!$AM22,0)</f>
        <v>0</v>
      </c>
      <c r="I252" s="147">
        <f>IF(G$11=يونيو!$C22,يونيو!$AN22,0)</f>
        <v>0</v>
      </c>
      <c r="J252" s="147">
        <f t="shared" si="0"/>
        <v>0</v>
      </c>
      <c r="K252" s="147">
        <f>IF(J$11=يونيو!$C22,يونيو!$AM22,0)</f>
        <v>0</v>
      </c>
      <c r="L252" s="147">
        <f>IF(J$11=يونيو!$C22,يونيو!$AN22,0)</f>
        <v>0</v>
      </c>
    </row>
    <row r="253" spans="1:12">
      <c r="A253" s="96" t="str">
        <f>IF(SUM(L254,K254,I254,H254,F254,E254)&gt;0,يونيو!D24,"")</f>
        <v/>
      </c>
      <c r="B253" s="96" t="str">
        <f>IF(SUM(L254,J254,I254,H254,F254,E254)&gt;0,يونيو!E24,"")</f>
        <v/>
      </c>
      <c r="C253" s="96" t="str">
        <f>IF(SUM(L254,K254,I254,H254,F254,E254)&gt;0,يونيو!F24,"")</f>
        <v/>
      </c>
      <c r="D253" s="147">
        <f>SUM(D252+F253-E253)</f>
        <v>0</v>
      </c>
      <c r="E253" s="147">
        <f>IF(D$11=يونيو!$C23,يونيو!$AM23,0)</f>
        <v>0</v>
      </c>
      <c r="F253" s="147">
        <f>IF(D$11=يونيو!$C23,يونيو!$AN23,0)</f>
        <v>0</v>
      </c>
      <c r="G253" s="147">
        <f>SUM(G252+I253-H253)</f>
        <v>0</v>
      </c>
      <c r="H253" s="147">
        <f>IF(G$11=يونيو!$C23,يونيو!$AM23,0)</f>
        <v>0</v>
      </c>
      <c r="I253" s="147">
        <f>IF(G$11=يونيو!$C23,يونيو!$AN23,0)</f>
        <v>0</v>
      </c>
      <c r="J253" s="147">
        <f t="shared" si="0"/>
        <v>0</v>
      </c>
      <c r="K253" s="147">
        <f>IF(J$11=يونيو!$C23,يونيو!$AM23,0)</f>
        <v>0</v>
      </c>
      <c r="L253" s="147">
        <f>IF(J$11=يونيو!$C23,يونيو!$AN23,0)</f>
        <v>0</v>
      </c>
    </row>
    <row r="254" spans="1:12">
      <c r="A254" s="96" t="str">
        <f>IF(SUM(L255,K255,I255,H255,F255,E255)&gt;0,يونيو!D25,"")</f>
        <v/>
      </c>
      <c r="B254" s="96" t="str">
        <f>IF(SUM(L255,J255,I255,H255,F255,E255)&gt;0,يونيو!E25,"")</f>
        <v/>
      </c>
      <c r="C254" s="96" t="str">
        <f>IF(SUM(L255,K255,I255,H255,F255,E255)&gt;0,يونيو!F25,"")</f>
        <v/>
      </c>
      <c r="D254" s="147">
        <f>F254-E254</f>
        <v>0</v>
      </c>
      <c r="E254" s="147">
        <f>IF(D$11=يونيو!$C24,يونيو!$AM24,0)</f>
        <v>0</v>
      </c>
      <c r="F254" s="147">
        <f>IF(D$11=يونيو!$C24,يونيو!$AN24,0)</f>
        <v>0</v>
      </c>
      <c r="G254" s="147">
        <f>I254-H254</f>
        <v>0</v>
      </c>
      <c r="H254" s="147">
        <f>IF(G$11=يونيو!$C24,يونيو!$AM24,0)</f>
        <v>0</v>
      </c>
      <c r="I254" s="147">
        <f>IF(G$11=يونيو!$C24,يونيو!$AN24,0)</f>
        <v>0</v>
      </c>
      <c r="J254" s="147">
        <f t="shared" si="0"/>
        <v>0</v>
      </c>
      <c r="K254" s="147">
        <f>IF(J$11=يونيو!$C24,يونيو!$AM24,0)</f>
        <v>0</v>
      </c>
      <c r="L254" s="147">
        <f>IF(J$11=يونيو!$C24,يونيو!$AN24,0)</f>
        <v>0</v>
      </c>
    </row>
    <row r="255" spans="1:12">
      <c r="A255" s="96" t="str">
        <f>IF(SUM(L256,K256,I256,H256,F256,E256)&gt;0,يونيو!D26,"")</f>
        <v/>
      </c>
      <c r="B255" s="96" t="str">
        <f>IF(SUM(L256,J256,I256,H256,F256,E256)&gt;0,يونيو!E26,"")</f>
        <v/>
      </c>
      <c r="C255" s="96" t="str">
        <f>IF(SUM(L256,K256,I256,H256,F256,E256)&gt;0,يونيو!F26,"")</f>
        <v/>
      </c>
      <c r="D255" s="147">
        <f>SUM(D254+F255-E255)</f>
        <v>0</v>
      </c>
      <c r="E255" s="147">
        <f>IF(D$11=يونيو!$C25,يونيو!$AM25,0)</f>
        <v>0</v>
      </c>
      <c r="F255" s="147">
        <f>IF(D$11=يونيو!$C25,يونيو!$AN25,0)</f>
        <v>0</v>
      </c>
      <c r="G255" s="147">
        <f>SUM(G254+I255-H255)</f>
        <v>0</v>
      </c>
      <c r="H255" s="147">
        <f>IF(G$11=يونيو!$C25,يونيو!$AM25,0)</f>
        <v>0</v>
      </c>
      <c r="I255" s="147">
        <f>IF(G$11=يونيو!$C25,يونيو!$AN25,0)</f>
        <v>0</v>
      </c>
      <c r="J255" s="147">
        <f t="shared" si="0"/>
        <v>0</v>
      </c>
      <c r="K255" s="147">
        <f>IF(J$11=يونيو!$C25,يونيو!$AM25,0)</f>
        <v>0</v>
      </c>
      <c r="L255" s="147">
        <f>IF(J$11=يونيو!$C25,يونيو!$AN25,0)</f>
        <v>0</v>
      </c>
    </row>
    <row r="256" spans="1:12">
      <c r="A256" s="96" t="str">
        <f>IF(SUM(L257,K257,I257,H257,F257,E257)&gt;0,يونيو!D27,"")</f>
        <v/>
      </c>
      <c r="B256" s="96" t="str">
        <f>IF(SUM(L257,J257,I257,H257,F257,E257)&gt;0,يونيو!E27,"")</f>
        <v/>
      </c>
      <c r="C256" s="96" t="str">
        <f>IF(SUM(L257,K257,I257,H257,F257,E257)&gt;0,يونيو!F27,"")</f>
        <v/>
      </c>
      <c r="D256" s="147">
        <f>F256-E256</f>
        <v>0</v>
      </c>
      <c r="E256" s="147">
        <f>IF(D$11=يونيو!$C26,يونيو!$AM26,0)</f>
        <v>0</v>
      </c>
      <c r="F256" s="147">
        <f>IF(D$11=يونيو!$C26,يونيو!$AN26,0)</f>
        <v>0</v>
      </c>
      <c r="G256" s="147">
        <f>I256-H256</f>
        <v>0</v>
      </c>
      <c r="H256" s="147">
        <f>IF(G$11=يونيو!$C26,يونيو!$AM26,0)</f>
        <v>0</v>
      </c>
      <c r="I256" s="147">
        <f>IF(G$11=يونيو!$C26,يونيو!$AN26,0)</f>
        <v>0</v>
      </c>
      <c r="J256" s="147">
        <f t="shared" si="0"/>
        <v>0</v>
      </c>
      <c r="K256" s="147">
        <f>IF(J$11=يونيو!$C26,يونيو!$AM26,0)</f>
        <v>0</v>
      </c>
      <c r="L256" s="147">
        <f>IF(J$11=يونيو!$C26,يونيو!$AN26,0)</f>
        <v>0</v>
      </c>
    </row>
    <row r="257" spans="1:12">
      <c r="A257" s="96" t="str">
        <f>IF(SUM(L258,K258,I258,H258,F258,E258)&gt;0,يونيو!D28,"")</f>
        <v/>
      </c>
      <c r="B257" s="96" t="str">
        <f>IF(SUM(L258,J258,I258,H258,F258,E258)&gt;0,يونيو!E28,"")</f>
        <v/>
      </c>
      <c r="C257" s="96" t="str">
        <f>IF(SUM(L258,K258,I258,H258,F258,E258)&gt;0,يونيو!F28,"")</f>
        <v/>
      </c>
      <c r="D257" s="147">
        <f>SUM(D256+F257-E257)</f>
        <v>0</v>
      </c>
      <c r="E257" s="147">
        <f>IF(D$11=يونيو!$C27,يونيو!$AM27,0)</f>
        <v>0</v>
      </c>
      <c r="F257" s="147">
        <f>IF(D$11=يونيو!$C27,يونيو!$AN27,0)</f>
        <v>0</v>
      </c>
      <c r="G257" s="147">
        <f>SUM(G256+I257-H257)</f>
        <v>0</v>
      </c>
      <c r="H257" s="147">
        <f>IF(G$11=يونيو!$C27,يونيو!$AM27,0)</f>
        <v>0</v>
      </c>
      <c r="I257" s="147">
        <f>IF(G$11=يونيو!$C27,يونيو!$AN27,0)</f>
        <v>0</v>
      </c>
      <c r="J257" s="147">
        <f t="shared" si="0"/>
        <v>0</v>
      </c>
      <c r="K257" s="147">
        <f>IF(J$11=يونيو!$C27,يونيو!$AM27,0)</f>
        <v>0</v>
      </c>
      <c r="L257" s="147">
        <f>IF(J$11=يونيو!$C27,يونيو!$AN27,0)</f>
        <v>0</v>
      </c>
    </row>
    <row r="258" spans="1:12">
      <c r="A258" s="96" t="str">
        <f>IF(SUM(L259,K259,I259,H259,F259,E259)&gt;0,يونيو!D29,"")</f>
        <v/>
      </c>
      <c r="B258" s="96" t="str">
        <f>IF(SUM(L259,J259,I259,H259,F259,E259)&gt;0,يونيو!E29,"")</f>
        <v/>
      </c>
      <c r="C258" s="96" t="str">
        <f>IF(SUM(L259,K259,I259,H259,F259,E259)&gt;0,يونيو!F29,"")</f>
        <v/>
      </c>
      <c r="D258" s="147">
        <f>F258-E258</f>
        <v>0</v>
      </c>
      <c r="E258" s="147">
        <f>IF(D$11=يونيو!$C28,يونيو!$AM28,0)</f>
        <v>0</v>
      </c>
      <c r="F258" s="147">
        <f>IF(D$11=يونيو!$C28,يونيو!$AN28,0)</f>
        <v>0</v>
      </c>
      <c r="G258" s="147">
        <f>I258-H258</f>
        <v>0</v>
      </c>
      <c r="H258" s="147">
        <f>IF(G$11=يونيو!$C28,يونيو!$AM28,0)</f>
        <v>0</v>
      </c>
      <c r="I258" s="147">
        <f>IF(G$11=يونيو!$C28,يونيو!$AN28,0)</f>
        <v>0</v>
      </c>
      <c r="J258" s="147">
        <f t="shared" si="0"/>
        <v>0</v>
      </c>
      <c r="K258" s="147">
        <f>IF(J$11=يونيو!$C28,يونيو!$AM28,0)</f>
        <v>0</v>
      </c>
      <c r="L258" s="147">
        <f>IF(J$11=يونيو!$C28,يونيو!$AN28,0)</f>
        <v>0</v>
      </c>
    </row>
    <row r="259" spans="1:12">
      <c r="A259" s="96" t="str">
        <f>IF(SUM(L260,K260,I260,H260,F260,E260)&gt;0,يونيو!D30,"")</f>
        <v/>
      </c>
      <c r="B259" s="96" t="str">
        <f>IF(SUM(L260,J260,I260,H260,F260,E260)&gt;0,يونيو!E30,"")</f>
        <v/>
      </c>
      <c r="C259" s="96" t="str">
        <f>IF(SUM(L260,K260,I260,H260,F260,E260)&gt;0,يونيو!F30,"")</f>
        <v/>
      </c>
      <c r="D259" s="147">
        <f>SUM(D258+F259-E259)</f>
        <v>0</v>
      </c>
      <c r="E259" s="147">
        <f>IF(D$11=يونيو!$C29,يونيو!$AM29,0)</f>
        <v>0</v>
      </c>
      <c r="F259" s="147">
        <f>IF(D$11=يونيو!$C29,يونيو!$AN29,0)</f>
        <v>0</v>
      </c>
      <c r="G259" s="147">
        <f>SUM(G258+I259-H259)</f>
        <v>0</v>
      </c>
      <c r="H259" s="147">
        <f>IF(G$11=يونيو!$C29,يونيو!$AM29,0)</f>
        <v>0</v>
      </c>
      <c r="I259" s="147">
        <f>IF(G$11=يونيو!$C29,يونيو!$AN29,0)</f>
        <v>0</v>
      </c>
      <c r="J259" s="147">
        <f t="shared" si="0"/>
        <v>0</v>
      </c>
      <c r="K259" s="147">
        <f>IF(J$11=يونيو!$C29,يونيو!$AM29,0)</f>
        <v>0</v>
      </c>
      <c r="L259" s="147">
        <f>IF(J$11=يونيو!$C29,يونيو!$AN29,0)</f>
        <v>0</v>
      </c>
    </row>
    <row r="260" spans="1:12">
      <c r="A260" s="96" t="str">
        <f>IF(SUM(L261,K261,I261,H261,F261,E261)&gt;0,يونيو!D31,"")</f>
        <v/>
      </c>
      <c r="B260" s="96" t="str">
        <f>IF(SUM(L261,J261,I261,H261,F261,E261)&gt;0,يونيو!E31,"")</f>
        <v/>
      </c>
      <c r="C260" s="96" t="str">
        <f>IF(SUM(L261,K261,I261,H261,F261,E261)&gt;0,يونيو!F31,"")</f>
        <v/>
      </c>
      <c r="D260" s="147">
        <f>F260-E260</f>
        <v>0</v>
      </c>
      <c r="E260" s="147">
        <f>IF(D$11=يونيو!$C30,يونيو!$AM30,0)</f>
        <v>0</v>
      </c>
      <c r="F260" s="147">
        <f>IF(D$11=يونيو!$C30,يونيو!$AN30,0)</f>
        <v>0</v>
      </c>
      <c r="G260" s="147">
        <f>I260-H260</f>
        <v>0</v>
      </c>
      <c r="H260" s="147">
        <f>IF(G$11=يونيو!$C30,يونيو!$AM30,0)</f>
        <v>0</v>
      </c>
      <c r="I260" s="147">
        <f>IF(G$11=يونيو!$C30,يونيو!$AN30,0)</f>
        <v>0</v>
      </c>
      <c r="J260" s="147">
        <f t="shared" si="0"/>
        <v>0</v>
      </c>
      <c r="K260" s="147">
        <f>IF(J$11=يونيو!$C30,يونيو!$AM30,0)</f>
        <v>0</v>
      </c>
      <c r="L260" s="147">
        <f>IF(J$11=يونيو!$C30,يونيو!$AN30,0)</f>
        <v>0</v>
      </c>
    </row>
    <row r="261" spans="1:12">
      <c r="A261" s="96" t="str">
        <f>IF(SUM(L262,K262,I262,H262,F262,E262)&gt;0,يونيو!D32,"")</f>
        <v/>
      </c>
      <c r="B261" s="96" t="str">
        <f>IF(SUM(L262,J262,I262,H262,F262,E262)&gt;0,يونيو!E32,"")</f>
        <v/>
      </c>
      <c r="C261" s="96" t="str">
        <f>IF(SUM(L262,K262,I262,H262,F262,E262)&gt;0,يونيو!F32,"")</f>
        <v/>
      </c>
      <c r="D261" s="147">
        <f>SUM(D260+F261-E261)</f>
        <v>0</v>
      </c>
      <c r="E261" s="147">
        <f>IF(D$11=يونيو!$C31,يونيو!$AM31,0)</f>
        <v>0</v>
      </c>
      <c r="F261" s="147">
        <f>IF(D$11=يونيو!$C31,يونيو!$AN31,0)</f>
        <v>0</v>
      </c>
      <c r="G261" s="147">
        <f>SUM(G260+I261-H261)</f>
        <v>0</v>
      </c>
      <c r="H261" s="147">
        <f>IF(G$11=يونيو!$C31,يونيو!$AM31,0)</f>
        <v>0</v>
      </c>
      <c r="I261" s="147">
        <f>IF(G$11=يونيو!$C31,يونيو!$AN31,0)</f>
        <v>0</v>
      </c>
      <c r="J261" s="147">
        <f t="shared" si="0"/>
        <v>0</v>
      </c>
      <c r="K261" s="147">
        <f>IF(J$11=يونيو!$C31,يونيو!$AM31,0)</f>
        <v>0</v>
      </c>
      <c r="L261" s="147">
        <f>IF(J$11=يونيو!$C31,يونيو!$AN31,0)</f>
        <v>0</v>
      </c>
    </row>
    <row r="262" spans="1:12">
      <c r="A262" s="96" t="str">
        <f>IF(SUM(L263,K263,I263,H263,F263,E263)&gt;0,يونيو!D33,"")</f>
        <v/>
      </c>
      <c r="B262" s="96" t="str">
        <f>IF(SUM(L263,J263,I263,H263,F263,E263)&gt;0,يونيو!E33,"")</f>
        <v/>
      </c>
      <c r="C262" s="96" t="str">
        <f>IF(SUM(L263,K263,I263,H263,F263,E263)&gt;0,يونيو!F33,"")</f>
        <v/>
      </c>
      <c r="D262" s="147">
        <f>F262-E262</f>
        <v>0</v>
      </c>
      <c r="E262" s="147">
        <f>IF(D$11=يونيو!$C32,يونيو!$AM32,0)</f>
        <v>0</v>
      </c>
      <c r="F262" s="147">
        <f>IF(D$11=يونيو!$C32,يونيو!$AN32,0)</f>
        <v>0</v>
      </c>
      <c r="G262" s="147">
        <f>I262-H262</f>
        <v>0</v>
      </c>
      <c r="H262" s="147">
        <f>IF(G$11=يونيو!$C32,يونيو!$AM32,0)</f>
        <v>0</v>
      </c>
      <c r="I262" s="147">
        <f>IF(G$11=يونيو!$C32,يونيو!$AN32,0)</f>
        <v>0</v>
      </c>
      <c r="J262" s="147">
        <f t="shared" si="0"/>
        <v>0</v>
      </c>
      <c r="K262" s="147">
        <f>IF(J$11=يونيو!$C32,يونيو!$AM32,0)</f>
        <v>0</v>
      </c>
      <c r="L262" s="147">
        <f>IF(J$11=يونيو!$C32,يونيو!$AN32,0)</f>
        <v>0</v>
      </c>
    </row>
    <row r="263" spans="1:12">
      <c r="A263" s="96" t="str">
        <f>IF(SUM(L264,K264,I264,H264,F264,E264)&gt;0,يونيو!D34,"")</f>
        <v/>
      </c>
      <c r="B263" s="96" t="str">
        <f>IF(SUM(L264,J264,I264,H264,F264,E264)&gt;0,يونيو!E34,"")</f>
        <v/>
      </c>
      <c r="C263" s="96" t="str">
        <f>IF(SUM(L264,K264,I264,H264,F264,E264)&gt;0,يونيو!F34,"")</f>
        <v/>
      </c>
      <c r="D263" s="147">
        <f>SUM(D262+F263-E263)</f>
        <v>0</v>
      </c>
      <c r="E263" s="147">
        <f>IF(D$11=يونيو!$C33,يونيو!$AM33,0)</f>
        <v>0</v>
      </c>
      <c r="F263" s="147">
        <f>IF(D$11=يونيو!$C33,يونيو!$AN33,0)</f>
        <v>0</v>
      </c>
      <c r="G263" s="147">
        <f>SUM(G262+I263-H263)</f>
        <v>0</v>
      </c>
      <c r="H263" s="147">
        <f>IF(G$11=يونيو!$C33,يونيو!$AM33,0)</f>
        <v>0</v>
      </c>
      <c r="I263" s="147">
        <f>IF(G$11=يونيو!$C33,يونيو!$AN33,0)</f>
        <v>0</v>
      </c>
      <c r="J263" s="147">
        <f t="shared" si="0"/>
        <v>0</v>
      </c>
      <c r="K263" s="147">
        <f>IF(J$11=يونيو!$C33,يونيو!$AM33,0)</f>
        <v>0</v>
      </c>
      <c r="L263" s="147">
        <f>IF(J$11=يونيو!$C33,يونيو!$AN33,0)</f>
        <v>0</v>
      </c>
    </row>
    <row r="264" spans="1:12">
      <c r="A264" s="96" t="str">
        <f>IF(SUM(L265,K265,I265,H265,F265,E265)&gt;0,يونيو!D35,"")</f>
        <v/>
      </c>
      <c r="B264" s="96" t="str">
        <f>IF(SUM(L265,J265,I265,H265,F265,E265)&gt;0,يونيو!E35,"")</f>
        <v/>
      </c>
      <c r="C264" s="96" t="str">
        <f>IF(SUM(L265,K265,I265,H265,F265,E265)&gt;0,يونيو!F35,"")</f>
        <v/>
      </c>
      <c r="D264" s="147">
        <f>F264-E264</f>
        <v>0</v>
      </c>
      <c r="E264" s="147">
        <f>IF(D$11=يونيو!$C34,يونيو!$AM34,0)</f>
        <v>0</v>
      </c>
      <c r="F264" s="147">
        <f>IF(D$11=يونيو!$C34,يونيو!$AN34,0)</f>
        <v>0</v>
      </c>
      <c r="G264" s="147">
        <f>I264-H264</f>
        <v>0</v>
      </c>
      <c r="H264" s="147">
        <f>IF(G$11=يونيو!$C34,يونيو!$AM34,0)</f>
        <v>0</v>
      </c>
      <c r="I264" s="147">
        <f>IF(G$11=يونيو!$C34,يونيو!$AN34,0)</f>
        <v>0</v>
      </c>
      <c r="J264" s="147">
        <f t="shared" si="0"/>
        <v>0</v>
      </c>
      <c r="K264" s="147">
        <f>IF(J$11=يونيو!$C34,يونيو!$AM34,0)</f>
        <v>0</v>
      </c>
      <c r="L264" s="147">
        <f>IF(J$11=يونيو!$C34,يونيو!$AN34,0)</f>
        <v>0</v>
      </c>
    </row>
    <row r="265" spans="1:12">
      <c r="A265" s="96" t="str">
        <f>IF(SUM(L266,K266,I266,H266,F266,E266)&gt;0,يونيو!D36,"")</f>
        <v/>
      </c>
      <c r="B265" s="96" t="str">
        <f>IF(SUM(L266,J266,I266,H266,F266,E266)&gt;0,يونيو!E36,"")</f>
        <v/>
      </c>
      <c r="C265" s="96" t="str">
        <f>IF(SUM(L266,K266,I266,H266,F266,E266)&gt;0,يونيو!F36,"")</f>
        <v/>
      </c>
      <c r="D265" s="147">
        <f>SUM(D264+F265-E265)</f>
        <v>0</v>
      </c>
      <c r="E265" s="147">
        <f>IF(D$11=يونيو!$C35,يونيو!$AM35,0)</f>
        <v>0</v>
      </c>
      <c r="F265" s="147">
        <f>IF(D$11=يونيو!$C35,يونيو!$AN35,0)</f>
        <v>0</v>
      </c>
      <c r="G265" s="147">
        <f>SUM(G264+I265-H265)</f>
        <v>0</v>
      </c>
      <c r="H265" s="147">
        <f>IF(G$11=يونيو!$C35,يونيو!$AM35,0)</f>
        <v>0</v>
      </c>
      <c r="I265" s="147">
        <f>IF(G$11=يونيو!$C35,يونيو!$AN35,0)</f>
        <v>0</v>
      </c>
      <c r="J265" s="147">
        <f t="shared" si="0"/>
        <v>0</v>
      </c>
      <c r="K265" s="147">
        <f>IF(J$11=يونيو!$C35,يونيو!$AM35,0)</f>
        <v>0</v>
      </c>
      <c r="L265" s="147">
        <f>IF(J$11=يونيو!$C35,يونيو!$AN35,0)</f>
        <v>0</v>
      </c>
    </row>
    <row r="266" spans="1:12">
      <c r="A266" s="96" t="str">
        <f>IF(SUM(L267,K267,I267,H267,F267,E267)&gt;0,يونيو!D37,"")</f>
        <v/>
      </c>
      <c r="B266" s="96" t="str">
        <f>IF(SUM(L267,J267,I267,H267,F267,E267)&gt;0,يونيو!E37,"")</f>
        <v/>
      </c>
      <c r="C266" s="96" t="str">
        <f>IF(SUM(L267,K267,I267,H267,F267,E267)&gt;0,يونيو!F37,"")</f>
        <v/>
      </c>
      <c r="D266" s="147">
        <f>F266-E266</f>
        <v>0</v>
      </c>
      <c r="E266" s="147">
        <f>IF(D$11=يونيو!$C36,يونيو!$AM36,0)</f>
        <v>0</v>
      </c>
      <c r="F266" s="147">
        <f>IF(D$11=يونيو!$C36,يونيو!$AN36,0)</f>
        <v>0</v>
      </c>
      <c r="G266" s="147">
        <f>I266-H266</f>
        <v>0</v>
      </c>
      <c r="H266" s="147">
        <f>IF(G$11=يونيو!$C36,يونيو!$AM36,0)</f>
        <v>0</v>
      </c>
      <c r="I266" s="147">
        <f>IF(G$11=يونيو!$C36,يونيو!$AN36,0)</f>
        <v>0</v>
      </c>
      <c r="J266" s="147">
        <f t="shared" si="0"/>
        <v>0</v>
      </c>
      <c r="K266" s="147">
        <f>IF(J$11=يونيو!$C36,يونيو!$AM36,0)</f>
        <v>0</v>
      </c>
      <c r="L266" s="147">
        <f>IF(J$11=يونيو!$C36,يونيو!$AN36,0)</f>
        <v>0</v>
      </c>
    </row>
    <row r="267" spans="1:12">
      <c r="A267" s="96" t="str">
        <f>IF(SUM(L268,K268,I268,H268,F268,E268)&gt;0,يونيو!D38,"")</f>
        <v/>
      </c>
      <c r="B267" s="96" t="str">
        <f>IF(SUM(L268,J268,I268,H268,F268,E268)&gt;0,يونيو!E38,"")</f>
        <v/>
      </c>
      <c r="C267" s="96" t="str">
        <f>IF(SUM(L268,K268,I268,H268,F268,E268)&gt;0,يونيو!F38,"")</f>
        <v/>
      </c>
      <c r="D267" s="147">
        <f>SUM(D266+F267-E267)</f>
        <v>0</v>
      </c>
      <c r="E267" s="147">
        <f>IF(D$11=يونيو!$C37,يونيو!$AM37,0)</f>
        <v>0</v>
      </c>
      <c r="F267" s="147">
        <f>IF(D$11=يونيو!$C37,يونيو!$AN37,0)</f>
        <v>0</v>
      </c>
      <c r="G267" s="147">
        <f>SUM(G266+I267-H267)</f>
        <v>0</v>
      </c>
      <c r="H267" s="147">
        <f>IF(G$11=يونيو!$C37,يونيو!$AM37,0)</f>
        <v>0</v>
      </c>
      <c r="I267" s="147">
        <f>IF(G$11=يونيو!$C37,يونيو!$AN37,0)</f>
        <v>0</v>
      </c>
      <c r="J267" s="147">
        <f t="shared" si="0"/>
        <v>0</v>
      </c>
      <c r="K267" s="147">
        <f>IF(J$11=يونيو!$C37,يونيو!$AM37,0)</f>
        <v>0</v>
      </c>
      <c r="L267" s="147">
        <f>IF(J$11=يونيو!$C37,يونيو!$AN37,0)</f>
        <v>0</v>
      </c>
    </row>
    <row r="268" spans="1:12">
      <c r="A268" s="96" t="str">
        <f>IF(SUM(L269,K269,I269,H269,F269,E269)&gt;0,يونيو!D39,"")</f>
        <v/>
      </c>
      <c r="B268" s="96" t="str">
        <f>IF(SUM(L269,J269,I269,H269,F269,E269)&gt;0,يونيو!E39,"")</f>
        <v/>
      </c>
      <c r="C268" s="96" t="str">
        <f>IF(SUM(L269,K269,I269,H269,F269,E269)&gt;0,يونيو!F39,"")</f>
        <v/>
      </c>
      <c r="D268" s="147">
        <f>F268-E268</f>
        <v>0</v>
      </c>
      <c r="E268" s="147">
        <f>IF(D$11=يونيو!$C38,يونيو!$AM38,0)</f>
        <v>0</v>
      </c>
      <c r="F268" s="147">
        <f>IF(D$11=يونيو!$C38,يونيو!$AN38,0)</f>
        <v>0</v>
      </c>
      <c r="G268" s="147">
        <f>I268-H268</f>
        <v>0</v>
      </c>
      <c r="H268" s="147">
        <f>IF(G$11=يونيو!$C38,يونيو!$AM38,0)</f>
        <v>0</v>
      </c>
      <c r="I268" s="147">
        <f>IF(G$11=يونيو!$C38,يونيو!$AN38,0)</f>
        <v>0</v>
      </c>
      <c r="J268" s="147">
        <f t="shared" si="0"/>
        <v>0</v>
      </c>
      <c r="K268" s="147">
        <f>IF(J$11=يونيو!$C38,يونيو!$AM38,0)</f>
        <v>0</v>
      </c>
      <c r="L268" s="147">
        <f>IF(J$11=يونيو!$C38,يونيو!$AN38,0)</f>
        <v>0</v>
      </c>
    </row>
    <row r="269" spans="1:12">
      <c r="A269" s="96" t="str">
        <f>IF(SUM(L270,K270,I270,H270,F270,E270)&gt;0,يونيو!D40,"")</f>
        <v/>
      </c>
      <c r="B269" s="96" t="str">
        <f>IF(SUM(L270,J270,I270,H270,F270,E270)&gt;0,يونيو!E40,"")</f>
        <v/>
      </c>
      <c r="C269" s="96" t="str">
        <f>IF(SUM(L270,K270,I270,H270,F270,E270)&gt;0,يونيو!F40,"")</f>
        <v/>
      </c>
      <c r="D269" s="147">
        <f>SUM(D268+F269-E269)</f>
        <v>0</v>
      </c>
      <c r="E269" s="147">
        <f>IF(D$11=يونيو!$C39,يونيو!$AM39,0)</f>
        <v>0</v>
      </c>
      <c r="F269" s="147">
        <f>IF(D$11=يونيو!$C39,يونيو!$AN39,0)</f>
        <v>0</v>
      </c>
      <c r="G269" s="147">
        <f>SUM(G268+I269-H269)</f>
        <v>0</v>
      </c>
      <c r="H269" s="147">
        <f>IF(G$11=يونيو!$C39,يونيو!$AM39,0)</f>
        <v>0</v>
      </c>
      <c r="I269" s="147">
        <f>IF(G$11=يونيو!$C39,يونيو!$AN39,0)</f>
        <v>0</v>
      </c>
      <c r="J269" s="147">
        <f t="shared" si="0"/>
        <v>0</v>
      </c>
      <c r="K269" s="147">
        <f>IF(J$11=يونيو!$C39,يونيو!$AM39,0)</f>
        <v>0</v>
      </c>
      <c r="L269" s="147">
        <f>IF(J$11=يونيو!$C39,يونيو!$AN39,0)</f>
        <v>0</v>
      </c>
    </row>
    <row r="270" spans="1:12">
      <c r="A270" s="96" t="str">
        <f>IF(SUM(L271,K271,I271,H271,F271,E271)&gt;0,يونيو!D41,"")</f>
        <v/>
      </c>
      <c r="B270" s="96" t="str">
        <f>IF(SUM(L271,J271,I271,H271,F271,E271)&gt;0,يونيو!E41,"")</f>
        <v/>
      </c>
      <c r="C270" s="96" t="str">
        <f>IF(SUM(L271,K271,I271,H271,F271,E271)&gt;0,يونيو!F41,"")</f>
        <v/>
      </c>
      <c r="D270" s="147">
        <f>F270-E270</f>
        <v>0</v>
      </c>
      <c r="E270" s="147">
        <f>IF(D$11=يونيو!$C40,يونيو!$AM40,0)</f>
        <v>0</v>
      </c>
      <c r="F270" s="147">
        <f>IF(D$11=يونيو!$C40,يونيو!$AN40,0)</f>
        <v>0</v>
      </c>
      <c r="G270" s="147">
        <f>I270-H270</f>
        <v>0</v>
      </c>
      <c r="H270" s="147">
        <f>IF(G$11=يونيو!$C40,يونيو!$AM40,0)</f>
        <v>0</v>
      </c>
      <c r="I270" s="147">
        <f>IF(G$11=يونيو!$C40,يونيو!$AN40,0)</f>
        <v>0</v>
      </c>
      <c r="J270" s="147">
        <f t="shared" si="0"/>
        <v>0</v>
      </c>
      <c r="K270" s="147">
        <f>IF(J$11=يونيو!$C40,يونيو!$AM40,0)</f>
        <v>0</v>
      </c>
      <c r="L270" s="147">
        <f>IF(J$11=يونيو!$C40,يونيو!$AN40,0)</f>
        <v>0</v>
      </c>
    </row>
    <row r="271" spans="1:12">
      <c r="A271" s="96" t="str">
        <f>IF(SUM(L272,K272,I272,H272,F272,E272)&gt;0,يونيو!D42,"")</f>
        <v/>
      </c>
      <c r="B271" s="96" t="str">
        <f>IF(SUM(L272,J272,I272,H272,F272,E272)&gt;0,يونيو!E42,"")</f>
        <v/>
      </c>
      <c r="C271" s="96" t="str">
        <f>IF(SUM(L272,K272,I272,H272,F272,E272)&gt;0,يونيو!F42,"")</f>
        <v/>
      </c>
      <c r="D271" s="147">
        <f>SUM(D270+F271-E271)</f>
        <v>0</v>
      </c>
      <c r="E271" s="147">
        <f>IF(D$11=يونيو!$C41,يونيو!$AM41,0)</f>
        <v>0</v>
      </c>
      <c r="F271" s="147">
        <f>IF(D$11=يونيو!$C41,يونيو!$AN41,0)</f>
        <v>0</v>
      </c>
      <c r="G271" s="147">
        <f>SUM(G270+I271-H271)</f>
        <v>0</v>
      </c>
      <c r="H271" s="147">
        <f>IF(G$11=يونيو!$C41,يونيو!$AM41,0)</f>
        <v>0</v>
      </c>
      <c r="I271" s="147">
        <f>IF(G$11=يونيو!$C41,يونيو!$AN41,0)</f>
        <v>0</v>
      </c>
      <c r="J271" s="147">
        <f t="shared" si="0"/>
        <v>0</v>
      </c>
      <c r="K271" s="147">
        <f>IF(J$11=يونيو!$C41,يونيو!$AM41,0)</f>
        <v>0</v>
      </c>
      <c r="L271" s="147">
        <f>IF(J$11=يونيو!$C41,يونيو!$AN41,0)</f>
        <v>0</v>
      </c>
    </row>
    <row r="272" spans="1:12">
      <c r="A272" s="96" t="str">
        <f>IF(SUM(L273,K273,I273,H273,F273,E273)&gt;0,يونيو!D43,"")</f>
        <v/>
      </c>
      <c r="B272" s="96" t="str">
        <f>IF(SUM(L273,J273,I273,H273,F273,E273)&gt;0,يونيو!E43,"")</f>
        <v/>
      </c>
      <c r="C272" s="96" t="str">
        <f>IF(SUM(L273,K273,I273,H273,F273,E273)&gt;0,يونيو!F43,"")</f>
        <v/>
      </c>
      <c r="D272" s="147">
        <f>F272-E272</f>
        <v>0</v>
      </c>
      <c r="E272" s="147">
        <f>IF(D$11=يونيو!$C42,يونيو!$AM42,0)</f>
        <v>0</v>
      </c>
      <c r="F272" s="147">
        <f>IF(D$11=يونيو!$C42,يونيو!$AN42,0)</f>
        <v>0</v>
      </c>
      <c r="G272" s="147">
        <f>I272-H272</f>
        <v>0</v>
      </c>
      <c r="H272" s="147">
        <f>IF(G$11=يونيو!$C42,يونيو!$AM42,0)</f>
        <v>0</v>
      </c>
      <c r="I272" s="147">
        <f>IF(G$11=يونيو!$C42,يونيو!$AN42,0)</f>
        <v>0</v>
      </c>
      <c r="J272" s="147">
        <f t="shared" si="0"/>
        <v>0</v>
      </c>
      <c r="K272" s="147">
        <f>IF(J$11=يونيو!$C42,يونيو!$AM42,0)</f>
        <v>0</v>
      </c>
      <c r="L272" s="147">
        <f>IF(J$11=يونيو!$C42,يونيو!$AN42,0)</f>
        <v>0</v>
      </c>
    </row>
    <row r="288" spans="3:8">
      <c r="C288" s="146" t="s">
        <v>561</v>
      </c>
      <c r="D288" s="146"/>
      <c r="E288" s="146"/>
      <c r="F288" s="145"/>
      <c r="G288" s="145"/>
      <c r="H288" s="145"/>
    </row>
    <row r="289" spans="3:8">
      <c r="C289" s="146"/>
      <c r="D289" s="146"/>
      <c r="E289" s="146"/>
      <c r="F289" s="145"/>
      <c r="G289" s="145"/>
      <c r="H289" s="145"/>
    </row>
    <row r="290" spans="1:12">
      <c r="A290" s="97" t="s">
        <v>10</v>
      </c>
      <c r="B290" s="97" t="s">
        <v>11</v>
      </c>
      <c r="C290" s="97" t="s">
        <v>487</v>
      </c>
      <c r="D290" s="113" t="s">
        <v>550</v>
      </c>
      <c r="E290" s="113"/>
      <c r="F290" s="113"/>
      <c r="G290" s="113" t="s">
        <v>556</v>
      </c>
      <c r="H290" s="113"/>
      <c r="I290" s="113"/>
      <c r="J290" s="113" t="s">
        <v>552</v>
      </c>
      <c r="K290" s="113"/>
      <c r="L290" s="113"/>
    </row>
    <row r="291" spans="1:12">
      <c r="A291" s="96" t="str">
        <f>IF(SUM(L292,K292,I292,H292,F292,E292)&gt;0,يوليو!D12,"")</f>
        <v>Jly-01</v>
      </c>
      <c r="B291" s="96">
        <f>IF(SUM(L292,J292,I292,H292,F292,E292)&gt;0,يوليو!E12,"")</f>
        <v>1</v>
      </c>
      <c r="C291" s="96">
        <f>IF(SUM(L292,K292,I292,H292,F292,E292)&gt;0,يوليو!F12,"")</f>
        <v>0</v>
      </c>
      <c r="D291" s="96" t="s">
        <v>553</v>
      </c>
      <c r="E291" s="96" t="s">
        <v>554</v>
      </c>
      <c r="F291" s="96" t="s">
        <v>56</v>
      </c>
      <c r="G291" s="96" t="s">
        <v>553</v>
      </c>
      <c r="H291" s="96" t="s">
        <v>554</v>
      </c>
      <c r="I291" s="96" t="s">
        <v>56</v>
      </c>
      <c r="J291" s="96" t="s">
        <v>553</v>
      </c>
      <c r="K291" s="96" t="s">
        <v>554</v>
      </c>
      <c r="L291" s="96" t="s">
        <v>56</v>
      </c>
    </row>
    <row r="292" spans="1:12">
      <c r="A292" s="96" t="str">
        <f>IF(SUM(L293,K293,I293,H293,F293,E293)&gt;0,يوليو!D13,"")</f>
        <v/>
      </c>
      <c r="B292" s="96">
        <f>IF(SUM(L293,J293,I293,H293,F293,E293)&gt;0,يوليو!E13,"")</f>
        <v>2</v>
      </c>
      <c r="C292" s="96" t="str">
        <f>IF(SUM(L293,K293,I293,H293,F293,E293)&gt;0,يوليو!F13,"")</f>
        <v/>
      </c>
      <c r="D292" s="147">
        <f>F292-E292</f>
        <v>24275</v>
      </c>
      <c r="E292" s="147">
        <f>IF(D$11=يوليو!$C12,يوليو!$AM12,0)</f>
        <v>0</v>
      </c>
      <c r="F292" s="147">
        <f>IF(E$11=يناير!$C12,يوليو!$AN12,0)</f>
        <v>24275</v>
      </c>
      <c r="G292" s="147">
        <f>I292-H292</f>
        <v>24275</v>
      </c>
      <c r="H292" s="147">
        <f>IF(G$11=يوليو!$C12,يوليو!$AM12,0)</f>
        <v>0</v>
      </c>
      <c r="I292" s="147">
        <f>IF(H$11=يناير!$C12,يوليو!$AN12,0)</f>
        <v>24275</v>
      </c>
      <c r="J292" s="147">
        <f>L292-K292</f>
        <v>24275</v>
      </c>
      <c r="K292" s="147">
        <f>IF(J$11=يوليو!$C12,يوليو!$AM12,0)</f>
        <v>0</v>
      </c>
      <c r="L292" s="147">
        <f>IF(K$11=يناير!$C12,يوليو!$AN12,0)</f>
        <v>24275</v>
      </c>
    </row>
    <row r="293" spans="1:12">
      <c r="A293" s="96" t="str">
        <f>IF(SUM(L294,K294,I294,H294,F294,E294)&gt;0,يوليو!D14,"")</f>
        <v/>
      </c>
      <c r="B293" s="96" t="str">
        <f>IF(SUM(L294,J294,I294,H294,F294,E294)&gt;0,يوليو!E14,"")</f>
        <v/>
      </c>
      <c r="C293" s="96" t="str">
        <f>IF(SUM(L294,K294,I294,H294,F294,E294)&gt;0,يوليو!F14,"")</f>
        <v/>
      </c>
      <c r="D293" s="147">
        <f>SUM(D292+F293-E293)</f>
        <v>24275</v>
      </c>
      <c r="E293" s="147">
        <f>IF(D$11=يوليو!$C13,يوليو!$AM13,0)</f>
        <v>0</v>
      </c>
      <c r="F293" s="147">
        <f>IF(E$11=يناير!$C13,يوليو!$AN13,0)</f>
        <v>0</v>
      </c>
      <c r="G293" s="147">
        <f>SUM(G292+I293-H293)</f>
        <v>24275</v>
      </c>
      <c r="H293" s="147">
        <f>IF(G$11=يوليو!$C13,يوليو!$AM13,0)</f>
        <v>0</v>
      </c>
      <c r="I293" s="147">
        <f>IF(H$11=يناير!$C13,يوليو!$AN13,0)</f>
        <v>0</v>
      </c>
      <c r="J293" s="147">
        <f>SUM(J292+L293-K293)</f>
        <v>24275</v>
      </c>
      <c r="K293" s="147">
        <f>IF(J$11=يوليو!$C13,يوليو!$AM13,0)</f>
        <v>0</v>
      </c>
      <c r="L293" s="147">
        <f>IF(K$11=يناير!$C13,يوليو!$AN13,0)</f>
        <v>0</v>
      </c>
    </row>
    <row r="294" spans="1:12">
      <c r="A294" s="96" t="str">
        <f>IF(SUM(L295,K295,I295,H295,F295,E295)&gt;0,يوليو!D15,"")</f>
        <v/>
      </c>
      <c r="B294" s="96" t="str">
        <f>IF(SUM(L295,J295,I295,H295,F295,E295)&gt;0,يوليو!E15,"")</f>
        <v/>
      </c>
      <c r="C294" s="96" t="str">
        <f>IF(SUM(L295,K295,I295,H295,F295,E295)&gt;0,يوليو!F15,"")</f>
        <v/>
      </c>
      <c r="D294" s="147">
        <f>F294-E294</f>
        <v>0</v>
      </c>
      <c r="E294" s="147">
        <f>IF(D$11=يوليو!$C14,يوليو!$AM14,0)</f>
        <v>0</v>
      </c>
      <c r="F294" s="147">
        <f>IF(E$11=يناير!$C14,يوليو!$AN14,0)</f>
        <v>0</v>
      </c>
      <c r="G294" s="147">
        <f>I294-H294</f>
        <v>0</v>
      </c>
      <c r="H294" s="147">
        <f>IF(G$11=يوليو!$C14,يوليو!$AM14,0)</f>
        <v>0</v>
      </c>
      <c r="I294" s="147">
        <f>IF(H$11=يناير!$C14,يوليو!$AN14,0)</f>
        <v>0</v>
      </c>
      <c r="J294" s="147">
        <f>L294-K294</f>
        <v>0</v>
      </c>
      <c r="K294" s="147">
        <f>IF(J$11=يوليو!$C14,يوليو!$AM14,0)</f>
        <v>0</v>
      </c>
      <c r="L294" s="147">
        <f>IF(K$11=يناير!$C14,يوليو!$AN14,0)</f>
        <v>0</v>
      </c>
    </row>
    <row r="295" spans="1:12">
      <c r="A295" s="96" t="str">
        <f>IF(SUM(L296,K296,I296,H296,F296,E296)&gt;0,يوليو!D16,"")</f>
        <v/>
      </c>
      <c r="B295" s="96" t="str">
        <f>IF(SUM(L296,J296,I296,H296,F296,E296)&gt;0,يوليو!E16,"")</f>
        <v/>
      </c>
      <c r="C295" s="96" t="str">
        <f>IF(SUM(L296,K296,I296,H296,F296,E296)&gt;0,يوليو!F16,"")</f>
        <v/>
      </c>
      <c r="D295" s="147">
        <f>SUM(D294+F295-E295)</f>
        <v>0</v>
      </c>
      <c r="E295" s="147">
        <f>IF(D$11=يوليو!$C15,يوليو!$AM15,0)</f>
        <v>0</v>
      </c>
      <c r="F295" s="147">
        <f>IF(E$11=يناير!$C15,يوليو!$AN15,0)</f>
        <v>0</v>
      </c>
      <c r="G295" s="147">
        <f>SUM(G294+I295-H295)</f>
        <v>0</v>
      </c>
      <c r="H295" s="147">
        <f>IF(G$11=يوليو!$C15,يوليو!$AM15,0)</f>
        <v>0</v>
      </c>
      <c r="I295" s="147">
        <f>IF(H$11=يناير!$C15,يوليو!$AN15,0)</f>
        <v>0</v>
      </c>
      <c r="J295" s="147">
        <f>SUM(J294+L295-K295)</f>
        <v>0</v>
      </c>
      <c r="K295" s="147">
        <f>IF(J$11=يوليو!$C15,يوليو!$AM15,0)</f>
        <v>0</v>
      </c>
      <c r="L295" s="147">
        <f>IF(K$11=يناير!$C15,يوليو!$AN15,0)</f>
        <v>0</v>
      </c>
    </row>
    <row r="296" spans="1:12">
      <c r="A296" s="96" t="str">
        <f>IF(SUM(L297,K297,I297,H297,F297,E297)&gt;0,يوليو!D17,"")</f>
        <v/>
      </c>
      <c r="B296" s="96" t="str">
        <f>IF(SUM(L297,J297,I297,H297,F297,E297)&gt;0,يوليو!E17,"")</f>
        <v/>
      </c>
      <c r="C296" s="96" t="str">
        <f>IF(SUM(L297,K297,I297,H297,F297,E297)&gt;0,يوليو!F17,"")</f>
        <v/>
      </c>
      <c r="D296" s="147">
        <f>F296-E296</f>
        <v>0</v>
      </c>
      <c r="E296" s="147">
        <f>IF(D$11=يوليو!$C16,يوليو!$AM16,0)</f>
        <v>0</v>
      </c>
      <c r="F296" s="147">
        <f>IF(E$11=يناير!$C16,يوليو!$AN16,0)</f>
        <v>0</v>
      </c>
      <c r="G296" s="147">
        <f>I296-H296</f>
        <v>0</v>
      </c>
      <c r="H296" s="147">
        <f>IF(G$11=يوليو!$C16,يوليو!$AM16,0)</f>
        <v>0</v>
      </c>
      <c r="I296" s="147">
        <f>IF(H$11=يناير!$C16,يوليو!$AN16,0)</f>
        <v>0</v>
      </c>
      <c r="J296" s="147">
        <f>L296-K296</f>
        <v>0</v>
      </c>
      <c r="K296" s="147">
        <f>IF(J$11=يوليو!$C16,يوليو!$AM16,0)</f>
        <v>0</v>
      </c>
      <c r="L296" s="147">
        <f>IF(K$11=يناير!$C16,يوليو!$AN16,0)</f>
        <v>0</v>
      </c>
    </row>
    <row r="297" spans="1:12">
      <c r="A297" s="96" t="str">
        <f>IF(SUM(L298,K298,I298,H298,F298,E298)&gt;0,يوليو!D18,"")</f>
        <v/>
      </c>
      <c r="B297" s="96" t="str">
        <f>IF(SUM(L298,J298,I298,H298,F298,E298)&gt;0,يوليو!E18,"")</f>
        <v/>
      </c>
      <c r="C297" s="96" t="str">
        <f>IF(SUM(L298,K298,I298,H298,F298,E298)&gt;0,يوليو!F18,"")</f>
        <v/>
      </c>
      <c r="D297" s="147">
        <f>SUM(D296+F297-E297)</f>
        <v>0</v>
      </c>
      <c r="E297" s="147">
        <f>IF(D$11=يوليو!$C17,يوليو!$AM17,0)</f>
        <v>0</v>
      </c>
      <c r="F297" s="147">
        <f>IF(E$11=يناير!$C17,يوليو!$AN17,0)</f>
        <v>0</v>
      </c>
      <c r="G297" s="147">
        <f>SUM(G296+I297-H297)</f>
        <v>0</v>
      </c>
      <c r="H297" s="147">
        <f>IF(G$11=يوليو!$C17,يوليو!$AM17,0)</f>
        <v>0</v>
      </c>
      <c r="I297" s="147">
        <f>IF(H$11=يناير!$C17,يوليو!$AN17,0)</f>
        <v>0</v>
      </c>
      <c r="J297" s="147">
        <f>SUM(J296+L297-K297)</f>
        <v>0</v>
      </c>
      <c r="K297" s="147">
        <f>IF(J$11=يوليو!$C17,يوليو!$AM17,0)</f>
        <v>0</v>
      </c>
      <c r="L297" s="147">
        <f>IF(K$11=يناير!$C17,يوليو!$AN17,0)</f>
        <v>0</v>
      </c>
    </row>
    <row r="298" spans="1:12">
      <c r="A298" s="96" t="str">
        <f>IF(SUM(L299,K299,I299,H299,F299,E299)&gt;0,يوليو!D19,"")</f>
        <v/>
      </c>
      <c r="B298" s="96" t="str">
        <f>IF(SUM(L299,J299,I299,H299,F299,E299)&gt;0,يوليو!E19,"")</f>
        <v/>
      </c>
      <c r="C298" s="96" t="str">
        <f>IF(SUM(L299,K299,I299,H299,F299,E299)&gt;0,يوليو!F19,"")</f>
        <v/>
      </c>
      <c r="D298" s="147">
        <f>F298-E298</f>
        <v>0</v>
      </c>
      <c r="E298" s="147">
        <f>IF(D$11=يوليو!$C18,يوليو!$AM18,0)</f>
        <v>0</v>
      </c>
      <c r="F298" s="147">
        <f>IF(E$11=يناير!$C18,يوليو!$AN18,0)</f>
        <v>0</v>
      </c>
      <c r="G298" s="147">
        <f>I298-H298</f>
        <v>0</v>
      </c>
      <c r="H298" s="147">
        <f>IF(G$11=يوليو!$C18,يوليو!$AM18,0)</f>
        <v>0</v>
      </c>
      <c r="I298" s="147">
        <f>IF(H$11=يناير!$C18,يوليو!$AN18,0)</f>
        <v>0</v>
      </c>
      <c r="J298" s="147">
        <f>L298-K298</f>
        <v>0</v>
      </c>
      <c r="K298" s="147">
        <f>IF(J$11=يوليو!$C18,يوليو!$AM18,0)</f>
        <v>0</v>
      </c>
      <c r="L298" s="147">
        <f>IF(K$11=يناير!$C18,يوليو!$AN18,0)</f>
        <v>0</v>
      </c>
    </row>
    <row r="299" spans="1:12">
      <c r="A299" s="96" t="str">
        <f>IF(SUM(L300,K300,I300,H300,F300,E300)&gt;0,يوليو!D20,"")</f>
        <v/>
      </c>
      <c r="B299" s="96" t="str">
        <f>IF(SUM(L300,J300,I300,H300,F300,E300)&gt;0,يوليو!E20,"")</f>
        <v/>
      </c>
      <c r="C299" s="96" t="str">
        <f>IF(SUM(L300,K300,I300,H300,F300,E300)&gt;0,يوليو!F20,"")</f>
        <v/>
      </c>
      <c r="D299" s="147">
        <f>SUM(D298+F299-E299)</f>
        <v>0</v>
      </c>
      <c r="E299" s="147">
        <f>IF(D$11=يوليو!$C19,يوليو!$AM19,0)</f>
        <v>0</v>
      </c>
      <c r="F299" s="147">
        <f>IF(E$11=يناير!$C19,يوليو!$AN19,0)</f>
        <v>0</v>
      </c>
      <c r="G299" s="147">
        <f>SUM(G298+I299-H299)</f>
        <v>0</v>
      </c>
      <c r="H299" s="147">
        <f>IF(G$11=يوليو!$C19,يوليو!$AM19,0)</f>
        <v>0</v>
      </c>
      <c r="I299" s="147">
        <f>IF(H$11=يناير!$C19,يوليو!$AN19,0)</f>
        <v>0</v>
      </c>
      <c r="J299" s="147">
        <f>SUM(J298+L299-K299)</f>
        <v>0</v>
      </c>
      <c r="K299" s="147">
        <f>IF(J$11=يوليو!$C19,يوليو!$AM19,0)</f>
        <v>0</v>
      </c>
      <c r="L299" s="147">
        <f>IF(K$11=يناير!$C19,يوليو!$AN19,0)</f>
        <v>0</v>
      </c>
    </row>
    <row r="300" spans="1:12">
      <c r="A300" s="96" t="str">
        <f>IF(SUM(L301,K301,I301,H301,F301,E301)&gt;0,يوليو!D21,"")</f>
        <v/>
      </c>
      <c r="B300" s="96" t="str">
        <f>IF(SUM(L301,J301,I301,H301,F301,E301)&gt;0,يوليو!E21,"")</f>
        <v/>
      </c>
      <c r="C300" s="96" t="str">
        <f>IF(SUM(L301,K301,I301,H301,F301,E301)&gt;0,يوليو!F21,"")</f>
        <v/>
      </c>
      <c r="D300" s="147">
        <f>F300-E300</f>
        <v>0</v>
      </c>
      <c r="E300" s="147">
        <f>IF(D$11=يوليو!$C20,يوليو!$AM20,0)</f>
        <v>0</v>
      </c>
      <c r="F300" s="147">
        <f>IF(E$11=يناير!$C20,يوليو!$AN20,0)</f>
        <v>0</v>
      </c>
      <c r="G300" s="147">
        <f>I300-H300</f>
        <v>0</v>
      </c>
      <c r="H300" s="147">
        <f>IF(G$11=يوليو!$C20,يوليو!$AM20,0)</f>
        <v>0</v>
      </c>
      <c r="I300" s="147">
        <f>IF(H$11=يناير!$C20,يوليو!$AN20,0)</f>
        <v>0</v>
      </c>
      <c r="J300" s="147">
        <f>L300-K300</f>
        <v>0</v>
      </c>
      <c r="K300" s="147">
        <f>IF(J$11=يوليو!$C20,يوليو!$AM20,0)</f>
        <v>0</v>
      </c>
      <c r="L300" s="147">
        <f>IF(K$11=يناير!$C20,يوليو!$AN20,0)</f>
        <v>0</v>
      </c>
    </row>
    <row r="301" spans="1:12">
      <c r="A301" s="96" t="str">
        <f>IF(SUM(L302,K302,I302,H302,F302,E302)&gt;0,يوليو!D22,"")</f>
        <v/>
      </c>
      <c r="B301" s="96" t="str">
        <f>IF(SUM(L302,J302,I302,H302,F302,E302)&gt;0,يوليو!E22,"")</f>
        <v/>
      </c>
      <c r="C301" s="96" t="str">
        <f>IF(SUM(L302,K302,I302,H302,F302,E302)&gt;0,يوليو!F22,"")</f>
        <v/>
      </c>
      <c r="D301" s="147">
        <f>SUM(D300+F301-E301)</f>
        <v>0</v>
      </c>
      <c r="E301" s="147">
        <f>IF(D$11=يوليو!$C21,يوليو!$AM21,0)</f>
        <v>0</v>
      </c>
      <c r="F301" s="147">
        <f>IF(E$11=يناير!$C21,يوليو!$AN21,0)</f>
        <v>0</v>
      </c>
      <c r="G301" s="147">
        <f>SUM(G300+I301-H301)</f>
        <v>0</v>
      </c>
      <c r="H301" s="147">
        <f>IF(G$11=يوليو!$C21,يوليو!$AM21,0)</f>
        <v>0</v>
      </c>
      <c r="I301" s="147">
        <f>IF(H$11=يناير!$C21,يوليو!$AN21,0)</f>
        <v>0</v>
      </c>
      <c r="J301" s="147">
        <f>SUM(J300+L301-K301)</f>
        <v>0</v>
      </c>
      <c r="K301" s="147">
        <f>IF(J$11=يوليو!$C21,يوليو!$AM21,0)</f>
        <v>0</v>
      </c>
      <c r="L301" s="147">
        <f>IF(K$11=يناير!$C21,يوليو!$AN21,0)</f>
        <v>0</v>
      </c>
    </row>
    <row r="302" spans="1:12">
      <c r="A302" s="96" t="str">
        <f>IF(SUM(L303,K303,I303,H303,F303,E303)&gt;0,يوليو!D23,"")</f>
        <v/>
      </c>
      <c r="B302" s="96" t="str">
        <f>IF(SUM(L303,J303,I303,H303,F303,E303)&gt;0,يوليو!E23,"")</f>
        <v/>
      </c>
      <c r="C302" s="96" t="str">
        <f>IF(SUM(L303,K303,I303,H303,F303,E303)&gt;0,يوليو!F23,"")</f>
        <v/>
      </c>
      <c r="D302" s="147">
        <f>F302-E302</f>
        <v>0</v>
      </c>
      <c r="E302" s="147">
        <f>IF(D$11=يوليو!$C22,يوليو!$AM22,0)</f>
        <v>0</v>
      </c>
      <c r="F302" s="147">
        <f>IF(E$11=يناير!$C22,يوليو!$AN22,0)</f>
        <v>0</v>
      </c>
      <c r="G302" s="147">
        <f>I302-H302</f>
        <v>0</v>
      </c>
      <c r="H302" s="147">
        <f>IF(G$11=يوليو!$C22,يوليو!$AM22,0)</f>
        <v>0</v>
      </c>
      <c r="I302" s="147">
        <f>IF(H$11=يناير!$C22,يوليو!$AN22,0)</f>
        <v>0</v>
      </c>
      <c r="J302" s="147">
        <f>L302-K302</f>
        <v>0</v>
      </c>
      <c r="K302" s="147">
        <f>IF(J$11=يوليو!$C22,يوليو!$AM22,0)</f>
        <v>0</v>
      </c>
      <c r="L302" s="147">
        <f>IF(K$11=يناير!$C22,يوليو!$AN22,0)</f>
        <v>0</v>
      </c>
    </row>
    <row r="303" spans="1:12">
      <c r="A303" s="96" t="str">
        <f>IF(SUM(L304,K304,I304,H304,F304,E304)&gt;0,يوليو!D24,"")</f>
        <v/>
      </c>
      <c r="B303" s="96" t="str">
        <f>IF(SUM(L304,J304,I304,H304,F304,E304)&gt;0,يوليو!E24,"")</f>
        <v/>
      </c>
      <c r="C303" s="96" t="str">
        <f>IF(SUM(L304,K304,I304,H304,F304,E304)&gt;0,يوليو!F24,"")</f>
        <v/>
      </c>
      <c r="D303" s="147">
        <f>SUM(D302+F303-E303)</f>
        <v>0</v>
      </c>
      <c r="E303" s="147">
        <f>IF(D$11=يوليو!$C23,يوليو!$AM23,0)</f>
        <v>0</v>
      </c>
      <c r="F303" s="147">
        <f>IF(E$11=يناير!$C23,يوليو!$AN23,0)</f>
        <v>0</v>
      </c>
      <c r="G303" s="147">
        <f>SUM(G302+I303-H303)</f>
        <v>0</v>
      </c>
      <c r="H303" s="147">
        <f>IF(G$11=يوليو!$C23,يوليو!$AM23,0)</f>
        <v>0</v>
      </c>
      <c r="I303" s="147">
        <f>IF(H$11=يناير!$C23,يوليو!$AN23,0)</f>
        <v>0</v>
      </c>
      <c r="J303" s="147">
        <f>SUM(J302+L303-K303)</f>
        <v>0</v>
      </c>
      <c r="K303" s="147">
        <f>IF(J$11=يوليو!$C23,يوليو!$AM23,0)</f>
        <v>0</v>
      </c>
      <c r="L303" s="147">
        <f>IF(K$11=يناير!$C23,يوليو!$AN23,0)</f>
        <v>0</v>
      </c>
    </row>
    <row r="304" spans="1:12">
      <c r="A304" s="96" t="str">
        <f>IF(SUM(L305,K305,I305,H305,F305,E305)&gt;0,يوليو!D25,"")</f>
        <v/>
      </c>
      <c r="B304" s="96" t="str">
        <f>IF(SUM(L305,J305,I305,H305,F305,E305)&gt;0,يوليو!E25,"")</f>
        <v/>
      </c>
      <c r="C304" s="96" t="str">
        <f>IF(SUM(L305,K305,I305,H305,F305,E305)&gt;0,يوليو!F25,"")</f>
        <v/>
      </c>
      <c r="D304" s="147">
        <f>F304-E304</f>
        <v>0</v>
      </c>
      <c r="E304" s="147">
        <f>IF(D$11=يوليو!$C24,يوليو!$AM24,0)</f>
        <v>0</v>
      </c>
      <c r="F304" s="147">
        <f>IF(E$11=يناير!$C24,يوليو!$AN24,0)</f>
        <v>0</v>
      </c>
      <c r="G304" s="147">
        <f>I304-H304</f>
        <v>0</v>
      </c>
      <c r="H304" s="147">
        <f>IF(G$11=يوليو!$C24,يوليو!$AM24,0)</f>
        <v>0</v>
      </c>
      <c r="I304" s="147">
        <f>IF(H$11=يناير!$C24,يوليو!$AN24,0)</f>
        <v>0</v>
      </c>
      <c r="J304" s="147">
        <f>L304-K304</f>
        <v>0</v>
      </c>
      <c r="K304" s="147">
        <f>IF(J$11=يوليو!$C24,يوليو!$AM24,0)</f>
        <v>0</v>
      </c>
      <c r="L304" s="147">
        <f>IF(K$11=يناير!$C24,يوليو!$AN24,0)</f>
        <v>0</v>
      </c>
    </row>
    <row r="305" spans="1:12">
      <c r="A305" s="96" t="str">
        <f>IF(SUM(L306,K306,I306,H306,F306,E306)&gt;0,يوليو!D26,"")</f>
        <v/>
      </c>
      <c r="B305" s="96" t="str">
        <f>IF(SUM(L306,J306,I306,H306,F306,E306)&gt;0,يوليو!E26,"")</f>
        <v/>
      </c>
      <c r="C305" s="96" t="str">
        <f>IF(SUM(L306,K306,I306,H306,F306,E306)&gt;0,يوليو!F26,"")</f>
        <v/>
      </c>
      <c r="D305" s="147">
        <f>SUM(D304+F305-E305)</f>
        <v>0</v>
      </c>
      <c r="E305" s="147">
        <f>IF(D$11=يوليو!$C25,يوليو!$AM25,0)</f>
        <v>0</v>
      </c>
      <c r="F305" s="147">
        <f>IF(E$11=يناير!$C25,يوليو!$AN25,0)</f>
        <v>0</v>
      </c>
      <c r="G305" s="147">
        <f>SUM(G304+I305-H305)</f>
        <v>0</v>
      </c>
      <c r="H305" s="147">
        <f>IF(G$11=يوليو!$C25,يوليو!$AM25,0)</f>
        <v>0</v>
      </c>
      <c r="I305" s="147">
        <f>IF(H$11=يناير!$C25,يوليو!$AN25,0)</f>
        <v>0</v>
      </c>
      <c r="J305" s="147">
        <f>SUM(J304+L305-K305)</f>
        <v>0</v>
      </c>
      <c r="K305" s="147">
        <f>IF(J$11=يوليو!$C25,يوليو!$AM25,0)</f>
        <v>0</v>
      </c>
      <c r="L305" s="147">
        <f>IF(K$11=يناير!$C25,يوليو!$AN25,0)</f>
        <v>0</v>
      </c>
    </row>
    <row r="306" spans="1:12">
      <c r="A306" s="96" t="str">
        <f>IF(SUM(L307,K307,I307,H307,F307,E307)&gt;0,يوليو!D27,"")</f>
        <v/>
      </c>
      <c r="B306" s="96" t="str">
        <f>IF(SUM(L307,J307,I307,H307,F307,E307)&gt;0,يوليو!E27,"")</f>
        <v/>
      </c>
      <c r="C306" s="96" t="str">
        <f>IF(SUM(L307,K307,I307,H307,F307,E307)&gt;0,يوليو!F27,"")</f>
        <v/>
      </c>
      <c r="D306" s="147">
        <f>F306-E306</f>
        <v>0</v>
      </c>
      <c r="E306" s="147">
        <f>IF(D$11=يوليو!$C26,يوليو!$AM26,0)</f>
        <v>0</v>
      </c>
      <c r="F306" s="147">
        <f>IF(E$11=يناير!$C26,يوليو!$AN26,0)</f>
        <v>0</v>
      </c>
      <c r="G306" s="147">
        <f>I306-H306</f>
        <v>0</v>
      </c>
      <c r="H306" s="147">
        <f>IF(G$11=يوليو!$C26,يوليو!$AM26,0)</f>
        <v>0</v>
      </c>
      <c r="I306" s="147">
        <f>IF(H$11=يناير!$C26,يوليو!$AN26,0)</f>
        <v>0</v>
      </c>
      <c r="J306" s="147">
        <f>L306-K306</f>
        <v>0</v>
      </c>
      <c r="K306" s="147">
        <f>IF(J$11=يوليو!$C26,يوليو!$AM26,0)</f>
        <v>0</v>
      </c>
      <c r="L306" s="147">
        <f>IF(K$11=يناير!$C26,يوليو!$AN26,0)</f>
        <v>0</v>
      </c>
    </row>
    <row r="307" spans="1:12">
      <c r="A307" s="96" t="str">
        <f>IF(SUM(L308,K308,I308,H308,F308,E308)&gt;0,يوليو!D28,"")</f>
        <v/>
      </c>
      <c r="B307" s="96" t="str">
        <f>IF(SUM(L308,J308,I308,H308,F308,E308)&gt;0,يوليو!E28,"")</f>
        <v/>
      </c>
      <c r="C307" s="96" t="str">
        <f>IF(SUM(L308,K308,I308,H308,F308,E308)&gt;0,يوليو!F28,"")</f>
        <v/>
      </c>
      <c r="D307" s="147">
        <f>SUM(D306+F307-E307)</f>
        <v>0</v>
      </c>
      <c r="E307" s="147">
        <f>IF(D$11=يوليو!$C27,يوليو!$AM27,0)</f>
        <v>0</v>
      </c>
      <c r="F307" s="147">
        <f>IF(E$11=يناير!$C27,يوليو!$AN27,0)</f>
        <v>0</v>
      </c>
      <c r="G307" s="147">
        <f>SUM(G306+I307-H307)</f>
        <v>0</v>
      </c>
      <c r="H307" s="147">
        <f>IF(G$11=يوليو!$C27,يوليو!$AM27,0)</f>
        <v>0</v>
      </c>
      <c r="I307" s="147">
        <f>IF(H$11=يناير!$C27,يوليو!$AN27,0)</f>
        <v>0</v>
      </c>
      <c r="J307" s="147">
        <f>SUM(J306+L307-K307)</f>
        <v>0</v>
      </c>
      <c r="K307" s="147">
        <f>IF(J$11=يوليو!$C27,يوليو!$AM27,0)</f>
        <v>0</v>
      </c>
      <c r="L307" s="147">
        <f>IF(K$11=يناير!$C27,يوليو!$AN27,0)</f>
        <v>0</v>
      </c>
    </row>
    <row r="308" spans="1:12">
      <c r="A308" s="96" t="str">
        <f>IF(SUM(L309,K309,I309,H309,F309,E309)&gt;0,يوليو!D29,"")</f>
        <v/>
      </c>
      <c r="B308" s="96" t="str">
        <f>IF(SUM(L309,J309,I309,H309,F309,E309)&gt;0,يوليو!E29,"")</f>
        <v/>
      </c>
      <c r="C308" s="96" t="str">
        <f>IF(SUM(L309,K309,I309,H309,F309,E309)&gt;0,يوليو!F29,"")</f>
        <v/>
      </c>
      <c r="D308" s="147">
        <f>F308-E308</f>
        <v>0</v>
      </c>
      <c r="E308" s="147">
        <f>IF(D$11=يوليو!$C28,يوليو!$AM28,0)</f>
        <v>0</v>
      </c>
      <c r="F308" s="147">
        <f>IF(E$11=يناير!$C28,يوليو!$AN28,0)</f>
        <v>0</v>
      </c>
      <c r="G308" s="147">
        <f>I308-H308</f>
        <v>0</v>
      </c>
      <c r="H308" s="147">
        <f>IF(G$11=يوليو!$C28,يوليو!$AM28,0)</f>
        <v>0</v>
      </c>
      <c r="I308" s="147">
        <f>IF(H$11=يناير!$C28,يوليو!$AN28,0)</f>
        <v>0</v>
      </c>
      <c r="J308" s="147">
        <f>L308-K308</f>
        <v>0</v>
      </c>
      <c r="K308" s="147">
        <f>IF(J$11=يوليو!$C28,يوليو!$AM28,0)</f>
        <v>0</v>
      </c>
      <c r="L308" s="147">
        <f>IF(K$11=يناير!$C28,يوليو!$AN28,0)</f>
        <v>0</v>
      </c>
    </row>
    <row r="309" spans="1:12">
      <c r="A309" s="96" t="str">
        <f>IF(SUM(L310,K310,I310,H310,F310,E310)&gt;0,يوليو!D30,"")</f>
        <v/>
      </c>
      <c r="B309" s="96" t="str">
        <f>IF(SUM(L310,J310,I310,H310,F310,E310)&gt;0,يوليو!E30,"")</f>
        <v/>
      </c>
      <c r="C309" s="96" t="str">
        <f>IF(SUM(L310,K310,I310,H310,F310,E310)&gt;0,يوليو!F30,"")</f>
        <v/>
      </c>
      <c r="D309" s="147">
        <f>SUM(D308+F309-E309)</f>
        <v>0</v>
      </c>
      <c r="E309" s="147">
        <f>IF(D$11=يوليو!$C29,يوليو!$AM29,0)</f>
        <v>0</v>
      </c>
      <c r="F309" s="147">
        <f>IF(E$11=يناير!$C29,يوليو!$AN29,0)</f>
        <v>0</v>
      </c>
      <c r="G309" s="147">
        <f>SUM(G308+I309-H309)</f>
        <v>0</v>
      </c>
      <c r="H309" s="147">
        <f>IF(G$11=يوليو!$C29,يوليو!$AM29,0)</f>
        <v>0</v>
      </c>
      <c r="I309" s="147">
        <f>IF(H$11=يناير!$C29,يوليو!$AN29,0)</f>
        <v>0</v>
      </c>
      <c r="J309" s="147">
        <f>SUM(J308+L309-K309)</f>
        <v>0</v>
      </c>
      <c r="K309" s="147">
        <f>IF(J$11=يوليو!$C29,يوليو!$AM29,0)</f>
        <v>0</v>
      </c>
      <c r="L309" s="147">
        <f>IF(K$11=يناير!$C29,يوليو!$AN29,0)</f>
        <v>0</v>
      </c>
    </row>
    <row r="310" spans="1:12">
      <c r="A310" s="96" t="str">
        <f>IF(SUM(L311,K311,I311,H311,F311,E311)&gt;0,يوليو!D31,"")</f>
        <v/>
      </c>
      <c r="B310" s="96" t="str">
        <f>IF(SUM(L311,J311,I311,H311,F311,E311)&gt;0,يوليو!E31,"")</f>
        <v/>
      </c>
      <c r="C310" s="96" t="str">
        <f>IF(SUM(L311,K311,I311,H311,F311,E311)&gt;0,يوليو!F31,"")</f>
        <v/>
      </c>
      <c r="D310" s="147">
        <f>F310-E310</f>
        <v>0</v>
      </c>
      <c r="E310" s="147">
        <f>IF(D$11=يوليو!$C30,يوليو!$AM30,0)</f>
        <v>0</v>
      </c>
      <c r="F310" s="147">
        <f>IF(E$11=يناير!$C30,يوليو!$AN30,0)</f>
        <v>0</v>
      </c>
      <c r="G310" s="147">
        <f>I310-H310</f>
        <v>0</v>
      </c>
      <c r="H310" s="147">
        <f>IF(G$11=يوليو!$C30,يوليو!$AM30,0)</f>
        <v>0</v>
      </c>
      <c r="I310" s="147">
        <f>IF(H$11=يناير!$C30,يوليو!$AN30,0)</f>
        <v>0</v>
      </c>
      <c r="J310" s="147">
        <f>L310-K310</f>
        <v>0</v>
      </c>
      <c r="K310" s="147">
        <f>IF(J$11=يوليو!$C30,يوليو!$AM30,0)</f>
        <v>0</v>
      </c>
      <c r="L310" s="147">
        <f>IF(K$11=يناير!$C30,يوليو!$AN30,0)</f>
        <v>0</v>
      </c>
    </row>
    <row r="311" spans="1:12">
      <c r="A311" s="96" t="str">
        <f>IF(SUM(L312,K312,I312,H312,F312,E312)&gt;0,يوليو!D32,"")</f>
        <v/>
      </c>
      <c r="B311" s="96" t="str">
        <f>IF(SUM(L312,J312,I312,H312,F312,E312)&gt;0,يوليو!E32,"")</f>
        <v/>
      </c>
      <c r="C311" s="96" t="str">
        <f>IF(SUM(L312,K312,I312,H312,F312,E312)&gt;0,يوليو!F32,"")</f>
        <v/>
      </c>
      <c r="D311" s="147">
        <f>SUM(D310+F311-E311)</f>
        <v>0</v>
      </c>
      <c r="E311" s="147">
        <f>IF(D$11=يوليو!$C31,يوليو!$AM31,0)</f>
        <v>0</v>
      </c>
      <c r="F311" s="147">
        <f>IF(E$11=يناير!$C31,يوليو!$AN31,0)</f>
        <v>0</v>
      </c>
      <c r="G311" s="147">
        <f>SUM(G310+I311-H311)</f>
        <v>0</v>
      </c>
      <c r="H311" s="147">
        <f>IF(G$11=يوليو!$C31,يوليو!$AM31,0)</f>
        <v>0</v>
      </c>
      <c r="I311" s="147">
        <f>IF(H$11=يناير!$C31,يوليو!$AN31,0)</f>
        <v>0</v>
      </c>
      <c r="J311" s="147">
        <f>SUM(J310+L311-K311)</f>
        <v>0</v>
      </c>
      <c r="K311" s="147">
        <f>IF(J$11=يوليو!$C31,يوليو!$AM31,0)</f>
        <v>0</v>
      </c>
      <c r="L311" s="147">
        <f>IF(K$11=يناير!$C31,يوليو!$AN31,0)</f>
        <v>0</v>
      </c>
    </row>
    <row r="312" spans="1:12">
      <c r="A312" s="96" t="str">
        <f>IF(SUM(L313,K313,I313,H313,F313,E313)&gt;0,يوليو!D33,"")</f>
        <v/>
      </c>
      <c r="B312" s="96" t="str">
        <f>IF(SUM(L313,J313,I313,H313,F313,E313)&gt;0,يوليو!E33,"")</f>
        <v/>
      </c>
      <c r="C312" s="96" t="str">
        <f>IF(SUM(L313,K313,I313,H313,F313,E313)&gt;0,يوليو!F33,"")</f>
        <v/>
      </c>
      <c r="D312" s="147">
        <f>F312-E312</f>
        <v>0</v>
      </c>
      <c r="E312" s="147">
        <f>IF(D$11=يوليو!$C32,يوليو!$AM32,0)</f>
        <v>0</v>
      </c>
      <c r="F312" s="147">
        <f>IF(E$11=يناير!$C32,يوليو!$AN32,0)</f>
        <v>0</v>
      </c>
      <c r="G312" s="147">
        <f>I312-H312</f>
        <v>0</v>
      </c>
      <c r="H312" s="147">
        <f>IF(G$11=يوليو!$C32,يوليو!$AM32,0)</f>
        <v>0</v>
      </c>
      <c r="I312" s="147">
        <f>IF(H$11=يناير!$C32,يوليو!$AN32,0)</f>
        <v>0</v>
      </c>
      <c r="J312" s="147">
        <f>L312-K312</f>
        <v>0</v>
      </c>
      <c r="K312" s="147">
        <f>IF(J$11=يوليو!$C32,يوليو!$AM32,0)</f>
        <v>0</v>
      </c>
      <c r="L312" s="147">
        <f>IF(K$11=يناير!$C32,يوليو!$AN32,0)</f>
        <v>0</v>
      </c>
    </row>
    <row r="313" spans="1:12">
      <c r="A313" s="96" t="str">
        <f>IF(SUM(L314,K314,I314,H314,F314,E314)&gt;0,يوليو!D34,"")</f>
        <v/>
      </c>
      <c r="B313" s="96" t="str">
        <f>IF(SUM(L314,J314,I314,H314,F314,E314)&gt;0,يوليو!E34,"")</f>
        <v/>
      </c>
      <c r="C313" s="96" t="str">
        <f>IF(SUM(L314,K314,I314,H314,F314,E314)&gt;0,يوليو!F34,"")</f>
        <v/>
      </c>
      <c r="D313" s="147">
        <f>SUM(D312+F313-E313)</f>
        <v>0</v>
      </c>
      <c r="E313" s="147">
        <f>IF(D$11=يوليو!$C33,يوليو!$AM33,0)</f>
        <v>0</v>
      </c>
      <c r="F313" s="147">
        <f>IF(E$11=يناير!$C33,يوليو!$AN33,0)</f>
        <v>0</v>
      </c>
      <c r="G313" s="147">
        <f>SUM(G312+I313-H313)</f>
        <v>0</v>
      </c>
      <c r="H313" s="147">
        <f>IF(G$11=يوليو!$C33,يوليو!$AM33,0)</f>
        <v>0</v>
      </c>
      <c r="I313" s="147">
        <f>IF(H$11=يناير!$C33,يوليو!$AN33,0)</f>
        <v>0</v>
      </c>
      <c r="J313" s="147">
        <f>SUM(J312+L313-K313)</f>
        <v>0</v>
      </c>
      <c r="K313" s="147">
        <f>IF(J$11=يوليو!$C33,يوليو!$AM33,0)</f>
        <v>0</v>
      </c>
      <c r="L313" s="147">
        <f>IF(K$11=يناير!$C33,يوليو!$AN33,0)</f>
        <v>0</v>
      </c>
    </row>
    <row r="314" spans="1:12">
      <c r="A314" s="96" t="str">
        <f>IF(SUM(L315,K315,I315,H315,F315,E315)&gt;0,يوليو!D35,"")</f>
        <v/>
      </c>
      <c r="B314" s="96" t="str">
        <f>IF(SUM(L315,J315,I315,H315,F315,E315)&gt;0,يوليو!E35,"")</f>
        <v/>
      </c>
      <c r="C314" s="96" t="str">
        <f>IF(SUM(L315,K315,I315,H315,F315,E315)&gt;0,يوليو!F35,"")</f>
        <v/>
      </c>
      <c r="D314" s="147">
        <f>F314-E314</f>
        <v>0</v>
      </c>
      <c r="E314" s="147">
        <f>IF(D$11=يوليو!$C34,يوليو!$AM34,0)</f>
        <v>0</v>
      </c>
      <c r="F314" s="147">
        <f>IF(E$11=يناير!$C34,يوليو!$AN34,0)</f>
        <v>0</v>
      </c>
      <c r="G314" s="147">
        <f>I314-H314</f>
        <v>0</v>
      </c>
      <c r="H314" s="147">
        <f>IF(G$11=يوليو!$C34,يوليو!$AM34,0)</f>
        <v>0</v>
      </c>
      <c r="I314" s="147">
        <f>IF(H$11=يناير!$C34,يوليو!$AN34,0)</f>
        <v>0</v>
      </c>
      <c r="J314" s="147">
        <f>L314-K314</f>
        <v>0</v>
      </c>
      <c r="K314" s="147">
        <f>IF(J$11=يوليو!$C34,يوليو!$AM34,0)</f>
        <v>0</v>
      </c>
      <c r="L314" s="147">
        <f>IF(K$11=يناير!$C34,يوليو!$AN34,0)</f>
        <v>0</v>
      </c>
    </row>
    <row r="315" spans="1:12">
      <c r="A315" s="96" t="str">
        <f>IF(SUM(L316,K316,I316,H316,F316,E316)&gt;0,يوليو!D36,"")</f>
        <v/>
      </c>
      <c r="B315" s="96" t="str">
        <f>IF(SUM(L316,J316,I316,H316,F316,E316)&gt;0,يوليو!E36,"")</f>
        <v/>
      </c>
      <c r="C315" s="96" t="str">
        <f>IF(SUM(L316,K316,I316,H316,F316,E316)&gt;0,يوليو!F36,"")</f>
        <v/>
      </c>
      <c r="D315" s="147">
        <f>SUM(D314+F315-E315)</f>
        <v>0</v>
      </c>
      <c r="E315" s="147">
        <f>IF(D$11=يوليو!$C35,يوليو!$AM35,0)</f>
        <v>0</v>
      </c>
      <c r="F315" s="147">
        <f>IF(E$11=يناير!$C35,يوليو!$AN35,0)</f>
        <v>0</v>
      </c>
      <c r="G315" s="147">
        <f>SUM(G314+I315-H315)</f>
        <v>0</v>
      </c>
      <c r="H315" s="147">
        <f>IF(G$11=يوليو!$C35,يوليو!$AM35,0)</f>
        <v>0</v>
      </c>
      <c r="I315" s="147">
        <f>IF(H$11=يناير!$C35,يوليو!$AN35,0)</f>
        <v>0</v>
      </c>
      <c r="J315" s="147">
        <f>SUM(J314+L315-K315)</f>
        <v>0</v>
      </c>
      <c r="K315" s="147">
        <f>IF(J$11=يوليو!$C35,يوليو!$AM35,0)</f>
        <v>0</v>
      </c>
      <c r="L315" s="147">
        <f>IF(K$11=يناير!$C35,يوليو!$AN35,0)</f>
        <v>0</v>
      </c>
    </row>
    <row r="316" spans="1:12">
      <c r="A316" s="96" t="str">
        <f>IF(SUM(L317,K317,I317,H317,F317,E317)&gt;0,يوليو!D37,"")</f>
        <v/>
      </c>
      <c r="B316" s="96" t="str">
        <f>IF(SUM(L317,J317,I317,H317,F317,E317)&gt;0,يوليو!E37,"")</f>
        <v/>
      </c>
      <c r="C316" s="96" t="str">
        <f>IF(SUM(L317,K317,I317,H317,F317,E317)&gt;0,يوليو!F37,"")</f>
        <v/>
      </c>
      <c r="D316" s="147">
        <f>F316-E316</f>
        <v>0</v>
      </c>
      <c r="E316" s="147">
        <f>IF(D$11=يوليو!$C36,يوليو!$AM36,0)</f>
        <v>0</v>
      </c>
      <c r="F316" s="147">
        <f>IF(E$11=يناير!$C36,يوليو!$AN36,0)</f>
        <v>0</v>
      </c>
      <c r="G316" s="147">
        <f>I316-H316</f>
        <v>0</v>
      </c>
      <c r="H316" s="147">
        <f>IF(G$11=يوليو!$C36,يوليو!$AM36,0)</f>
        <v>0</v>
      </c>
      <c r="I316" s="147">
        <f>IF(H$11=يناير!$C36,يوليو!$AN36,0)</f>
        <v>0</v>
      </c>
      <c r="J316" s="147">
        <f>L316-K316</f>
        <v>0</v>
      </c>
      <c r="K316" s="147">
        <f>IF(J$11=يوليو!$C36,يوليو!$AM36,0)</f>
        <v>0</v>
      </c>
      <c r="L316" s="147">
        <f>IF(K$11=يناير!$C36,يوليو!$AN36,0)</f>
        <v>0</v>
      </c>
    </row>
    <row r="317" spans="1:12">
      <c r="A317" s="96" t="str">
        <f>IF(SUM(L318,K318,I318,H318,F318,E318)&gt;0,يوليو!D38,"")</f>
        <v/>
      </c>
      <c r="B317" s="96" t="str">
        <f>IF(SUM(L318,J318,I318,H318,F318,E318)&gt;0,يوليو!E38,"")</f>
        <v/>
      </c>
      <c r="C317" s="96" t="str">
        <f>IF(SUM(L318,K318,I318,H318,F318,E318)&gt;0,يوليو!F38,"")</f>
        <v/>
      </c>
      <c r="D317" s="147">
        <f>SUM(D316+F317-E317)</f>
        <v>0</v>
      </c>
      <c r="E317" s="147">
        <f>IF(D$11=يوليو!$C37,يوليو!$AM37,0)</f>
        <v>0</v>
      </c>
      <c r="F317" s="147">
        <f>IF(E$11=يناير!$C37,يوليو!$AN37,0)</f>
        <v>0</v>
      </c>
      <c r="G317" s="147">
        <f>SUM(G316+I317-H317)</f>
        <v>0</v>
      </c>
      <c r="H317" s="147">
        <f>IF(G$11=يوليو!$C37,يوليو!$AM37,0)</f>
        <v>0</v>
      </c>
      <c r="I317" s="147">
        <f>IF(H$11=يناير!$C37,يوليو!$AN37,0)</f>
        <v>0</v>
      </c>
      <c r="J317" s="147">
        <f>SUM(J316+L317-K317)</f>
        <v>0</v>
      </c>
      <c r="K317" s="147">
        <f>IF(J$11=يوليو!$C37,يوليو!$AM37,0)</f>
        <v>0</v>
      </c>
      <c r="L317" s="147">
        <f>IF(K$11=يناير!$C37,يوليو!$AN37,0)</f>
        <v>0</v>
      </c>
    </row>
    <row r="318" spans="1:12">
      <c r="A318" s="96" t="str">
        <f>IF(SUM(L319,K319,I319,H319,F319,E319)&gt;0,يوليو!D39,"")</f>
        <v/>
      </c>
      <c r="B318" s="96" t="str">
        <f>IF(SUM(L319,J319,I319,H319,F319,E319)&gt;0,يوليو!E39,"")</f>
        <v/>
      </c>
      <c r="C318" s="96" t="str">
        <f>IF(SUM(L319,K319,I319,H319,F319,E319)&gt;0,يوليو!F39,"")</f>
        <v/>
      </c>
      <c r="D318" s="147">
        <f>F318-E318</f>
        <v>0</v>
      </c>
      <c r="E318" s="147">
        <f>IF(D$11=يوليو!$C38,يوليو!$AM38,0)</f>
        <v>0</v>
      </c>
      <c r="F318" s="147">
        <f>IF(E$11=يناير!$C38,يوليو!$AN38,0)</f>
        <v>0</v>
      </c>
      <c r="G318" s="147">
        <f>I318-H318</f>
        <v>0</v>
      </c>
      <c r="H318" s="147">
        <f>IF(G$11=يوليو!$C38,يوليو!$AM38,0)</f>
        <v>0</v>
      </c>
      <c r="I318" s="147">
        <f>IF(H$11=يناير!$C38,يوليو!$AN38,0)</f>
        <v>0</v>
      </c>
      <c r="J318" s="147">
        <f>L318-K318</f>
        <v>0</v>
      </c>
      <c r="K318" s="147">
        <f>IF(J$11=يوليو!$C38,يوليو!$AM38,0)</f>
        <v>0</v>
      </c>
      <c r="L318" s="147">
        <f>IF(K$11=يناير!$C38,يوليو!$AN38,0)</f>
        <v>0</v>
      </c>
    </row>
    <row r="319" spans="1:12">
      <c r="A319" s="96" t="str">
        <f>IF(SUM(L320,K320,I320,H320,F320,E320)&gt;0,يوليو!D40,"")</f>
        <v/>
      </c>
      <c r="B319" s="96" t="str">
        <f>IF(SUM(L320,J320,I320,H320,F320,E320)&gt;0,يوليو!E40,"")</f>
        <v/>
      </c>
      <c r="C319" s="96" t="str">
        <f>IF(SUM(L320,K320,I320,H320,F320,E320)&gt;0,يوليو!F40,"")</f>
        <v/>
      </c>
      <c r="D319" s="147">
        <f>SUM(D318+F319-E319)</f>
        <v>0</v>
      </c>
      <c r="E319" s="147">
        <f>IF(D$11=يوليو!$C39,يوليو!$AM39,0)</f>
        <v>0</v>
      </c>
      <c r="F319" s="147">
        <f>IF(E$11=يناير!$C39,يوليو!$AN39,0)</f>
        <v>0</v>
      </c>
      <c r="G319" s="147">
        <f>SUM(G318+I319-H319)</f>
        <v>0</v>
      </c>
      <c r="H319" s="147">
        <f>IF(G$11=يوليو!$C39,يوليو!$AM39,0)</f>
        <v>0</v>
      </c>
      <c r="I319" s="147">
        <f>IF(H$11=يناير!$C39,يوليو!$AN39,0)</f>
        <v>0</v>
      </c>
      <c r="J319" s="147">
        <f>SUM(J318+L319-K319)</f>
        <v>0</v>
      </c>
      <c r="K319" s="147">
        <f>IF(J$11=يوليو!$C39,يوليو!$AM39,0)</f>
        <v>0</v>
      </c>
      <c r="L319" s="147">
        <f>IF(K$11=يناير!$C39,يوليو!$AN39,0)</f>
        <v>0</v>
      </c>
    </row>
    <row r="320" spans="1:12">
      <c r="A320" s="96" t="str">
        <f>IF(SUM(L321,K321,I321,H321,F321,E321)&gt;0,يوليو!D41,"")</f>
        <v/>
      </c>
      <c r="B320" s="96" t="str">
        <f>IF(SUM(L321,J321,I321,H321,F321,E321)&gt;0,يوليو!E41,"")</f>
        <v/>
      </c>
      <c r="C320" s="96" t="str">
        <f>IF(SUM(L321,K321,I321,H321,F321,E321)&gt;0,يوليو!F41,"")</f>
        <v/>
      </c>
      <c r="D320" s="147">
        <f>F320-E320</f>
        <v>0</v>
      </c>
      <c r="E320" s="147">
        <f>IF(D$11=يوليو!$C40,يوليو!$AM40,0)</f>
        <v>0</v>
      </c>
      <c r="F320" s="147">
        <f>IF(E$11=يناير!$C40,يوليو!$AN40,0)</f>
        <v>0</v>
      </c>
      <c r="G320" s="147">
        <f>I320-H320</f>
        <v>0</v>
      </c>
      <c r="H320" s="147">
        <f>IF(G$11=يوليو!$C40,يوليو!$AM40,0)</f>
        <v>0</v>
      </c>
      <c r="I320" s="147">
        <f>IF(H$11=يناير!$C40,يوليو!$AN40,0)</f>
        <v>0</v>
      </c>
      <c r="J320" s="147">
        <f>L320-K320</f>
        <v>0</v>
      </c>
      <c r="K320" s="147">
        <f>IF(J$11=يوليو!$C40,يوليو!$AM40,0)</f>
        <v>0</v>
      </c>
      <c r="L320" s="147">
        <f>IF(K$11=يناير!$C40,يوليو!$AN40,0)</f>
        <v>0</v>
      </c>
    </row>
    <row r="321" spans="1:12">
      <c r="A321" s="96" t="str">
        <f>IF(SUM(L322,K322,I322,H322,F322,E322)&gt;0,يوليو!D42,"")</f>
        <v/>
      </c>
      <c r="B321" s="96" t="str">
        <f>IF(SUM(L322,J322,I322,H322,F322,E322)&gt;0,يوليو!E42,"")</f>
        <v/>
      </c>
      <c r="C321" s="96" t="str">
        <f>IF(SUM(L322,K322,I322,H322,F322,E322)&gt;0,يوليو!F42,"")</f>
        <v/>
      </c>
      <c r="D321" s="147">
        <f>SUM(D320+F321-E321)</f>
        <v>0</v>
      </c>
      <c r="E321" s="147">
        <f>IF(D$11=يوليو!$C41,يوليو!$AM41,0)</f>
        <v>0</v>
      </c>
      <c r="F321" s="147">
        <f>IF(E$11=يناير!$C41,يوليو!$AN41,0)</f>
        <v>0</v>
      </c>
      <c r="G321" s="147">
        <f>SUM(G320+I321-H321)</f>
        <v>0</v>
      </c>
      <c r="H321" s="147">
        <f>IF(G$11=يوليو!$C41,يوليو!$AM41,0)</f>
        <v>0</v>
      </c>
      <c r="I321" s="147">
        <f>IF(H$11=يناير!$C41,يوليو!$AN41,0)</f>
        <v>0</v>
      </c>
      <c r="J321" s="147">
        <f>SUM(J320+L321-K321)</f>
        <v>0</v>
      </c>
      <c r="K321" s="147">
        <f>IF(J$11=يوليو!$C41,يوليو!$AM41,0)</f>
        <v>0</v>
      </c>
      <c r="L321" s="147">
        <f>IF(K$11=يناير!$C41,يوليو!$AN41,0)</f>
        <v>0</v>
      </c>
    </row>
    <row r="322" spans="1:12">
      <c r="A322" s="96" t="str">
        <f>IF(SUM(L323,K323,I323,H323,F323,E323)&gt;0,يوليو!D43,"")</f>
        <v/>
      </c>
      <c r="B322" s="96" t="str">
        <f>IF(SUM(L323,J323,I323,H323,F323,E323)&gt;0,يوليو!E43,"")</f>
        <v/>
      </c>
      <c r="C322" s="96" t="str">
        <f>IF(SUM(L323,K323,I323,H323,F323,E323)&gt;0,يوليو!F43,"")</f>
        <v/>
      </c>
      <c r="D322" s="147">
        <f>F322-E322</f>
        <v>0</v>
      </c>
      <c r="E322" s="147">
        <f>IF(D$11=يوليو!$C42,يوليو!$AM42,0)</f>
        <v>0</v>
      </c>
      <c r="F322" s="147">
        <f>IF(E$11=يناير!$C42,يوليو!$AN42,0)</f>
        <v>0</v>
      </c>
      <c r="G322" s="147">
        <f>I322-H322</f>
        <v>0</v>
      </c>
      <c r="H322" s="147">
        <f>IF(G$11=يوليو!$C42,يوليو!$AM42,0)</f>
        <v>0</v>
      </c>
      <c r="I322" s="147">
        <f>IF(H$11=يناير!$C42,يوليو!$AN42,0)</f>
        <v>0</v>
      </c>
      <c r="J322" s="147">
        <f>L322-K322</f>
        <v>0</v>
      </c>
      <c r="K322" s="147">
        <f>IF(J$11=يوليو!$C42,يوليو!$AM42,0)</f>
        <v>0</v>
      </c>
      <c r="L322" s="147">
        <f>IF(K$11=يناير!$C42,يوليو!$AN42,0)</f>
        <v>0</v>
      </c>
    </row>
    <row r="335" spans="3:8">
      <c r="C335" s="146" t="s">
        <v>562</v>
      </c>
      <c r="D335" s="146"/>
      <c r="E335" s="146"/>
      <c r="F335" s="145"/>
      <c r="G335" s="145"/>
      <c r="H335" s="145"/>
    </row>
    <row r="336" spans="3:8">
      <c r="C336" s="146"/>
      <c r="D336" s="146"/>
      <c r="E336" s="146"/>
      <c r="F336" s="145"/>
      <c r="G336" s="145"/>
      <c r="H336" s="145"/>
    </row>
    <row r="337" spans="1:12">
      <c r="A337" s="97" t="s">
        <v>10</v>
      </c>
      <c r="B337" s="97" t="s">
        <v>11</v>
      </c>
      <c r="C337" s="97" t="s">
        <v>487</v>
      </c>
      <c r="D337" s="113" t="s">
        <v>550</v>
      </c>
      <c r="E337" s="113"/>
      <c r="F337" s="113"/>
      <c r="G337" s="113" t="s">
        <v>556</v>
      </c>
      <c r="H337" s="113"/>
      <c r="I337" s="113"/>
      <c r="J337" s="113" t="s">
        <v>552</v>
      </c>
      <c r="K337" s="113"/>
      <c r="L337" s="113"/>
    </row>
    <row r="338" spans="1:12">
      <c r="A338" s="96">
        <f>IF(SUM(L339,K339,I339,H339,F339,E339)&gt;0,يناير!D338,"")</f>
        <v>0</v>
      </c>
      <c r="B338" s="96">
        <f>IF(SUM(L339,J339,I339,H339,F339,E339)&gt;0,يناير!E338,"")</f>
        <v>0</v>
      </c>
      <c r="C338" s="96">
        <f>IF(SUM(L339,K339,I339,H339,F339,E339)&gt;0,يناير!F338,"")</f>
        <v>0</v>
      </c>
      <c r="D338" s="96" t="s">
        <v>553</v>
      </c>
      <c r="E338" s="96" t="s">
        <v>554</v>
      </c>
      <c r="F338" s="96" t="s">
        <v>56</v>
      </c>
      <c r="G338" s="96" t="s">
        <v>553</v>
      </c>
      <c r="H338" s="96" t="s">
        <v>554</v>
      </c>
      <c r="I338" s="96" t="s">
        <v>56</v>
      </c>
      <c r="J338" s="96" t="s">
        <v>553</v>
      </c>
      <c r="K338" s="96" t="s">
        <v>554</v>
      </c>
      <c r="L338" s="96" t="s">
        <v>56</v>
      </c>
    </row>
    <row r="339" spans="1:12">
      <c r="A339" s="96"/>
      <c r="B339" s="96"/>
      <c r="C339" s="96"/>
      <c r="D339" s="147">
        <f>F339-E339</f>
        <v>23355</v>
      </c>
      <c r="E339" s="147">
        <f>IF(D$11=اغسطس!$C12,اغسطس!$AM12,0)</f>
        <v>0</v>
      </c>
      <c r="F339" s="147">
        <f>IF(E$11=اغسطس!$C12,اغسطس!$AN12,0)</f>
        <v>23355</v>
      </c>
      <c r="G339" s="147">
        <f>I339-H339</f>
        <v>23355</v>
      </c>
      <c r="H339" s="147">
        <f>IF(G$11=اغسطس!$C12,اغسطس!$AM12,0)</f>
        <v>0</v>
      </c>
      <c r="I339" s="147">
        <f>IF(H$11=اغسطس!$C12,اغسطس!$AN12,0)</f>
        <v>23355</v>
      </c>
      <c r="J339" s="147">
        <f>L339-K339</f>
        <v>23355</v>
      </c>
      <c r="K339" s="147">
        <f>IF(J$11=اغسطس!$C12,اغسطس!$AM12,0)</f>
        <v>0</v>
      </c>
      <c r="L339" s="147">
        <f>IF(K$11=اغسطس!$C12,اغسطس!$AN12,0)</f>
        <v>23355</v>
      </c>
    </row>
    <row r="340" spans="1:12">
      <c r="A340" s="96"/>
      <c r="B340" s="96"/>
      <c r="C340" s="96"/>
      <c r="D340" s="147">
        <f>SUM(D339+F340-E340)</f>
        <v>23355</v>
      </c>
      <c r="E340" s="147">
        <f>IF(D$11=اغسطس!$C13,اغسطس!$AM13,0)</f>
        <v>0</v>
      </c>
      <c r="F340" s="147">
        <f>IF(E$11=اغسطس!$C13,اغسطس!$AN13,0)</f>
        <v>0</v>
      </c>
      <c r="G340" s="147">
        <f>SUM(G339+I340-H340)</f>
        <v>23355</v>
      </c>
      <c r="H340" s="147">
        <f>IF(G$11=اغسطس!$C13,اغسطس!$AM13,0)</f>
        <v>0</v>
      </c>
      <c r="I340" s="147">
        <f>IF(H$11=اغسطس!$C13,اغسطس!$AN13,0)</f>
        <v>0</v>
      </c>
      <c r="J340" s="147">
        <f>SUM(J339+L340-K340)</f>
        <v>23355</v>
      </c>
      <c r="K340" s="147">
        <f>IF(J$11=اغسطس!$C13,اغسطس!$AM13,0)</f>
        <v>0</v>
      </c>
      <c r="L340" s="147">
        <f>IF(K$11=اغسطس!$C13,اغسطس!$AN13,0)</f>
        <v>0</v>
      </c>
    </row>
    <row r="341" spans="1:12">
      <c r="A341" s="96"/>
      <c r="B341" s="96"/>
      <c r="C341" s="96"/>
      <c r="D341" s="147">
        <f>F341-E341</f>
        <v>0</v>
      </c>
      <c r="E341" s="147">
        <f>IF(D$11=اغسطس!$C14,اغسطس!$AM14,0)</f>
        <v>0</v>
      </c>
      <c r="F341" s="147">
        <f>IF(E$11=اغسطس!$C14,اغسطس!$AN14,0)</f>
        <v>0</v>
      </c>
      <c r="G341" s="147">
        <f>I341-H341</f>
        <v>0</v>
      </c>
      <c r="H341" s="147">
        <f>IF(G$11=اغسطس!$C14,اغسطس!$AM14,0)</f>
        <v>0</v>
      </c>
      <c r="I341" s="147">
        <f>IF(H$11=اغسطس!$C14,اغسطس!$AN14,0)</f>
        <v>0</v>
      </c>
      <c r="J341" s="147">
        <f>L341-K341</f>
        <v>0</v>
      </c>
      <c r="K341" s="147">
        <f>IF(J$11=اغسطس!$C14,اغسطس!$AM14,0)</f>
        <v>0</v>
      </c>
      <c r="L341" s="147">
        <f>IF(K$11=اغسطس!$C14,اغسطس!$AN14,0)</f>
        <v>0</v>
      </c>
    </row>
    <row r="342" spans="1:12">
      <c r="A342" s="96"/>
      <c r="B342" s="96"/>
      <c r="C342" s="96"/>
      <c r="D342" s="147">
        <f>SUM(D341+F342-E342)</f>
        <v>0</v>
      </c>
      <c r="E342" s="147">
        <f>IF(D$11=اغسطس!$C15,اغسطس!$AM15,0)</f>
        <v>0</v>
      </c>
      <c r="F342" s="147">
        <f>IF(E$11=اغسطس!$C15,اغسطس!$AN15,0)</f>
        <v>0</v>
      </c>
      <c r="G342" s="147">
        <f>SUM(G341+I342-H342)</f>
        <v>0</v>
      </c>
      <c r="H342" s="147">
        <f>IF(G$11=اغسطس!$C15,اغسطس!$AM15,0)</f>
        <v>0</v>
      </c>
      <c r="I342" s="147">
        <f>IF(H$11=اغسطس!$C15,اغسطس!$AN15,0)</f>
        <v>0</v>
      </c>
      <c r="J342" s="147">
        <f>SUM(J341+L342-K342)</f>
        <v>0</v>
      </c>
      <c r="K342" s="147">
        <f>IF(J$11=اغسطس!$C15,اغسطس!$AM15,0)</f>
        <v>0</v>
      </c>
      <c r="L342" s="147">
        <f>IF(K$11=اغسطس!$C15,اغسطس!$AN15,0)</f>
        <v>0</v>
      </c>
    </row>
    <row r="343" spans="1:12">
      <c r="A343" s="96"/>
      <c r="B343" s="96"/>
      <c r="C343" s="96"/>
      <c r="D343" s="147">
        <f>F343-E343</f>
        <v>0</v>
      </c>
      <c r="E343" s="147">
        <f>IF(D$11=اغسطس!$C16,اغسطس!$AM16,0)</f>
        <v>0</v>
      </c>
      <c r="F343" s="147">
        <f>IF(E$11=اغسطس!$C16,اغسطس!$AN16,0)</f>
        <v>0</v>
      </c>
      <c r="G343" s="147">
        <f>I343-H343</f>
        <v>0</v>
      </c>
      <c r="H343" s="147">
        <f>IF(G$11=اغسطس!$C16,اغسطس!$AM16,0)</f>
        <v>0</v>
      </c>
      <c r="I343" s="147">
        <f>IF(H$11=اغسطس!$C16,اغسطس!$AN16,0)</f>
        <v>0</v>
      </c>
      <c r="J343" s="147">
        <f>L343-K343</f>
        <v>0</v>
      </c>
      <c r="K343" s="147">
        <f>IF(J$11=اغسطس!$C16,اغسطس!$AM16,0)</f>
        <v>0</v>
      </c>
      <c r="L343" s="147">
        <f>IF(K$11=اغسطس!$C16,اغسطس!$AN16,0)</f>
        <v>0</v>
      </c>
    </row>
    <row r="344" spans="1:12">
      <c r="A344" s="96"/>
      <c r="B344" s="96"/>
      <c r="C344" s="96"/>
      <c r="D344" s="147">
        <f>SUM(D343+F344-E344)</f>
        <v>0</v>
      </c>
      <c r="E344" s="147">
        <f>IF(D$11=اغسطس!$C17,اغسطس!$AM17,0)</f>
        <v>0</v>
      </c>
      <c r="F344" s="147">
        <f>IF(E$11=اغسطس!$C17,اغسطس!$AN17,0)</f>
        <v>0</v>
      </c>
      <c r="G344" s="147">
        <f>SUM(G343+I344-H344)</f>
        <v>0</v>
      </c>
      <c r="H344" s="147">
        <f>IF(G$11=اغسطس!$C17,اغسطس!$AM17,0)</f>
        <v>0</v>
      </c>
      <c r="I344" s="147">
        <f>IF(H$11=اغسطس!$C17,اغسطس!$AN17,0)</f>
        <v>0</v>
      </c>
      <c r="J344" s="147">
        <f>SUM(J343+L344-K344)</f>
        <v>0</v>
      </c>
      <c r="K344" s="147">
        <f>IF(J$11=اغسطس!$C17,اغسطس!$AM17,0)</f>
        <v>0</v>
      </c>
      <c r="L344" s="147">
        <f>IF(K$11=اغسطس!$C17,اغسطس!$AN17,0)</f>
        <v>0</v>
      </c>
    </row>
    <row r="345" spans="1:12">
      <c r="A345" s="96"/>
      <c r="B345" s="96"/>
      <c r="C345" s="96"/>
      <c r="D345" s="147">
        <f>F345-E345</f>
        <v>0</v>
      </c>
      <c r="E345" s="147">
        <f>IF(D$11=اغسطس!$C18,اغسطس!$AM18,0)</f>
        <v>0</v>
      </c>
      <c r="F345" s="147">
        <f>IF(E$11=اغسطس!$C18,اغسطس!$AN18,0)</f>
        <v>0</v>
      </c>
      <c r="G345" s="147">
        <f>I345-H345</f>
        <v>0</v>
      </c>
      <c r="H345" s="147">
        <f>IF(G$11=اغسطس!$C18,اغسطس!$AM18,0)</f>
        <v>0</v>
      </c>
      <c r="I345" s="147">
        <f>IF(H$11=اغسطس!$C18,اغسطس!$AN18,0)</f>
        <v>0</v>
      </c>
      <c r="J345" s="147">
        <f>L345-K345</f>
        <v>0</v>
      </c>
      <c r="K345" s="147">
        <f>IF(J$11=اغسطس!$C18,اغسطس!$AM18,0)</f>
        <v>0</v>
      </c>
      <c r="L345" s="147">
        <f>IF(K$11=اغسطس!$C18,اغسطس!$AN18,0)</f>
        <v>0</v>
      </c>
    </row>
    <row r="346" spans="1:12">
      <c r="A346" s="96"/>
      <c r="B346" s="96"/>
      <c r="C346" s="96"/>
      <c r="D346" s="147">
        <f>SUM(D345+F346-E346)</f>
        <v>0</v>
      </c>
      <c r="E346" s="147">
        <f>IF(D$11=اغسطس!$C19,اغسطس!$AM19,0)</f>
        <v>0</v>
      </c>
      <c r="F346" s="147">
        <f>IF(E$11=اغسطس!$C19,اغسطس!$AN19,0)</f>
        <v>0</v>
      </c>
      <c r="G346" s="147">
        <f>SUM(G345+I346-H346)</f>
        <v>0</v>
      </c>
      <c r="H346" s="147">
        <f>IF(G$11=اغسطس!$C19,اغسطس!$AM19,0)</f>
        <v>0</v>
      </c>
      <c r="I346" s="147">
        <f>IF(H$11=اغسطس!$C19,اغسطس!$AN19,0)</f>
        <v>0</v>
      </c>
      <c r="J346" s="147">
        <f>SUM(J345+L346-K346)</f>
        <v>0</v>
      </c>
      <c r="K346" s="147">
        <f>IF(J$11=اغسطس!$C19,اغسطس!$AM19,0)</f>
        <v>0</v>
      </c>
      <c r="L346" s="147">
        <f>IF(K$11=اغسطس!$C19,اغسطس!$AN19,0)</f>
        <v>0</v>
      </c>
    </row>
    <row r="347" spans="1:12">
      <c r="A347" s="96"/>
      <c r="B347" s="96"/>
      <c r="C347" s="96"/>
      <c r="D347" s="147">
        <f>F347-E347</f>
        <v>0</v>
      </c>
      <c r="E347" s="147">
        <f>IF(D$11=اغسطس!$C20,اغسطس!$AM20,0)</f>
        <v>0</v>
      </c>
      <c r="F347" s="147">
        <f>IF(E$11=اغسطس!$C20,اغسطس!$AN20,0)</f>
        <v>0</v>
      </c>
      <c r="G347" s="147">
        <f>I347-H347</f>
        <v>0</v>
      </c>
      <c r="H347" s="147">
        <f>IF(G$11=اغسطس!$C20,اغسطس!$AM20,0)</f>
        <v>0</v>
      </c>
      <c r="I347" s="147">
        <f>IF(H$11=اغسطس!$C20,اغسطس!$AN20,0)</f>
        <v>0</v>
      </c>
      <c r="J347" s="147">
        <f>L347-K347</f>
        <v>0</v>
      </c>
      <c r="K347" s="147">
        <f>IF(J$11=اغسطس!$C20,اغسطس!$AM20,0)</f>
        <v>0</v>
      </c>
      <c r="L347" s="147">
        <f>IF(K$11=اغسطس!$C20,اغسطس!$AN20,0)</f>
        <v>0</v>
      </c>
    </row>
    <row r="348" spans="1:12">
      <c r="A348" s="96"/>
      <c r="B348" s="96"/>
      <c r="C348" s="96"/>
      <c r="D348" s="147">
        <f>SUM(D347+F348-E348)</f>
        <v>0</v>
      </c>
      <c r="E348" s="147">
        <f>IF(D$11=اغسطس!$C21,اغسطس!$AM21,0)</f>
        <v>0</v>
      </c>
      <c r="F348" s="147">
        <f>IF(E$11=اغسطس!$C21,اغسطس!$AN21,0)</f>
        <v>0</v>
      </c>
      <c r="G348" s="147">
        <f>SUM(G347+I348-H348)</f>
        <v>0</v>
      </c>
      <c r="H348" s="147">
        <f>IF(G$11=اغسطس!$C21,اغسطس!$AM21,0)</f>
        <v>0</v>
      </c>
      <c r="I348" s="147">
        <f>IF(H$11=اغسطس!$C21,اغسطس!$AN21,0)</f>
        <v>0</v>
      </c>
      <c r="J348" s="147">
        <f>SUM(J347+L348-K348)</f>
        <v>0</v>
      </c>
      <c r="K348" s="147">
        <f>IF(J$11=اغسطس!$C21,اغسطس!$AM21,0)</f>
        <v>0</v>
      </c>
      <c r="L348" s="147">
        <f>IF(K$11=اغسطس!$C21,اغسطس!$AN21,0)</f>
        <v>0</v>
      </c>
    </row>
    <row r="349" spans="1:12">
      <c r="A349" s="96"/>
      <c r="B349" s="96"/>
      <c r="C349" s="96"/>
      <c r="D349" s="147">
        <f>F349-E349</f>
        <v>0</v>
      </c>
      <c r="E349" s="147">
        <f>IF(D$11=اغسطس!$C22,اغسطس!$AM22,0)</f>
        <v>0</v>
      </c>
      <c r="F349" s="147">
        <f>IF(E$11=اغسطس!$C22,اغسطس!$AN22,0)</f>
        <v>0</v>
      </c>
      <c r="G349" s="147">
        <f>I349-H349</f>
        <v>0</v>
      </c>
      <c r="H349" s="147">
        <f>IF(G$11=اغسطس!$C22,اغسطس!$AM22,0)</f>
        <v>0</v>
      </c>
      <c r="I349" s="147">
        <f>IF(H$11=اغسطس!$C22,اغسطس!$AN22,0)</f>
        <v>0</v>
      </c>
      <c r="J349" s="147">
        <f>L349-K349</f>
        <v>0</v>
      </c>
      <c r="K349" s="147">
        <f>IF(J$11=اغسطس!$C22,اغسطس!$AM22,0)</f>
        <v>0</v>
      </c>
      <c r="L349" s="147">
        <f>IF(K$11=اغسطس!$C22,اغسطس!$AN22,0)</f>
        <v>0</v>
      </c>
    </row>
    <row r="350" spans="1:12">
      <c r="A350" s="96"/>
      <c r="B350" s="96"/>
      <c r="C350" s="96"/>
      <c r="D350" s="147">
        <f>SUM(D349+F350-E350)</f>
        <v>0</v>
      </c>
      <c r="E350" s="147">
        <f>IF(D$11=اغسطس!$C23,اغسطس!$AM23,0)</f>
        <v>0</v>
      </c>
      <c r="F350" s="147">
        <f>IF(E$11=اغسطس!$C23,اغسطس!$AN23,0)</f>
        <v>0</v>
      </c>
      <c r="G350" s="147">
        <f>SUM(G349+I350-H350)</f>
        <v>0</v>
      </c>
      <c r="H350" s="147">
        <f>IF(G$11=اغسطس!$C23,اغسطس!$AM23,0)</f>
        <v>0</v>
      </c>
      <c r="I350" s="147">
        <f>IF(H$11=اغسطس!$C23,اغسطس!$AN23,0)</f>
        <v>0</v>
      </c>
      <c r="J350" s="147">
        <f>SUM(J349+L350-K350)</f>
        <v>0</v>
      </c>
      <c r="K350" s="147">
        <f>IF(J$11=اغسطس!$C23,اغسطس!$AM23,0)</f>
        <v>0</v>
      </c>
      <c r="L350" s="147">
        <f>IF(K$11=اغسطس!$C23,اغسطس!$AN23,0)</f>
        <v>0</v>
      </c>
    </row>
    <row r="351" spans="1:12">
      <c r="A351" s="96"/>
      <c r="B351" s="96"/>
      <c r="C351" s="96"/>
      <c r="D351" s="147">
        <f>F351-E351</f>
        <v>0</v>
      </c>
      <c r="E351" s="147">
        <f>IF(D$11=اغسطس!$C24,اغسطس!$AM24,0)</f>
        <v>0</v>
      </c>
      <c r="F351" s="147">
        <f>IF(E$11=اغسطس!$C24,اغسطس!$AN24,0)</f>
        <v>0</v>
      </c>
      <c r="G351" s="147">
        <f>I351-H351</f>
        <v>0</v>
      </c>
      <c r="H351" s="147">
        <f>IF(G$11=اغسطس!$C24,اغسطس!$AM24,0)</f>
        <v>0</v>
      </c>
      <c r="I351" s="147">
        <f>IF(H$11=اغسطس!$C24,اغسطس!$AN24,0)</f>
        <v>0</v>
      </c>
      <c r="J351" s="147">
        <f>L351-K351</f>
        <v>0</v>
      </c>
      <c r="K351" s="147">
        <f>IF(J$11=اغسطس!$C24,اغسطس!$AM24,0)</f>
        <v>0</v>
      </c>
      <c r="L351" s="147">
        <f>IF(K$11=اغسطس!$C24,اغسطس!$AN24,0)</f>
        <v>0</v>
      </c>
    </row>
    <row r="352" spans="1:12">
      <c r="A352" s="96"/>
      <c r="B352" s="96"/>
      <c r="C352" s="96"/>
      <c r="D352" s="147">
        <f>SUM(D351+F352-E352)</f>
        <v>0</v>
      </c>
      <c r="E352" s="147">
        <f>IF(D$11=اغسطس!$C25,اغسطس!$AM25,0)</f>
        <v>0</v>
      </c>
      <c r="F352" s="147">
        <f>IF(E$11=اغسطس!$C25,اغسطس!$AN25,0)</f>
        <v>0</v>
      </c>
      <c r="G352" s="147">
        <f>SUM(G351+I352-H352)</f>
        <v>0</v>
      </c>
      <c r="H352" s="147">
        <f>IF(G$11=اغسطس!$C25,اغسطس!$AM25,0)</f>
        <v>0</v>
      </c>
      <c r="I352" s="147">
        <f>IF(H$11=اغسطس!$C25,اغسطس!$AN25,0)</f>
        <v>0</v>
      </c>
      <c r="J352" s="147">
        <f>SUM(J351+L352-K352)</f>
        <v>0</v>
      </c>
      <c r="K352" s="147">
        <f>IF(J$11=اغسطس!$C25,اغسطس!$AM25,0)</f>
        <v>0</v>
      </c>
      <c r="L352" s="147">
        <f>IF(K$11=اغسطس!$C25,اغسطس!$AN25,0)</f>
        <v>0</v>
      </c>
    </row>
    <row r="353" spans="1:12">
      <c r="A353" s="96"/>
      <c r="B353" s="96"/>
      <c r="C353" s="96"/>
      <c r="D353" s="147">
        <f>F353-E353</f>
        <v>0</v>
      </c>
      <c r="E353" s="147">
        <f>IF(D$11=اغسطس!$C26,اغسطس!$AM26,0)</f>
        <v>0</v>
      </c>
      <c r="F353" s="147">
        <f>IF(E$11=اغسطس!$C26,اغسطس!$AN26,0)</f>
        <v>0</v>
      </c>
      <c r="G353" s="147">
        <f>I353-H353</f>
        <v>0</v>
      </c>
      <c r="H353" s="147">
        <f>IF(G$11=اغسطس!$C26,اغسطس!$AM26,0)</f>
        <v>0</v>
      </c>
      <c r="I353" s="147">
        <f>IF(H$11=اغسطس!$C26,اغسطس!$AN26,0)</f>
        <v>0</v>
      </c>
      <c r="J353" s="147">
        <f>L353-K353</f>
        <v>0</v>
      </c>
      <c r="K353" s="147">
        <f>IF(J$11=اغسطس!$C26,اغسطس!$AM26,0)</f>
        <v>0</v>
      </c>
      <c r="L353" s="147">
        <f>IF(K$11=اغسطس!$C26,اغسطس!$AN26,0)</f>
        <v>0</v>
      </c>
    </row>
    <row r="354" spans="1:12">
      <c r="A354" s="96"/>
      <c r="B354" s="96"/>
      <c r="C354" s="96"/>
      <c r="D354" s="147">
        <f>SUM(D353+F354-E354)</f>
        <v>0</v>
      </c>
      <c r="E354" s="147">
        <f>IF(D$11=اغسطس!$C27,اغسطس!$AM27,0)</f>
        <v>0</v>
      </c>
      <c r="F354" s="147">
        <f>IF(E$11=اغسطس!$C27,اغسطس!$AN27,0)</f>
        <v>0</v>
      </c>
      <c r="G354" s="147">
        <f>SUM(G353+I354-H354)</f>
        <v>0</v>
      </c>
      <c r="H354" s="147">
        <f>IF(G$11=اغسطس!$C27,اغسطس!$AM27,0)</f>
        <v>0</v>
      </c>
      <c r="I354" s="147">
        <f>IF(H$11=اغسطس!$C27,اغسطس!$AN27,0)</f>
        <v>0</v>
      </c>
      <c r="J354" s="147">
        <f>SUM(J353+L354-K354)</f>
        <v>0</v>
      </c>
      <c r="K354" s="147">
        <f>IF(J$11=اغسطس!$C27,اغسطس!$AM27,0)</f>
        <v>0</v>
      </c>
      <c r="L354" s="147">
        <f>IF(K$11=اغسطس!$C27,اغسطس!$AN27,0)</f>
        <v>0</v>
      </c>
    </row>
    <row r="355" spans="1:12">
      <c r="A355" s="96"/>
      <c r="B355" s="96"/>
      <c r="C355" s="96"/>
      <c r="D355" s="147">
        <f>F355-E355</f>
        <v>0</v>
      </c>
      <c r="E355" s="147">
        <f>IF(D$11=اغسطس!$C28,اغسطس!$AM28,0)</f>
        <v>0</v>
      </c>
      <c r="F355" s="147">
        <f>IF(E$11=اغسطس!$C28,اغسطس!$AN28,0)</f>
        <v>0</v>
      </c>
      <c r="G355" s="147">
        <f>I355-H355</f>
        <v>0</v>
      </c>
      <c r="H355" s="147">
        <f>IF(G$11=اغسطس!$C28,اغسطس!$AM28,0)</f>
        <v>0</v>
      </c>
      <c r="I355" s="147">
        <f>IF(H$11=اغسطس!$C28,اغسطس!$AN28,0)</f>
        <v>0</v>
      </c>
      <c r="J355" s="147">
        <f>L355-K355</f>
        <v>0</v>
      </c>
      <c r="K355" s="147">
        <f>IF(J$11=اغسطس!$C28,اغسطس!$AM28,0)</f>
        <v>0</v>
      </c>
      <c r="L355" s="147">
        <f>IF(K$11=اغسطس!$C28,اغسطس!$AN28,0)</f>
        <v>0</v>
      </c>
    </row>
    <row r="356" spans="1:12">
      <c r="A356" s="96"/>
      <c r="B356" s="96"/>
      <c r="C356" s="96"/>
      <c r="D356" s="147">
        <f>SUM(D355+F356-E356)</f>
        <v>0</v>
      </c>
      <c r="E356" s="147">
        <f>IF(D$11=اغسطس!$C29,اغسطس!$AM29,0)</f>
        <v>0</v>
      </c>
      <c r="F356" s="147">
        <f>IF(E$11=اغسطس!$C29,اغسطس!$AN29,0)</f>
        <v>0</v>
      </c>
      <c r="G356" s="147">
        <f>SUM(G355+I356-H356)</f>
        <v>0</v>
      </c>
      <c r="H356" s="147">
        <f>IF(G$11=اغسطس!$C29,اغسطس!$AM29,0)</f>
        <v>0</v>
      </c>
      <c r="I356" s="147">
        <f>IF(H$11=اغسطس!$C29,اغسطس!$AN29,0)</f>
        <v>0</v>
      </c>
      <c r="J356" s="147">
        <f>SUM(J355+L356-K356)</f>
        <v>0</v>
      </c>
      <c r="K356" s="147">
        <f>IF(J$11=اغسطس!$C29,اغسطس!$AM29,0)</f>
        <v>0</v>
      </c>
      <c r="L356" s="147">
        <f>IF(K$11=اغسطس!$C29,اغسطس!$AN29,0)</f>
        <v>0</v>
      </c>
    </row>
    <row r="357" spans="1:12">
      <c r="A357" s="96"/>
      <c r="B357" s="96"/>
      <c r="C357" s="96"/>
      <c r="D357" s="147">
        <f>F357-E357</f>
        <v>0</v>
      </c>
      <c r="E357" s="147">
        <f>IF(D$11=اغسطس!$C30,اغسطس!$AM30,0)</f>
        <v>0</v>
      </c>
      <c r="F357" s="147">
        <f>IF(E$11=اغسطس!$C30,اغسطس!$AN30,0)</f>
        <v>0</v>
      </c>
      <c r="G357" s="147">
        <f>I357-H357</f>
        <v>0</v>
      </c>
      <c r="H357" s="147">
        <f>IF(G$11=اغسطس!$C30,اغسطس!$AM30,0)</f>
        <v>0</v>
      </c>
      <c r="I357" s="147">
        <f>IF(H$11=اغسطس!$C30,اغسطس!$AN30,0)</f>
        <v>0</v>
      </c>
      <c r="J357" s="147">
        <f>L357-K357</f>
        <v>0</v>
      </c>
      <c r="K357" s="147">
        <f>IF(J$11=اغسطس!$C30,اغسطس!$AM30,0)</f>
        <v>0</v>
      </c>
      <c r="L357" s="147">
        <f>IF(K$11=اغسطس!$C30,اغسطس!$AN30,0)</f>
        <v>0</v>
      </c>
    </row>
    <row r="358" spans="1:12">
      <c r="A358" s="96"/>
      <c r="B358" s="96"/>
      <c r="C358" s="96"/>
      <c r="D358" s="147">
        <f>SUM(D357+F358-E358)</f>
        <v>0</v>
      </c>
      <c r="E358" s="147">
        <f>IF(D$11=اغسطس!$C31,اغسطس!$AM31,0)</f>
        <v>0</v>
      </c>
      <c r="F358" s="147">
        <f>IF(E$11=اغسطس!$C31,اغسطس!$AN31,0)</f>
        <v>0</v>
      </c>
      <c r="G358" s="147">
        <f>SUM(G357+I358-H358)</f>
        <v>0</v>
      </c>
      <c r="H358" s="147">
        <f>IF(G$11=اغسطس!$C31,اغسطس!$AM31,0)</f>
        <v>0</v>
      </c>
      <c r="I358" s="147">
        <f>IF(H$11=اغسطس!$C31,اغسطس!$AN31,0)</f>
        <v>0</v>
      </c>
      <c r="J358" s="147">
        <f>SUM(J357+L358-K358)</f>
        <v>0</v>
      </c>
      <c r="K358" s="147">
        <f>IF(J$11=اغسطس!$C31,اغسطس!$AM31,0)</f>
        <v>0</v>
      </c>
      <c r="L358" s="147">
        <f>IF(K$11=اغسطس!$C31,اغسطس!$AN31,0)</f>
        <v>0</v>
      </c>
    </row>
    <row r="359" spans="1:12">
      <c r="A359" s="96"/>
      <c r="B359" s="96"/>
      <c r="C359" s="96"/>
      <c r="D359" s="147">
        <f>F359-E359</f>
        <v>0</v>
      </c>
      <c r="E359" s="147">
        <f>IF(D$11=اغسطس!$C32,اغسطس!$AM32,0)</f>
        <v>0</v>
      </c>
      <c r="F359" s="147">
        <f>IF(E$11=اغسطس!$C32,اغسطس!$AN32,0)</f>
        <v>0</v>
      </c>
      <c r="G359" s="147">
        <f>I359-H359</f>
        <v>0</v>
      </c>
      <c r="H359" s="147">
        <f>IF(G$11=اغسطس!$C32,اغسطس!$AM32,0)</f>
        <v>0</v>
      </c>
      <c r="I359" s="147">
        <f>IF(H$11=اغسطس!$C32,اغسطس!$AN32,0)</f>
        <v>0</v>
      </c>
      <c r="J359" s="147">
        <f>L359-K359</f>
        <v>0</v>
      </c>
      <c r="K359" s="147">
        <f>IF(J$11=اغسطس!$C32,اغسطس!$AM32,0)</f>
        <v>0</v>
      </c>
      <c r="L359" s="147">
        <f>IF(K$11=اغسطس!$C32,اغسطس!$AN32,0)</f>
        <v>0</v>
      </c>
    </row>
    <row r="360" spans="1:12">
      <c r="A360" s="96"/>
      <c r="B360" s="96"/>
      <c r="C360" s="96"/>
      <c r="D360" s="147">
        <f>SUM(D359+F360-E360)</f>
        <v>0</v>
      </c>
      <c r="E360" s="147">
        <f>IF(D$11=اغسطس!$C33,اغسطس!$AM33,0)</f>
        <v>0</v>
      </c>
      <c r="F360" s="147">
        <f>IF(E$11=اغسطس!$C33,اغسطس!$AN33,0)</f>
        <v>0</v>
      </c>
      <c r="G360" s="147">
        <f>SUM(G359+I360-H360)</f>
        <v>0</v>
      </c>
      <c r="H360" s="147">
        <f>IF(G$11=اغسطس!$C33,اغسطس!$AM33,0)</f>
        <v>0</v>
      </c>
      <c r="I360" s="147">
        <f>IF(H$11=اغسطس!$C33,اغسطس!$AN33,0)</f>
        <v>0</v>
      </c>
      <c r="J360" s="147">
        <f>SUM(J359+L360-K360)</f>
        <v>0</v>
      </c>
      <c r="K360" s="147">
        <f>IF(J$11=اغسطس!$C33,اغسطس!$AM33,0)</f>
        <v>0</v>
      </c>
      <c r="L360" s="147">
        <f>IF(K$11=اغسطس!$C33,اغسطس!$AN33,0)</f>
        <v>0</v>
      </c>
    </row>
    <row r="361" spans="1:12">
      <c r="A361" s="96"/>
      <c r="B361" s="96"/>
      <c r="C361" s="96"/>
      <c r="D361" s="147">
        <f>F361-E361</f>
        <v>0</v>
      </c>
      <c r="E361" s="147">
        <f>IF(D$11=اغسطس!$C34,اغسطس!$AM34,0)</f>
        <v>0</v>
      </c>
      <c r="F361" s="147">
        <f>IF(E$11=اغسطس!$C34,اغسطس!$AN34,0)</f>
        <v>0</v>
      </c>
      <c r="G361" s="147">
        <f>I361-H361</f>
        <v>0</v>
      </c>
      <c r="H361" s="147">
        <f>IF(G$11=اغسطس!$C34,اغسطس!$AM34,0)</f>
        <v>0</v>
      </c>
      <c r="I361" s="147">
        <f>IF(H$11=اغسطس!$C34,اغسطس!$AN34,0)</f>
        <v>0</v>
      </c>
      <c r="J361" s="147">
        <f>L361-K361</f>
        <v>0</v>
      </c>
      <c r="K361" s="147">
        <f>IF(J$11=اغسطس!$C34,اغسطس!$AM34,0)</f>
        <v>0</v>
      </c>
      <c r="L361" s="147">
        <f>IF(K$11=اغسطس!$C34,اغسطس!$AN34,0)</f>
        <v>0</v>
      </c>
    </row>
    <row r="362" spans="1:12">
      <c r="A362" s="96"/>
      <c r="B362" s="96"/>
      <c r="C362" s="96"/>
      <c r="D362" s="147">
        <f>SUM(D361+F362-E362)</f>
        <v>0</v>
      </c>
      <c r="E362" s="147">
        <f>IF(D$11=اغسطس!$C35,اغسطس!$AM35,0)</f>
        <v>0</v>
      </c>
      <c r="F362" s="147">
        <f>IF(E$11=اغسطس!$C35,اغسطس!$AN35,0)</f>
        <v>0</v>
      </c>
      <c r="G362" s="147">
        <f>SUM(G361+I362-H362)</f>
        <v>0</v>
      </c>
      <c r="H362" s="147">
        <f>IF(G$11=اغسطس!$C35,اغسطس!$AM35,0)</f>
        <v>0</v>
      </c>
      <c r="I362" s="147">
        <f>IF(H$11=اغسطس!$C35,اغسطس!$AN35,0)</f>
        <v>0</v>
      </c>
      <c r="J362" s="147">
        <f>SUM(J361+L362-K362)</f>
        <v>0</v>
      </c>
      <c r="K362" s="147">
        <f>IF(J$11=اغسطس!$C35,اغسطس!$AM35,0)</f>
        <v>0</v>
      </c>
      <c r="L362" s="147">
        <f>IF(K$11=اغسطس!$C35,اغسطس!$AN35,0)</f>
        <v>0</v>
      </c>
    </row>
    <row r="363" spans="1:12">
      <c r="A363" s="96"/>
      <c r="B363" s="96"/>
      <c r="C363" s="96"/>
      <c r="D363" s="147">
        <f>F363-E363</f>
        <v>0</v>
      </c>
      <c r="E363" s="147">
        <f>IF(D$11=اغسطس!$C36,اغسطس!$AM36,0)</f>
        <v>0</v>
      </c>
      <c r="F363" s="147">
        <f>IF(E$11=اغسطس!$C36,اغسطس!$AN36,0)</f>
        <v>0</v>
      </c>
      <c r="G363" s="147">
        <f>I363-H363</f>
        <v>0</v>
      </c>
      <c r="H363" s="147">
        <f>IF(G$11=اغسطس!$C36,اغسطس!$AM36,0)</f>
        <v>0</v>
      </c>
      <c r="I363" s="147">
        <f>IF(H$11=اغسطس!$C36,اغسطس!$AN36,0)</f>
        <v>0</v>
      </c>
      <c r="J363" s="147">
        <f>L363-K363</f>
        <v>0</v>
      </c>
      <c r="K363" s="147">
        <f>IF(J$11=اغسطس!$C36,اغسطس!$AM36,0)</f>
        <v>0</v>
      </c>
      <c r="L363" s="147">
        <f>IF(K$11=اغسطس!$C36,اغسطس!$AN36,0)</f>
        <v>0</v>
      </c>
    </row>
    <row r="364" spans="1:12">
      <c r="A364" s="96"/>
      <c r="B364" s="96"/>
      <c r="C364" s="96"/>
      <c r="D364" s="147">
        <f>SUM(D363+F364-E364)</f>
        <v>0</v>
      </c>
      <c r="E364" s="147">
        <f>IF(D$11=اغسطس!$C37,اغسطس!$AM37,0)</f>
        <v>0</v>
      </c>
      <c r="F364" s="147">
        <f>IF(E$11=اغسطس!$C37,اغسطس!$AN37,0)</f>
        <v>0</v>
      </c>
      <c r="G364" s="147">
        <f>SUM(G363+I364-H364)</f>
        <v>0</v>
      </c>
      <c r="H364" s="147">
        <f>IF(G$11=اغسطس!$C37,اغسطس!$AM37,0)</f>
        <v>0</v>
      </c>
      <c r="I364" s="147">
        <f>IF(H$11=اغسطس!$C37,اغسطس!$AN37,0)</f>
        <v>0</v>
      </c>
      <c r="J364" s="147">
        <f>SUM(J363+L364-K364)</f>
        <v>0</v>
      </c>
      <c r="K364" s="147">
        <f>IF(J$11=اغسطس!$C37,اغسطس!$AM37,0)</f>
        <v>0</v>
      </c>
      <c r="L364" s="147">
        <f>IF(K$11=اغسطس!$C37,اغسطس!$AN37,0)</f>
        <v>0</v>
      </c>
    </row>
    <row r="365" spans="1:12">
      <c r="A365" s="96"/>
      <c r="B365" s="96"/>
      <c r="C365" s="96"/>
      <c r="D365" s="147">
        <f>F365-E365</f>
        <v>0</v>
      </c>
      <c r="E365" s="147">
        <f>IF(D$11=اغسطس!$C38,اغسطس!$AM38,0)</f>
        <v>0</v>
      </c>
      <c r="F365" s="147">
        <f>IF(E$11=اغسطس!$C38,اغسطس!$AN38,0)</f>
        <v>0</v>
      </c>
      <c r="G365" s="147">
        <f>I365-H365</f>
        <v>0</v>
      </c>
      <c r="H365" s="147">
        <f>IF(G$11=اغسطس!$C38,اغسطس!$AM38,0)</f>
        <v>0</v>
      </c>
      <c r="I365" s="147">
        <f>IF(H$11=اغسطس!$C38,اغسطس!$AN38,0)</f>
        <v>0</v>
      </c>
      <c r="J365" s="147">
        <f>L365-K365</f>
        <v>0</v>
      </c>
      <c r="K365" s="147">
        <f>IF(J$11=اغسطس!$C38,اغسطس!$AM38,0)</f>
        <v>0</v>
      </c>
      <c r="L365" s="147">
        <f>IF(K$11=اغسطس!$C38,اغسطس!$AN38,0)</f>
        <v>0</v>
      </c>
    </row>
    <row r="366" spans="1:12">
      <c r="A366" s="96"/>
      <c r="B366" s="96"/>
      <c r="C366" s="96"/>
      <c r="D366" s="147">
        <f>SUM(D365+F366-E366)</f>
        <v>0</v>
      </c>
      <c r="E366" s="147">
        <f>IF(D$11=اغسطس!$C39,اغسطس!$AM39,0)</f>
        <v>0</v>
      </c>
      <c r="F366" s="147">
        <f>IF(E$11=اغسطس!$C39,اغسطس!$AN39,0)</f>
        <v>0</v>
      </c>
      <c r="G366" s="147">
        <f>SUM(G365+I366-H366)</f>
        <v>0</v>
      </c>
      <c r="H366" s="147">
        <f>IF(G$11=اغسطس!$C39,اغسطس!$AM39,0)</f>
        <v>0</v>
      </c>
      <c r="I366" s="147">
        <f>IF(H$11=اغسطس!$C39,اغسطس!$AN39,0)</f>
        <v>0</v>
      </c>
      <c r="J366" s="147">
        <f>SUM(J365+L366-K366)</f>
        <v>0</v>
      </c>
      <c r="K366" s="147">
        <f>IF(J$11=اغسطس!$C39,اغسطس!$AM39,0)</f>
        <v>0</v>
      </c>
      <c r="L366" s="147">
        <f>IF(K$11=اغسطس!$C39,اغسطس!$AN39,0)</f>
        <v>0</v>
      </c>
    </row>
    <row r="367" spans="1:12">
      <c r="A367" s="96"/>
      <c r="B367" s="96"/>
      <c r="C367" s="96"/>
      <c r="D367" s="147">
        <f>F367-E367</f>
        <v>0</v>
      </c>
      <c r="E367" s="147">
        <f>IF(D$11=اغسطس!$C40,اغسطس!$AM40,0)</f>
        <v>0</v>
      </c>
      <c r="F367" s="147">
        <f>IF(E$11=اغسطس!$C40,اغسطس!$AN40,0)</f>
        <v>0</v>
      </c>
      <c r="G367" s="147">
        <f>I367-H367</f>
        <v>0</v>
      </c>
      <c r="H367" s="147">
        <f>IF(G$11=اغسطس!$C40,اغسطس!$AM40,0)</f>
        <v>0</v>
      </c>
      <c r="I367" s="147">
        <f>IF(H$11=اغسطس!$C40,اغسطس!$AN40,0)</f>
        <v>0</v>
      </c>
      <c r="J367" s="147">
        <f>L367-K367</f>
        <v>0</v>
      </c>
      <c r="K367" s="147">
        <f>IF(J$11=اغسطس!$C40,اغسطس!$AM40,0)</f>
        <v>0</v>
      </c>
      <c r="L367" s="147">
        <f>IF(K$11=اغسطس!$C40,اغسطس!$AN40,0)</f>
        <v>0</v>
      </c>
    </row>
    <row r="368" spans="1:12">
      <c r="A368" s="96"/>
      <c r="B368" s="96"/>
      <c r="C368" s="96"/>
      <c r="D368" s="147">
        <f>SUM(D367+F368-E368)</f>
        <v>0</v>
      </c>
      <c r="E368" s="147">
        <f>IF(D$11=اغسطس!$C41,اغسطس!$AM41,0)</f>
        <v>0</v>
      </c>
      <c r="F368" s="147">
        <f>IF(E$11=اغسطس!$C41,اغسطس!$AN41,0)</f>
        <v>0</v>
      </c>
      <c r="G368" s="147">
        <f>SUM(G367+I368-H368)</f>
        <v>0</v>
      </c>
      <c r="H368" s="147">
        <f>IF(G$11=اغسطس!$C41,اغسطس!$AM41,0)</f>
        <v>0</v>
      </c>
      <c r="I368" s="147">
        <f>IF(H$11=اغسطس!$C41,اغسطس!$AN41,0)</f>
        <v>0</v>
      </c>
      <c r="J368" s="147">
        <f>SUM(J367+L368-K368)</f>
        <v>0</v>
      </c>
      <c r="K368" s="147">
        <f>IF(J$11=اغسطس!$C41,اغسطس!$AM41,0)</f>
        <v>0</v>
      </c>
      <c r="L368" s="147">
        <f>IF(K$11=اغسطس!$C41,اغسطس!$AN41,0)</f>
        <v>0</v>
      </c>
    </row>
    <row r="369" spans="1:12">
      <c r="A369" s="96"/>
      <c r="B369" s="96"/>
      <c r="C369" s="96"/>
      <c r="D369" s="147">
        <f>F369-E369</f>
        <v>0</v>
      </c>
      <c r="E369" s="147">
        <f>IF(D$11=اغسطس!$C42,اغسطس!$AM42,0)</f>
        <v>0</v>
      </c>
      <c r="F369" s="147">
        <f>IF(E$11=اغسطس!$C42,اغسطس!$AN42,0)</f>
        <v>0</v>
      </c>
      <c r="G369" s="147">
        <f>I369-H369</f>
        <v>0</v>
      </c>
      <c r="H369" s="147">
        <f>IF(G$11=اغسطس!$C42,اغسطس!$AM42,0)</f>
        <v>0</v>
      </c>
      <c r="I369" s="147">
        <f>IF(H$11=اغسطس!$C42,اغسطس!$AN42,0)</f>
        <v>0</v>
      </c>
      <c r="J369" s="147">
        <f>L369-K369</f>
        <v>0</v>
      </c>
      <c r="K369" s="147">
        <f>IF(J$11=اغسطس!$C42,اغسطس!$AM42,0)</f>
        <v>0</v>
      </c>
      <c r="L369" s="147">
        <f>IF(K$11=اغسطس!$C42,اغسطس!$AN42,0)</f>
        <v>0</v>
      </c>
    </row>
    <row r="384" spans="3:8">
      <c r="C384" s="146" t="s">
        <v>563</v>
      </c>
      <c r="D384" s="146"/>
      <c r="E384" s="146"/>
      <c r="F384" s="145"/>
      <c r="G384" s="145"/>
      <c r="H384" s="145"/>
    </row>
    <row r="385" spans="3:8">
      <c r="C385" s="146"/>
      <c r="D385" s="146"/>
      <c r="E385" s="146"/>
      <c r="F385" s="145"/>
      <c r="G385" s="145"/>
      <c r="H385" s="145"/>
    </row>
    <row r="386" spans="1:12">
      <c r="A386" s="97" t="s">
        <v>10</v>
      </c>
      <c r="B386" s="97" t="s">
        <v>11</v>
      </c>
      <c r="C386" s="97" t="s">
        <v>487</v>
      </c>
      <c r="D386" s="113" t="s">
        <v>550</v>
      </c>
      <c r="E386" s="113"/>
      <c r="F386" s="113"/>
      <c r="G386" s="113" t="s">
        <v>556</v>
      </c>
      <c r="H386" s="113"/>
      <c r="I386" s="113"/>
      <c r="J386" s="113" t="s">
        <v>552</v>
      </c>
      <c r="K386" s="113"/>
      <c r="L386" s="113"/>
    </row>
    <row r="387" spans="1:12">
      <c r="A387" s="96">
        <f>IF(SUM(L388,K388,I388,H388,F388,E388)&gt;0,يناير!D387,"")</f>
        <v>0</v>
      </c>
      <c r="B387" s="96">
        <f>IF(SUM(L388,J388,I388,H388,F388,E388)&gt;0,يناير!E387,"")</f>
        <v>0</v>
      </c>
      <c r="C387" s="96">
        <f>IF(SUM(L388,K388,I388,H388,F388,E388)&gt;0,يناير!F387,"")</f>
        <v>0</v>
      </c>
      <c r="D387" s="96" t="s">
        <v>553</v>
      </c>
      <c r="E387" s="96" t="s">
        <v>554</v>
      </c>
      <c r="F387" s="96" t="s">
        <v>56</v>
      </c>
      <c r="G387" s="96" t="s">
        <v>553</v>
      </c>
      <c r="H387" s="96" t="s">
        <v>554</v>
      </c>
      <c r="I387" s="96" t="s">
        <v>56</v>
      </c>
      <c r="J387" s="96" t="s">
        <v>553</v>
      </c>
      <c r="K387" s="96" t="s">
        <v>554</v>
      </c>
      <c r="L387" s="96" t="s">
        <v>56</v>
      </c>
    </row>
    <row r="388" spans="1:12">
      <c r="A388" s="96"/>
      <c r="B388" s="96">
        <f>IF(SUM(L389,J389,I389,H389,F389,E389)&gt;0,يناير!E388,"")</f>
        <v>0</v>
      </c>
      <c r="C388" s="96" t="str">
        <f>IF(SUM(L389,K389,I389,H389,F389,E389)&gt;0,يناير!F388,"")</f>
        <v/>
      </c>
      <c r="D388" s="147">
        <f>F388-E388</f>
        <v>22320</v>
      </c>
      <c r="E388" s="147">
        <f>IF(D$11=سبتمبر!$C12,سبتمبر!$AM12,0)</f>
        <v>0</v>
      </c>
      <c r="F388" s="147">
        <f>IF(E$11=سبتمبر!$C12,سبتمبر!$AN12,0)</f>
        <v>22320</v>
      </c>
      <c r="G388" s="147">
        <f>I388-H388</f>
        <v>22320</v>
      </c>
      <c r="H388" s="147">
        <f>IF(G$11=سبتمبر!$C12,سبتمبر!$AM12,0)</f>
        <v>0</v>
      </c>
      <c r="I388" s="147">
        <f>IF(H$11=سبتمبر!$C12,سبتمبر!$AN12,0)</f>
        <v>22320</v>
      </c>
      <c r="J388" s="147">
        <f>L388-K388</f>
        <v>22320</v>
      </c>
      <c r="K388" s="147">
        <f>IF(J$11=سبتمبر!$C12,سبتمبر!$AM12,0)</f>
        <v>0</v>
      </c>
      <c r="L388" s="147">
        <f>IF(K$11=سبتمبر!$C12,سبتمبر!$AN12,0)</f>
        <v>22320</v>
      </c>
    </row>
    <row r="389" spans="1:12">
      <c r="A389" s="96"/>
      <c r="B389" s="96" t="str">
        <f>IF(SUM(L390,J390,I390,H390,F390,E390)&gt;0,يناير!E389,"")</f>
        <v/>
      </c>
      <c r="C389" s="96" t="str">
        <f>IF(SUM(L390,K390,I390,H390,F390,E390)&gt;0,يناير!F389,"")</f>
        <v/>
      </c>
      <c r="D389" s="147">
        <f>SUM(D388+F389-E389)</f>
        <v>22320</v>
      </c>
      <c r="E389" s="147">
        <f>IF(D$11=سبتمبر!$C13,سبتمبر!$AM13,0)</f>
        <v>0</v>
      </c>
      <c r="F389" s="147">
        <f>IF(E$11=سبتمبر!$C13,سبتمبر!$AN13,0)</f>
        <v>0</v>
      </c>
      <c r="G389" s="147">
        <f>SUM(G388+I389-H389)</f>
        <v>22320</v>
      </c>
      <c r="H389" s="147">
        <f>IF(G$11=سبتمبر!$C13,سبتمبر!$AM13,0)</f>
        <v>0</v>
      </c>
      <c r="I389" s="147">
        <f>IF(H$11=سبتمبر!$C13,سبتمبر!$AN13,0)</f>
        <v>0</v>
      </c>
      <c r="J389" s="147">
        <f>SUM(J388+L389-K389)</f>
        <v>22320</v>
      </c>
      <c r="K389" s="147">
        <f>IF(J$11=سبتمبر!$C13,سبتمبر!$AM13,0)</f>
        <v>0</v>
      </c>
      <c r="L389" s="147">
        <f>IF(K$11=سبتمبر!$C13,سبتمبر!$AN13,0)</f>
        <v>0</v>
      </c>
    </row>
    <row r="390" spans="1:12">
      <c r="A390" s="96"/>
      <c r="B390" s="96" t="str">
        <f>IF(SUM(L391,J391,I391,H391,F391,E391)&gt;0,يناير!E390,"")</f>
        <v/>
      </c>
      <c r="C390" s="96" t="str">
        <f>IF(SUM(L391,K391,I391,H391,F391,E391)&gt;0,يناير!F390,"")</f>
        <v/>
      </c>
      <c r="D390" s="147">
        <f>F390-E390</f>
        <v>0</v>
      </c>
      <c r="E390" s="147">
        <f>IF(D$11=سبتمبر!$C14,سبتمبر!$AM14,0)</f>
        <v>0</v>
      </c>
      <c r="F390" s="147">
        <f>IF(E$11=سبتمبر!$C14,سبتمبر!$AN14,0)</f>
        <v>0</v>
      </c>
      <c r="G390" s="147">
        <f>I390-H390</f>
        <v>0</v>
      </c>
      <c r="H390" s="147">
        <f>IF(G$11=سبتمبر!$C14,سبتمبر!$AM14,0)</f>
        <v>0</v>
      </c>
      <c r="I390" s="147">
        <f>IF(H$11=سبتمبر!$C14,سبتمبر!$AN14,0)</f>
        <v>0</v>
      </c>
      <c r="J390" s="147">
        <f>L390-K390</f>
        <v>0</v>
      </c>
      <c r="K390" s="147">
        <f>IF(J$11=سبتمبر!$C14,سبتمبر!$AM14,0)</f>
        <v>0</v>
      </c>
      <c r="L390" s="147">
        <f>IF(K$11=سبتمبر!$C14,سبتمبر!$AN14,0)</f>
        <v>0</v>
      </c>
    </row>
    <row r="391" spans="1:12">
      <c r="A391" s="96"/>
      <c r="B391" s="96" t="str">
        <f>IF(SUM(L392,J392,I392,H392,F392,E392)&gt;0,يناير!E391,"")</f>
        <v/>
      </c>
      <c r="C391" s="96" t="str">
        <f>IF(SUM(L392,K392,I392,H392,F392,E392)&gt;0,يناير!F391,"")</f>
        <v/>
      </c>
      <c r="D391" s="147">
        <f>SUM(D390+F391-E391)</f>
        <v>0</v>
      </c>
      <c r="E391" s="147">
        <f>IF(D$11=سبتمبر!$C15,سبتمبر!$AM15,0)</f>
        <v>0</v>
      </c>
      <c r="F391" s="147">
        <f>IF(E$11=سبتمبر!$C15,سبتمبر!$AN15,0)</f>
        <v>0</v>
      </c>
      <c r="G391" s="147">
        <f>SUM(G390+I391-H391)</f>
        <v>0</v>
      </c>
      <c r="H391" s="147">
        <f>IF(G$11=سبتمبر!$C15,سبتمبر!$AM15,0)</f>
        <v>0</v>
      </c>
      <c r="I391" s="147">
        <f>IF(H$11=سبتمبر!$C15,سبتمبر!$AN15,0)</f>
        <v>0</v>
      </c>
      <c r="J391" s="147">
        <f>SUM(J390+L391-K391)</f>
        <v>0</v>
      </c>
      <c r="K391" s="147">
        <f>IF(J$11=سبتمبر!$C15,سبتمبر!$AM15,0)</f>
        <v>0</v>
      </c>
      <c r="L391" s="147">
        <f>IF(K$11=سبتمبر!$C15,سبتمبر!$AN15,0)</f>
        <v>0</v>
      </c>
    </row>
    <row r="392" spans="1:12">
      <c r="A392" s="96"/>
      <c r="B392" s="96" t="str">
        <f>IF(SUM(L393,J393,I393,H393,F393,E393)&gt;0,يناير!E392,"")</f>
        <v/>
      </c>
      <c r="C392" s="96" t="str">
        <f>IF(SUM(L393,K393,I393,H393,F393,E393)&gt;0,يناير!F392,"")</f>
        <v/>
      </c>
      <c r="D392" s="147">
        <f>F392-E392</f>
        <v>0</v>
      </c>
      <c r="E392" s="147">
        <f>IF(D$11=سبتمبر!$C16,سبتمبر!$AM16,0)</f>
        <v>0</v>
      </c>
      <c r="F392" s="147">
        <f>IF(E$11=سبتمبر!$C16,سبتمبر!$AN16,0)</f>
        <v>0</v>
      </c>
      <c r="G392" s="147">
        <f>I392-H392</f>
        <v>0</v>
      </c>
      <c r="H392" s="147">
        <f>IF(G$11=سبتمبر!$C16,سبتمبر!$AM16,0)</f>
        <v>0</v>
      </c>
      <c r="I392" s="147">
        <f>IF(H$11=سبتمبر!$C16,سبتمبر!$AN16,0)</f>
        <v>0</v>
      </c>
      <c r="J392" s="147">
        <f>L392-K392</f>
        <v>0</v>
      </c>
      <c r="K392" s="147">
        <f>IF(J$11=سبتمبر!$C16,سبتمبر!$AM16,0)</f>
        <v>0</v>
      </c>
      <c r="L392" s="147">
        <f>IF(K$11=سبتمبر!$C16,سبتمبر!$AN16,0)</f>
        <v>0</v>
      </c>
    </row>
    <row r="393" spans="1:12">
      <c r="A393" s="96"/>
      <c r="B393" s="96" t="str">
        <f>IF(SUM(L394,J394,I394,H394,F394,E394)&gt;0,يناير!E393,"")</f>
        <v/>
      </c>
      <c r="C393" s="96" t="str">
        <f>IF(SUM(L394,K394,I394,H394,F394,E394)&gt;0,يناير!F393,"")</f>
        <v/>
      </c>
      <c r="D393" s="147">
        <f>SUM(D392+F393-E393)</f>
        <v>0</v>
      </c>
      <c r="E393" s="147">
        <f>IF(D$11=سبتمبر!$C17,سبتمبر!$AM17,0)</f>
        <v>0</v>
      </c>
      <c r="F393" s="147">
        <f>IF(E$11=سبتمبر!$C17,سبتمبر!$AN17,0)</f>
        <v>0</v>
      </c>
      <c r="G393" s="147">
        <f>SUM(G392+I393-H393)</f>
        <v>0</v>
      </c>
      <c r="H393" s="147">
        <f>IF(G$11=سبتمبر!$C17,سبتمبر!$AM17,0)</f>
        <v>0</v>
      </c>
      <c r="I393" s="147">
        <f>IF(H$11=سبتمبر!$C17,سبتمبر!$AN17,0)</f>
        <v>0</v>
      </c>
      <c r="J393" s="147">
        <f>SUM(J392+L393-K393)</f>
        <v>0</v>
      </c>
      <c r="K393" s="147">
        <f>IF(J$11=سبتمبر!$C17,سبتمبر!$AM17,0)</f>
        <v>0</v>
      </c>
      <c r="L393" s="147">
        <f>IF(K$11=سبتمبر!$C17,سبتمبر!$AN17,0)</f>
        <v>0</v>
      </c>
    </row>
    <row r="394" spans="1:12">
      <c r="A394" s="96"/>
      <c r="B394" s="96" t="str">
        <f>IF(SUM(L395,J395,I395,H395,F395,E395)&gt;0,يناير!E394,"")</f>
        <v/>
      </c>
      <c r="C394" s="96" t="str">
        <f>IF(SUM(L395,K395,I395,H395,F395,E395)&gt;0,يناير!F394,"")</f>
        <v/>
      </c>
      <c r="D394" s="147">
        <f>F394-E394</f>
        <v>0</v>
      </c>
      <c r="E394" s="147">
        <f>IF(D$11=سبتمبر!$C18,سبتمبر!$AM18,0)</f>
        <v>0</v>
      </c>
      <c r="F394" s="147">
        <f>IF(E$11=سبتمبر!$C18,سبتمبر!$AN18,0)</f>
        <v>0</v>
      </c>
      <c r="G394" s="147">
        <f>I394-H394</f>
        <v>0</v>
      </c>
      <c r="H394" s="147">
        <f>IF(G$11=سبتمبر!$C18,سبتمبر!$AM18,0)</f>
        <v>0</v>
      </c>
      <c r="I394" s="147">
        <f>IF(H$11=سبتمبر!$C18,سبتمبر!$AN18,0)</f>
        <v>0</v>
      </c>
      <c r="J394" s="147">
        <f>L394-K394</f>
        <v>0</v>
      </c>
      <c r="K394" s="147">
        <f>IF(J$11=سبتمبر!$C18,سبتمبر!$AM18,0)</f>
        <v>0</v>
      </c>
      <c r="L394" s="147">
        <f>IF(K$11=سبتمبر!$C18,سبتمبر!$AN18,0)</f>
        <v>0</v>
      </c>
    </row>
    <row r="395" spans="1:12">
      <c r="A395" s="96"/>
      <c r="B395" s="96" t="str">
        <f>IF(SUM(L396,J396,I396,H396,F396,E396)&gt;0,يناير!E395,"")</f>
        <v/>
      </c>
      <c r="C395" s="96" t="str">
        <f>IF(SUM(L396,K396,I396,H396,F396,E396)&gt;0,يناير!F395,"")</f>
        <v/>
      </c>
      <c r="D395" s="147">
        <f>SUM(D394+F395-E395)</f>
        <v>0</v>
      </c>
      <c r="E395" s="147">
        <f>IF(D$11=سبتمبر!$C19,سبتمبر!$AM19,0)</f>
        <v>0</v>
      </c>
      <c r="F395" s="147">
        <f>IF(E$11=سبتمبر!$C19,سبتمبر!$AN19,0)</f>
        <v>0</v>
      </c>
      <c r="G395" s="147">
        <f>SUM(G394+I395-H395)</f>
        <v>0</v>
      </c>
      <c r="H395" s="147">
        <f>IF(G$11=سبتمبر!$C19,سبتمبر!$AM19,0)</f>
        <v>0</v>
      </c>
      <c r="I395" s="147">
        <f>IF(H$11=سبتمبر!$C19,سبتمبر!$AN19,0)</f>
        <v>0</v>
      </c>
      <c r="J395" s="147">
        <f>SUM(J394+L395-K395)</f>
        <v>0</v>
      </c>
      <c r="K395" s="147">
        <f>IF(J$11=سبتمبر!$C19,سبتمبر!$AM19,0)</f>
        <v>0</v>
      </c>
      <c r="L395" s="147">
        <f>IF(K$11=سبتمبر!$C19,سبتمبر!$AN19,0)</f>
        <v>0</v>
      </c>
    </row>
    <row r="396" spans="1:12">
      <c r="A396" s="96"/>
      <c r="B396" s="96" t="str">
        <f>IF(SUM(L397,J397,I397,H397,F397,E397)&gt;0,يناير!E396,"")</f>
        <v/>
      </c>
      <c r="C396" s="96" t="str">
        <f>IF(SUM(L397,K397,I397,H397,F397,E397)&gt;0,يناير!F396,"")</f>
        <v/>
      </c>
      <c r="D396" s="147">
        <f>F396-E396</f>
        <v>0</v>
      </c>
      <c r="E396" s="147">
        <f>IF(D$11=سبتمبر!$C20,سبتمبر!$AM20,0)</f>
        <v>0</v>
      </c>
      <c r="F396" s="147">
        <f>IF(E$11=سبتمبر!$C20,سبتمبر!$AN20,0)</f>
        <v>0</v>
      </c>
      <c r="G396" s="147">
        <f>I396-H396</f>
        <v>0</v>
      </c>
      <c r="H396" s="147">
        <f>IF(G$11=سبتمبر!$C20,سبتمبر!$AM20,0)</f>
        <v>0</v>
      </c>
      <c r="I396" s="147">
        <f>IF(H$11=سبتمبر!$C20,سبتمبر!$AN20,0)</f>
        <v>0</v>
      </c>
      <c r="J396" s="147">
        <f>L396-K396</f>
        <v>0</v>
      </c>
      <c r="K396" s="147">
        <f>IF(J$11=سبتمبر!$C20,سبتمبر!$AM20,0)</f>
        <v>0</v>
      </c>
      <c r="L396" s="147">
        <f>IF(K$11=سبتمبر!$C20,سبتمبر!$AN20,0)</f>
        <v>0</v>
      </c>
    </row>
    <row r="397" spans="1:12">
      <c r="A397" s="96"/>
      <c r="B397" s="96" t="str">
        <f>IF(SUM(L398,J398,I398,H398,F398,E398)&gt;0,يناير!E397,"")</f>
        <v/>
      </c>
      <c r="C397" s="96" t="str">
        <f>IF(SUM(L398,K398,I398,H398,F398,E398)&gt;0,يناير!F397,"")</f>
        <v/>
      </c>
      <c r="D397" s="147">
        <f>SUM(D396+F397-E397)</f>
        <v>0</v>
      </c>
      <c r="E397" s="147">
        <f>IF(D$11=سبتمبر!$C21,سبتمبر!$AM21,0)</f>
        <v>0</v>
      </c>
      <c r="F397" s="147">
        <f>IF(E$11=سبتمبر!$C21,سبتمبر!$AN21,0)</f>
        <v>0</v>
      </c>
      <c r="G397" s="147">
        <f>SUM(G396+I397-H397)</f>
        <v>0</v>
      </c>
      <c r="H397" s="147">
        <f>IF(G$11=سبتمبر!$C21,سبتمبر!$AM21,0)</f>
        <v>0</v>
      </c>
      <c r="I397" s="147">
        <f>IF(H$11=سبتمبر!$C21,سبتمبر!$AN21,0)</f>
        <v>0</v>
      </c>
      <c r="J397" s="147">
        <f>SUM(J396+L397-K397)</f>
        <v>0</v>
      </c>
      <c r="K397" s="147">
        <f>IF(J$11=سبتمبر!$C21,سبتمبر!$AM21,0)</f>
        <v>0</v>
      </c>
      <c r="L397" s="147">
        <f>IF(K$11=سبتمبر!$C21,سبتمبر!$AN21,0)</f>
        <v>0</v>
      </c>
    </row>
    <row r="398" spans="1:12">
      <c r="A398" s="96"/>
      <c r="B398" s="96" t="str">
        <f>IF(SUM(L399,J399,I399,H399,F399,E399)&gt;0,يناير!E398,"")</f>
        <v/>
      </c>
      <c r="C398" s="96" t="str">
        <f>IF(SUM(L399,K399,I399,H399,F399,E399)&gt;0,يناير!F398,"")</f>
        <v/>
      </c>
      <c r="D398" s="147">
        <f>F398-E398</f>
        <v>0</v>
      </c>
      <c r="E398" s="147">
        <f>IF(D$11=سبتمبر!$C22,سبتمبر!$AM22,0)</f>
        <v>0</v>
      </c>
      <c r="F398" s="147">
        <f>IF(E$11=سبتمبر!$C22,سبتمبر!$AN22,0)</f>
        <v>0</v>
      </c>
      <c r="G398" s="147">
        <f>I398-H398</f>
        <v>0</v>
      </c>
      <c r="H398" s="147">
        <f>IF(G$11=سبتمبر!$C22,سبتمبر!$AM22,0)</f>
        <v>0</v>
      </c>
      <c r="I398" s="147">
        <f>IF(H$11=سبتمبر!$C22,سبتمبر!$AN22,0)</f>
        <v>0</v>
      </c>
      <c r="J398" s="147">
        <f>L398-K398</f>
        <v>0</v>
      </c>
      <c r="K398" s="147">
        <f>IF(J$11=سبتمبر!$C22,سبتمبر!$AM22,0)</f>
        <v>0</v>
      </c>
      <c r="L398" s="147">
        <f>IF(K$11=سبتمبر!$C22,سبتمبر!$AN22,0)</f>
        <v>0</v>
      </c>
    </row>
    <row r="399" spans="1:12">
      <c r="A399" s="96"/>
      <c r="B399" s="96" t="str">
        <f>IF(SUM(L400,J400,I400,H400,F400,E400)&gt;0,يناير!E399,"")</f>
        <v/>
      </c>
      <c r="C399" s="96" t="str">
        <f>IF(SUM(L400,K400,I400,H400,F400,E400)&gt;0,يناير!F399,"")</f>
        <v/>
      </c>
      <c r="D399" s="147">
        <f>SUM(D398+F399-E399)</f>
        <v>0</v>
      </c>
      <c r="E399" s="147">
        <f>IF(D$11=سبتمبر!$C23,سبتمبر!$AM23,0)</f>
        <v>0</v>
      </c>
      <c r="F399" s="147">
        <f>IF(E$11=سبتمبر!$C23,سبتمبر!$AN23,0)</f>
        <v>0</v>
      </c>
      <c r="G399" s="147">
        <f>SUM(G398+I399-H399)</f>
        <v>0</v>
      </c>
      <c r="H399" s="147">
        <f>IF(G$11=سبتمبر!$C23,سبتمبر!$AM23,0)</f>
        <v>0</v>
      </c>
      <c r="I399" s="147">
        <f>IF(H$11=سبتمبر!$C23,سبتمبر!$AN23,0)</f>
        <v>0</v>
      </c>
      <c r="J399" s="147">
        <f>SUM(J398+L399-K399)</f>
        <v>0</v>
      </c>
      <c r="K399" s="147">
        <f>IF(J$11=سبتمبر!$C23,سبتمبر!$AM23,0)</f>
        <v>0</v>
      </c>
      <c r="L399" s="147">
        <f>IF(K$11=سبتمبر!$C23,سبتمبر!$AN23,0)</f>
        <v>0</v>
      </c>
    </row>
    <row r="400" spans="1:12">
      <c r="A400" s="96"/>
      <c r="B400" s="96" t="str">
        <f>IF(SUM(L401,J401,I401,H401,F401,E401)&gt;0,يناير!E400,"")</f>
        <v/>
      </c>
      <c r="C400" s="96" t="str">
        <f>IF(SUM(L401,K401,I401,H401,F401,E401)&gt;0,يناير!F400,"")</f>
        <v/>
      </c>
      <c r="D400" s="147">
        <f>F400-E400</f>
        <v>0</v>
      </c>
      <c r="E400" s="147">
        <f>IF(D$11=سبتمبر!$C24,سبتمبر!$AM24,0)</f>
        <v>0</v>
      </c>
      <c r="F400" s="147">
        <f>IF(E$11=سبتمبر!$C24,سبتمبر!$AN24,0)</f>
        <v>0</v>
      </c>
      <c r="G400" s="147">
        <f>I400-H400</f>
        <v>0</v>
      </c>
      <c r="H400" s="147">
        <f>IF(G$11=سبتمبر!$C24,سبتمبر!$AM24,0)</f>
        <v>0</v>
      </c>
      <c r="I400" s="147">
        <f>IF(H$11=سبتمبر!$C24,سبتمبر!$AN24,0)</f>
        <v>0</v>
      </c>
      <c r="J400" s="147">
        <f>L400-K400</f>
        <v>0</v>
      </c>
      <c r="K400" s="147">
        <f>IF(J$11=سبتمبر!$C24,سبتمبر!$AM24,0)</f>
        <v>0</v>
      </c>
      <c r="L400" s="147">
        <f>IF(K$11=سبتمبر!$C24,سبتمبر!$AN24,0)</f>
        <v>0</v>
      </c>
    </row>
    <row r="401" spans="1:12">
      <c r="A401" s="96"/>
      <c r="B401" s="96" t="str">
        <f>IF(SUM(L402,J402,I402,H402,F402,E402)&gt;0,يناير!E401,"")</f>
        <v/>
      </c>
      <c r="C401" s="96" t="str">
        <f>IF(SUM(L402,K402,I402,H402,F402,E402)&gt;0,يناير!F401,"")</f>
        <v/>
      </c>
      <c r="D401" s="147">
        <f>SUM(D400+F401-E401)</f>
        <v>0</v>
      </c>
      <c r="E401" s="147">
        <f>IF(D$11=سبتمبر!$C25,سبتمبر!$AM25,0)</f>
        <v>0</v>
      </c>
      <c r="F401" s="147">
        <f>IF(E$11=سبتمبر!$C25,سبتمبر!$AN25,0)</f>
        <v>0</v>
      </c>
      <c r="G401" s="147">
        <f>SUM(G400+I401-H401)</f>
        <v>0</v>
      </c>
      <c r="H401" s="147">
        <f>IF(G$11=سبتمبر!$C25,سبتمبر!$AM25,0)</f>
        <v>0</v>
      </c>
      <c r="I401" s="147">
        <f>IF(H$11=سبتمبر!$C25,سبتمبر!$AN25,0)</f>
        <v>0</v>
      </c>
      <c r="J401" s="147">
        <f>SUM(J400+L401-K401)</f>
        <v>0</v>
      </c>
      <c r="K401" s="147">
        <f>IF(J$11=سبتمبر!$C25,سبتمبر!$AM25,0)</f>
        <v>0</v>
      </c>
      <c r="L401" s="147">
        <f>IF(K$11=سبتمبر!$C25,سبتمبر!$AN25,0)</f>
        <v>0</v>
      </c>
    </row>
    <row r="402" spans="1:12">
      <c r="A402" s="96"/>
      <c r="B402" s="96" t="str">
        <f>IF(SUM(L403,J403,I403,H403,F403,E403)&gt;0,يناير!E402,"")</f>
        <v/>
      </c>
      <c r="C402" s="96" t="str">
        <f>IF(SUM(L403,K403,I403,H403,F403,E403)&gt;0,يناير!F402,"")</f>
        <v/>
      </c>
      <c r="D402" s="147">
        <f>F402-E402</f>
        <v>0</v>
      </c>
      <c r="E402" s="147">
        <f>IF(D$11=سبتمبر!$C26,سبتمبر!$AM26,0)</f>
        <v>0</v>
      </c>
      <c r="F402" s="147">
        <f>IF(E$11=سبتمبر!$C26,سبتمبر!$AN26,0)</f>
        <v>0</v>
      </c>
      <c r="G402" s="147">
        <f>I402-H402</f>
        <v>0</v>
      </c>
      <c r="H402" s="147">
        <f>IF(G$11=سبتمبر!$C26,سبتمبر!$AM26,0)</f>
        <v>0</v>
      </c>
      <c r="I402" s="147">
        <f>IF(H$11=سبتمبر!$C26,سبتمبر!$AN26,0)</f>
        <v>0</v>
      </c>
      <c r="J402" s="147">
        <f>L402-K402</f>
        <v>0</v>
      </c>
      <c r="K402" s="147">
        <f>IF(J$11=سبتمبر!$C26,سبتمبر!$AM26,0)</f>
        <v>0</v>
      </c>
      <c r="L402" s="147">
        <f>IF(K$11=سبتمبر!$C26,سبتمبر!$AN26,0)</f>
        <v>0</v>
      </c>
    </row>
    <row r="403" spans="1:12">
      <c r="A403" s="96"/>
      <c r="B403" s="96" t="str">
        <f>IF(SUM(L404,J404,I404,H404,F404,E404)&gt;0,يناير!E403,"")</f>
        <v/>
      </c>
      <c r="C403" s="96" t="str">
        <f>IF(SUM(L404,K404,I404,H404,F404,E404)&gt;0,يناير!F403,"")</f>
        <v/>
      </c>
      <c r="D403" s="147">
        <f>SUM(D402+F403-E403)</f>
        <v>0</v>
      </c>
      <c r="E403" s="147">
        <f>IF(D$11=سبتمبر!$C27,سبتمبر!$AM27,0)</f>
        <v>0</v>
      </c>
      <c r="F403" s="147">
        <f>IF(E$11=سبتمبر!$C27,سبتمبر!$AN27,0)</f>
        <v>0</v>
      </c>
      <c r="G403" s="147">
        <f>SUM(G402+I403-H403)</f>
        <v>0</v>
      </c>
      <c r="H403" s="147">
        <f>IF(G$11=سبتمبر!$C27,سبتمبر!$AM27,0)</f>
        <v>0</v>
      </c>
      <c r="I403" s="147">
        <f>IF(H$11=سبتمبر!$C27,سبتمبر!$AN27,0)</f>
        <v>0</v>
      </c>
      <c r="J403" s="147">
        <f>SUM(J402+L403-K403)</f>
        <v>0</v>
      </c>
      <c r="K403" s="147">
        <f>IF(J$11=سبتمبر!$C27,سبتمبر!$AM27,0)</f>
        <v>0</v>
      </c>
      <c r="L403" s="147">
        <f>IF(K$11=سبتمبر!$C27,سبتمبر!$AN27,0)</f>
        <v>0</v>
      </c>
    </row>
    <row r="404" spans="1:12">
      <c r="A404" s="96"/>
      <c r="B404" s="96" t="str">
        <f>IF(SUM(L405,J405,I405,H405,F405,E405)&gt;0,يناير!E404,"")</f>
        <v/>
      </c>
      <c r="C404" s="96" t="str">
        <f>IF(SUM(L405,K405,I405,H405,F405,E405)&gt;0,يناير!F404,"")</f>
        <v/>
      </c>
      <c r="D404" s="147">
        <f>F404-E404</f>
        <v>0</v>
      </c>
      <c r="E404" s="147">
        <f>IF(D$11=سبتمبر!$C28,سبتمبر!$AM28,0)</f>
        <v>0</v>
      </c>
      <c r="F404" s="147">
        <f>IF(E$11=سبتمبر!$C28,سبتمبر!$AN28,0)</f>
        <v>0</v>
      </c>
      <c r="G404" s="147">
        <f>I404-H404</f>
        <v>0</v>
      </c>
      <c r="H404" s="147">
        <f>IF(G$11=سبتمبر!$C28,سبتمبر!$AM28,0)</f>
        <v>0</v>
      </c>
      <c r="I404" s="147">
        <f>IF(H$11=سبتمبر!$C28,سبتمبر!$AN28,0)</f>
        <v>0</v>
      </c>
      <c r="J404" s="147">
        <f>L404-K404</f>
        <v>0</v>
      </c>
      <c r="K404" s="147">
        <f>IF(J$11=سبتمبر!$C28,سبتمبر!$AM28,0)</f>
        <v>0</v>
      </c>
      <c r="L404" s="147">
        <f>IF(K$11=سبتمبر!$C28,سبتمبر!$AN28,0)</f>
        <v>0</v>
      </c>
    </row>
    <row r="405" spans="1:12">
      <c r="A405" s="96"/>
      <c r="B405" s="96" t="str">
        <f>IF(SUM(L406,J406,I406,H406,F406,E406)&gt;0,يناير!E405,"")</f>
        <v/>
      </c>
      <c r="C405" s="96" t="str">
        <f>IF(SUM(L406,K406,I406,H406,F406,E406)&gt;0,يناير!F405,"")</f>
        <v/>
      </c>
      <c r="D405" s="147">
        <f>SUM(D404+F405-E405)</f>
        <v>0</v>
      </c>
      <c r="E405" s="147">
        <f>IF(D$11=سبتمبر!$C29,سبتمبر!$AM29,0)</f>
        <v>0</v>
      </c>
      <c r="F405" s="147">
        <f>IF(E$11=سبتمبر!$C29,سبتمبر!$AN29,0)</f>
        <v>0</v>
      </c>
      <c r="G405" s="147">
        <f>SUM(G404+I405-H405)</f>
        <v>0</v>
      </c>
      <c r="H405" s="147">
        <f>IF(G$11=سبتمبر!$C29,سبتمبر!$AM29,0)</f>
        <v>0</v>
      </c>
      <c r="I405" s="147">
        <f>IF(H$11=سبتمبر!$C29,سبتمبر!$AN29,0)</f>
        <v>0</v>
      </c>
      <c r="J405" s="147">
        <f>SUM(J404+L405-K405)</f>
        <v>0</v>
      </c>
      <c r="K405" s="147">
        <f>IF(J$11=سبتمبر!$C29,سبتمبر!$AM29,0)</f>
        <v>0</v>
      </c>
      <c r="L405" s="147">
        <f>IF(K$11=سبتمبر!$C29,سبتمبر!$AN29,0)</f>
        <v>0</v>
      </c>
    </row>
    <row r="406" spans="1:12">
      <c r="A406" s="96"/>
      <c r="B406" s="96" t="str">
        <f>IF(SUM(L407,J407,I407,H407,F407,E407)&gt;0,يناير!E406,"")</f>
        <v/>
      </c>
      <c r="C406" s="96" t="str">
        <f>IF(SUM(L407,K407,I407,H407,F407,E407)&gt;0,يناير!F406,"")</f>
        <v/>
      </c>
      <c r="D406" s="147">
        <f>F406-E406</f>
        <v>0</v>
      </c>
      <c r="E406" s="147">
        <f>IF(D$11=سبتمبر!$C30,سبتمبر!$AM30,0)</f>
        <v>0</v>
      </c>
      <c r="F406" s="147">
        <f>IF(E$11=سبتمبر!$C30,سبتمبر!$AN30,0)</f>
        <v>0</v>
      </c>
      <c r="G406" s="147">
        <f>I406-H406</f>
        <v>0</v>
      </c>
      <c r="H406" s="147">
        <f>IF(G$11=سبتمبر!$C30,سبتمبر!$AM30,0)</f>
        <v>0</v>
      </c>
      <c r="I406" s="147">
        <f>IF(H$11=سبتمبر!$C30,سبتمبر!$AN30,0)</f>
        <v>0</v>
      </c>
      <c r="J406" s="147">
        <f>L406-K406</f>
        <v>0</v>
      </c>
      <c r="K406" s="147">
        <f>IF(J$11=سبتمبر!$C30,سبتمبر!$AM30,0)</f>
        <v>0</v>
      </c>
      <c r="L406" s="147">
        <f>IF(K$11=سبتمبر!$C30,سبتمبر!$AN30,0)</f>
        <v>0</v>
      </c>
    </row>
    <row r="407" spans="1:12">
      <c r="A407" s="96"/>
      <c r="B407" s="96" t="str">
        <f>IF(SUM(L408,J408,I408,H408,F408,E408)&gt;0,يناير!E407,"")</f>
        <v/>
      </c>
      <c r="C407" s="96" t="str">
        <f>IF(SUM(L408,K408,I408,H408,F408,E408)&gt;0,يناير!F407,"")</f>
        <v/>
      </c>
      <c r="D407" s="147">
        <f>SUM(D406+F407-E407)</f>
        <v>0</v>
      </c>
      <c r="E407" s="147">
        <f>IF(D$11=سبتمبر!$C31,سبتمبر!$AM31,0)</f>
        <v>0</v>
      </c>
      <c r="F407" s="147">
        <f>IF(E$11=سبتمبر!$C31,سبتمبر!$AN31,0)</f>
        <v>0</v>
      </c>
      <c r="G407" s="147">
        <f>SUM(G406+I407-H407)</f>
        <v>0</v>
      </c>
      <c r="H407" s="147">
        <f>IF(G$11=سبتمبر!$C31,سبتمبر!$AM31,0)</f>
        <v>0</v>
      </c>
      <c r="I407" s="147">
        <f>IF(H$11=سبتمبر!$C31,سبتمبر!$AN31,0)</f>
        <v>0</v>
      </c>
      <c r="J407" s="147">
        <f>SUM(J406+L407-K407)</f>
        <v>0</v>
      </c>
      <c r="K407" s="147">
        <f>IF(J$11=سبتمبر!$C31,سبتمبر!$AM31,0)</f>
        <v>0</v>
      </c>
      <c r="L407" s="147">
        <f>IF(K$11=سبتمبر!$C31,سبتمبر!$AN31,0)</f>
        <v>0</v>
      </c>
    </row>
    <row r="408" spans="1:12">
      <c r="A408" s="96"/>
      <c r="B408" s="96" t="str">
        <f>IF(SUM(L409,J409,I409,H409,F409,E409)&gt;0,يناير!E408,"")</f>
        <v/>
      </c>
      <c r="C408" s="96" t="str">
        <f>IF(SUM(L409,K409,I409,H409,F409,E409)&gt;0,يناير!F408,"")</f>
        <v/>
      </c>
      <c r="D408" s="147">
        <f>F408-E408</f>
        <v>0</v>
      </c>
      <c r="E408" s="147">
        <f>IF(D$11=سبتمبر!$C32,سبتمبر!$AM32,0)</f>
        <v>0</v>
      </c>
      <c r="F408" s="147">
        <f>IF(E$11=سبتمبر!$C32,سبتمبر!$AN32,0)</f>
        <v>0</v>
      </c>
      <c r="G408" s="147">
        <f>I408-H408</f>
        <v>0</v>
      </c>
      <c r="H408" s="147">
        <f>IF(G$11=سبتمبر!$C32,سبتمبر!$AM32,0)</f>
        <v>0</v>
      </c>
      <c r="I408" s="147">
        <f>IF(H$11=سبتمبر!$C32,سبتمبر!$AN32,0)</f>
        <v>0</v>
      </c>
      <c r="J408" s="147">
        <f>L408-K408</f>
        <v>0</v>
      </c>
      <c r="K408" s="147">
        <f>IF(J$11=سبتمبر!$C32,سبتمبر!$AM32,0)</f>
        <v>0</v>
      </c>
      <c r="L408" s="147">
        <f>IF(K$11=سبتمبر!$C32,سبتمبر!$AN32,0)</f>
        <v>0</v>
      </c>
    </row>
    <row r="409" spans="1:12">
      <c r="A409" s="96"/>
      <c r="B409" s="96" t="str">
        <f>IF(SUM(L410,J410,I410,H410,F410,E410)&gt;0,يناير!E409,"")</f>
        <v/>
      </c>
      <c r="C409" s="96" t="str">
        <f>IF(SUM(L410,K410,I410,H410,F410,E410)&gt;0,يناير!F409,"")</f>
        <v/>
      </c>
      <c r="D409" s="147">
        <f>SUM(D408+F409-E409)</f>
        <v>0</v>
      </c>
      <c r="E409" s="147">
        <f>IF(D$11=سبتمبر!$C33,سبتمبر!$AM33,0)</f>
        <v>0</v>
      </c>
      <c r="F409" s="147">
        <f>IF(E$11=سبتمبر!$C33,سبتمبر!$AN33,0)</f>
        <v>0</v>
      </c>
      <c r="G409" s="147">
        <f>SUM(G408+I409-H409)</f>
        <v>0</v>
      </c>
      <c r="H409" s="147">
        <f>IF(G$11=سبتمبر!$C33,سبتمبر!$AM33,0)</f>
        <v>0</v>
      </c>
      <c r="I409" s="147">
        <f>IF(H$11=سبتمبر!$C33,سبتمبر!$AN33,0)</f>
        <v>0</v>
      </c>
      <c r="J409" s="147">
        <f>SUM(J408+L409-K409)</f>
        <v>0</v>
      </c>
      <c r="K409" s="147">
        <f>IF(J$11=سبتمبر!$C33,سبتمبر!$AM33,0)</f>
        <v>0</v>
      </c>
      <c r="L409" s="147">
        <f>IF(K$11=سبتمبر!$C33,سبتمبر!$AN33,0)</f>
        <v>0</v>
      </c>
    </row>
    <row r="410" spans="1:12">
      <c r="A410" s="96"/>
      <c r="B410" s="96" t="str">
        <f>IF(SUM(L411,J411,I411,H411,F411,E411)&gt;0,يناير!E410,"")</f>
        <v/>
      </c>
      <c r="C410" s="96" t="str">
        <f>IF(SUM(L411,K411,I411,H411,F411,E411)&gt;0,يناير!F410,"")</f>
        <v/>
      </c>
      <c r="D410" s="147">
        <f>F410-E410</f>
        <v>0</v>
      </c>
      <c r="E410" s="147">
        <f>IF(D$11=سبتمبر!$C34,سبتمبر!$AM34,0)</f>
        <v>0</v>
      </c>
      <c r="F410" s="147">
        <f>IF(E$11=سبتمبر!$C34,سبتمبر!$AN34,0)</f>
        <v>0</v>
      </c>
      <c r="G410" s="147">
        <f>I410-H410</f>
        <v>0</v>
      </c>
      <c r="H410" s="147">
        <f>IF(G$11=سبتمبر!$C34,سبتمبر!$AM34,0)</f>
        <v>0</v>
      </c>
      <c r="I410" s="147">
        <f>IF(H$11=سبتمبر!$C34,سبتمبر!$AN34,0)</f>
        <v>0</v>
      </c>
      <c r="J410" s="147">
        <f>L410-K410</f>
        <v>0</v>
      </c>
      <c r="K410" s="147">
        <f>IF(J$11=سبتمبر!$C34,سبتمبر!$AM34,0)</f>
        <v>0</v>
      </c>
      <c r="L410" s="147">
        <f>IF(K$11=سبتمبر!$C34,سبتمبر!$AN34,0)</f>
        <v>0</v>
      </c>
    </row>
    <row r="411" spans="1:12">
      <c r="A411" s="96"/>
      <c r="B411" s="96" t="str">
        <f>IF(SUM(L412,J412,I412,H412,F412,E412)&gt;0,يناير!E411,"")</f>
        <v/>
      </c>
      <c r="C411" s="96" t="str">
        <f>IF(SUM(L412,K412,I412,H412,F412,E412)&gt;0,يناير!F411,"")</f>
        <v/>
      </c>
      <c r="D411" s="147">
        <f>SUM(D410+F411-E411)</f>
        <v>0</v>
      </c>
      <c r="E411" s="147">
        <f>IF(D$11=سبتمبر!$C35,سبتمبر!$AM35,0)</f>
        <v>0</v>
      </c>
      <c r="F411" s="147">
        <f>IF(E$11=سبتمبر!$C35,سبتمبر!$AN35,0)</f>
        <v>0</v>
      </c>
      <c r="G411" s="147">
        <f>SUM(G410+I411-H411)</f>
        <v>0</v>
      </c>
      <c r="H411" s="147">
        <f>IF(G$11=سبتمبر!$C35,سبتمبر!$AM35,0)</f>
        <v>0</v>
      </c>
      <c r="I411" s="147">
        <f>IF(H$11=سبتمبر!$C35,سبتمبر!$AN35,0)</f>
        <v>0</v>
      </c>
      <c r="J411" s="147">
        <f>SUM(J410+L411-K411)</f>
        <v>0</v>
      </c>
      <c r="K411" s="147">
        <f>IF(J$11=سبتمبر!$C35,سبتمبر!$AM35,0)</f>
        <v>0</v>
      </c>
      <c r="L411" s="147">
        <f>IF(K$11=سبتمبر!$C35,سبتمبر!$AN35,0)</f>
        <v>0</v>
      </c>
    </row>
    <row r="412" spans="1:12">
      <c r="A412" s="96"/>
      <c r="B412" s="96" t="str">
        <f>IF(SUM(L413,J413,I413,H413,F413,E413)&gt;0,يناير!E412,"")</f>
        <v/>
      </c>
      <c r="C412" s="96" t="str">
        <f>IF(SUM(L413,K413,I413,H413,F413,E413)&gt;0,يناير!F412,"")</f>
        <v/>
      </c>
      <c r="D412" s="147">
        <f>F412-E412</f>
        <v>0</v>
      </c>
      <c r="E412" s="147">
        <f>IF(D$11=سبتمبر!$C36,سبتمبر!$AM36,0)</f>
        <v>0</v>
      </c>
      <c r="F412" s="147">
        <f>IF(E$11=سبتمبر!$C36,سبتمبر!$AN36,0)</f>
        <v>0</v>
      </c>
      <c r="G412" s="147">
        <f>I412-H412</f>
        <v>0</v>
      </c>
      <c r="H412" s="147">
        <f>IF(G$11=سبتمبر!$C36,سبتمبر!$AM36,0)</f>
        <v>0</v>
      </c>
      <c r="I412" s="147">
        <f>IF(H$11=سبتمبر!$C36,سبتمبر!$AN36,0)</f>
        <v>0</v>
      </c>
      <c r="J412" s="147">
        <f>L412-K412</f>
        <v>0</v>
      </c>
      <c r="K412" s="147">
        <f>IF(J$11=سبتمبر!$C36,سبتمبر!$AM36,0)</f>
        <v>0</v>
      </c>
      <c r="L412" s="147">
        <f>IF(K$11=سبتمبر!$C36,سبتمبر!$AN36,0)</f>
        <v>0</v>
      </c>
    </row>
    <row r="413" spans="1:12">
      <c r="A413" s="96"/>
      <c r="B413" s="96" t="str">
        <f>IF(SUM(L414,J414,I414,H414,F414,E414)&gt;0,يناير!E413,"")</f>
        <v/>
      </c>
      <c r="C413" s="96" t="str">
        <f>IF(SUM(L414,K414,I414,H414,F414,E414)&gt;0,يناير!F413,"")</f>
        <v/>
      </c>
      <c r="D413" s="147">
        <f>SUM(D412+F413-E413)</f>
        <v>0</v>
      </c>
      <c r="E413" s="147">
        <f>IF(D$11=سبتمبر!$C37,سبتمبر!$AM37,0)</f>
        <v>0</v>
      </c>
      <c r="F413" s="147">
        <f>IF(E$11=سبتمبر!$C37,سبتمبر!$AN37,0)</f>
        <v>0</v>
      </c>
      <c r="G413" s="147">
        <f>SUM(G412+I413-H413)</f>
        <v>0</v>
      </c>
      <c r="H413" s="147">
        <f>IF(G$11=سبتمبر!$C37,سبتمبر!$AM37,0)</f>
        <v>0</v>
      </c>
      <c r="I413" s="147">
        <f>IF(H$11=سبتمبر!$C37,سبتمبر!$AN37,0)</f>
        <v>0</v>
      </c>
      <c r="J413" s="147">
        <f>SUM(J412+L413-K413)</f>
        <v>0</v>
      </c>
      <c r="K413" s="147">
        <f>IF(J$11=سبتمبر!$C37,سبتمبر!$AM37,0)</f>
        <v>0</v>
      </c>
      <c r="L413" s="147">
        <f>IF(K$11=سبتمبر!$C37,سبتمبر!$AN37,0)</f>
        <v>0</v>
      </c>
    </row>
    <row r="414" spans="1:12">
      <c r="A414" s="96"/>
      <c r="B414" s="96" t="str">
        <f>IF(SUM(L415,J415,I415,H415,F415,E415)&gt;0,يناير!E414,"")</f>
        <v/>
      </c>
      <c r="C414" s="96" t="str">
        <f>IF(SUM(L415,K415,I415,H415,F415,E415)&gt;0,يناير!F414,"")</f>
        <v/>
      </c>
      <c r="D414" s="147">
        <f>F414-E414</f>
        <v>0</v>
      </c>
      <c r="E414" s="147">
        <f>IF(D$11=سبتمبر!$C38,سبتمبر!$AM38,0)</f>
        <v>0</v>
      </c>
      <c r="F414" s="147">
        <f>IF(E$11=سبتمبر!$C38,سبتمبر!$AN38,0)</f>
        <v>0</v>
      </c>
      <c r="G414" s="147">
        <f>I414-H414</f>
        <v>0</v>
      </c>
      <c r="H414" s="147">
        <f>IF(G$11=سبتمبر!$C38,سبتمبر!$AM38,0)</f>
        <v>0</v>
      </c>
      <c r="I414" s="147">
        <f>IF(H$11=سبتمبر!$C38,سبتمبر!$AN38,0)</f>
        <v>0</v>
      </c>
      <c r="J414" s="147">
        <f>L414-K414</f>
        <v>0</v>
      </c>
      <c r="K414" s="147">
        <f>IF(J$11=سبتمبر!$C38,سبتمبر!$AM38,0)</f>
        <v>0</v>
      </c>
      <c r="L414" s="147">
        <f>IF(K$11=سبتمبر!$C38,سبتمبر!$AN38,0)</f>
        <v>0</v>
      </c>
    </row>
    <row r="415" spans="1:12">
      <c r="A415" s="96"/>
      <c r="B415" s="96" t="str">
        <f>IF(SUM(L416,J416,I416,H416,F416,E416)&gt;0,يناير!E415,"")</f>
        <v/>
      </c>
      <c r="C415" s="96" t="str">
        <f>IF(SUM(L416,K416,I416,H416,F416,E416)&gt;0,يناير!F415,"")</f>
        <v/>
      </c>
      <c r="D415" s="147">
        <f>SUM(D414+F415-E415)</f>
        <v>0</v>
      </c>
      <c r="E415" s="147">
        <f>IF(D$11=سبتمبر!$C39,سبتمبر!$AM39,0)</f>
        <v>0</v>
      </c>
      <c r="F415" s="147">
        <f>IF(E$11=سبتمبر!$C39,سبتمبر!$AN39,0)</f>
        <v>0</v>
      </c>
      <c r="G415" s="147">
        <f>SUM(G414+I415-H415)</f>
        <v>0</v>
      </c>
      <c r="H415" s="147">
        <f>IF(G$11=سبتمبر!$C39,سبتمبر!$AM39,0)</f>
        <v>0</v>
      </c>
      <c r="I415" s="147">
        <f>IF(H$11=سبتمبر!$C39,سبتمبر!$AN39,0)</f>
        <v>0</v>
      </c>
      <c r="J415" s="147">
        <f>SUM(J414+L415-K415)</f>
        <v>0</v>
      </c>
      <c r="K415" s="147">
        <f>IF(J$11=سبتمبر!$C39,سبتمبر!$AM39,0)</f>
        <v>0</v>
      </c>
      <c r="L415" s="147">
        <f>IF(K$11=سبتمبر!$C39,سبتمبر!$AN39,0)</f>
        <v>0</v>
      </c>
    </row>
    <row r="416" spans="1:12">
      <c r="A416" s="96"/>
      <c r="B416" s="96" t="str">
        <f>IF(SUM(L417,J417,I417,H417,F417,E417)&gt;0,يناير!E416,"")</f>
        <v/>
      </c>
      <c r="C416" s="96" t="str">
        <f>IF(SUM(L417,K417,I417,H417,F417,E417)&gt;0,يناير!F416,"")</f>
        <v/>
      </c>
      <c r="D416" s="147">
        <f>F416-E416</f>
        <v>0</v>
      </c>
      <c r="E416" s="147">
        <f>IF(D$11=سبتمبر!$C40,سبتمبر!$AM40,0)</f>
        <v>0</v>
      </c>
      <c r="F416" s="147">
        <f>IF(E$11=سبتمبر!$C40,سبتمبر!$AN40,0)</f>
        <v>0</v>
      </c>
      <c r="G416" s="147">
        <f>I416-H416</f>
        <v>0</v>
      </c>
      <c r="H416" s="147">
        <f>IF(G$11=سبتمبر!$C40,سبتمبر!$AM40,0)</f>
        <v>0</v>
      </c>
      <c r="I416" s="147">
        <f>IF(H$11=سبتمبر!$C40,سبتمبر!$AN40,0)</f>
        <v>0</v>
      </c>
      <c r="J416" s="147">
        <f>L416-K416</f>
        <v>0</v>
      </c>
      <c r="K416" s="147">
        <f>IF(J$11=سبتمبر!$C40,سبتمبر!$AM40,0)</f>
        <v>0</v>
      </c>
      <c r="L416" s="147">
        <f>IF(K$11=سبتمبر!$C40,سبتمبر!$AN40,0)</f>
        <v>0</v>
      </c>
    </row>
    <row r="417" spans="1:12">
      <c r="A417" s="96"/>
      <c r="B417" s="96" t="str">
        <f>IF(SUM(L418,J418,I418,H418,F418,E418)&gt;0,يناير!E417,"")</f>
        <v/>
      </c>
      <c r="C417" s="96" t="str">
        <f>IF(SUM(L418,K418,I418,H418,F418,E418)&gt;0,يناير!F417,"")</f>
        <v/>
      </c>
      <c r="D417" s="147">
        <f>SUM(D416+F417-E417)</f>
        <v>0</v>
      </c>
      <c r="E417" s="147">
        <f>IF(D$11=سبتمبر!$C41,سبتمبر!$AM41,0)</f>
        <v>0</v>
      </c>
      <c r="F417" s="147">
        <f>IF(E$11=سبتمبر!$C41,سبتمبر!$AN41,0)</f>
        <v>0</v>
      </c>
      <c r="G417" s="147">
        <f>SUM(G416+I417-H417)</f>
        <v>0</v>
      </c>
      <c r="H417" s="147">
        <f>IF(G$11=سبتمبر!$C41,سبتمبر!$AM41,0)</f>
        <v>0</v>
      </c>
      <c r="I417" s="147">
        <f>IF(H$11=سبتمبر!$C41,سبتمبر!$AN41,0)</f>
        <v>0</v>
      </c>
      <c r="J417" s="147">
        <f>SUM(J416+L417-K417)</f>
        <v>0</v>
      </c>
      <c r="K417" s="147">
        <f>IF(J$11=سبتمبر!$C41,سبتمبر!$AM41,0)</f>
        <v>0</v>
      </c>
      <c r="L417" s="147">
        <f>IF(K$11=سبتمبر!$C41,سبتمبر!$AN41,0)</f>
        <v>0</v>
      </c>
    </row>
    <row r="418" spans="1:12">
      <c r="A418" s="96"/>
      <c r="B418" s="96" t="str">
        <f>IF(SUM(L419,J419,I419,H419,F419,E419)&gt;0,يناير!E418,"")</f>
        <v/>
      </c>
      <c r="C418" s="96" t="str">
        <f>IF(SUM(L419,K419,I419,H419,F419,E419)&gt;0,يناير!F418,"")</f>
        <v/>
      </c>
      <c r="D418" s="147">
        <f>F418-E418</f>
        <v>0</v>
      </c>
      <c r="E418" s="147">
        <f>IF(D$11=سبتمبر!$C42,سبتمبر!$AM42,0)</f>
        <v>0</v>
      </c>
      <c r="F418" s="147">
        <f>IF(E$11=سبتمبر!$C42,سبتمبر!$AN42,0)</f>
        <v>0</v>
      </c>
      <c r="G418" s="147">
        <f>I418-H418</f>
        <v>0</v>
      </c>
      <c r="H418" s="147">
        <f>IF(G$11=سبتمبر!$C42,سبتمبر!$AM42,0)</f>
        <v>0</v>
      </c>
      <c r="I418" s="147">
        <f>IF(H$11=سبتمبر!$C42,سبتمبر!$AN42,0)</f>
        <v>0</v>
      </c>
      <c r="J418" s="147">
        <f>L418-K418</f>
        <v>0</v>
      </c>
      <c r="K418" s="147">
        <f>IF(J$11=سبتمبر!$C42,سبتمبر!$AM42,0)</f>
        <v>0</v>
      </c>
      <c r="L418" s="147">
        <f>IF(K$11=سبتمبر!$C42,سبتمبر!$AN42,0)</f>
        <v>0</v>
      </c>
    </row>
    <row r="434" spans="3:8">
      <c r="C434" s="146" t="s">
        <v>564</v>
      </c>
      <c r="D434" s="146"/>
      <c r="E434" s="146"/>
      <c r="F434" s="145"/>
      <c r="G434" s="145"/>
      <c r="H434" s="145"/>
    </row>
    <row r="435" spans="3:8">
      <c r="C435" s="146"/>
      <c r="D435" s="146"/>
      <c r="E435" s="146"/>
      <c r="F435" s="145"/>
      <c r="G435" s="145"/>
      <c r="H435" s="145"/>
    </row>
    <row r="436" spans="1:12">
      <c r="A436" s="97" t="s">
        <v>10</v>
      </c>
      <c r="B436" s="97" t="s">
        <v>11</v>
      </c>
      <c r="C436" s="97" t="s">
        <v>487</v>
      </c>
      <c r="D436" s="113" t="s">
        <v>550</v>
      </c>
      <c r="E436" s="113"/>
      <c r="F436" s="113"/>
      <c r="G436" s="113" t="s">
        <v>556</v>
      </c>
      <c r="H436" s="113"/>
      <c r="I436" s="113"/>
      <c r="J436" s="113" t="s">
        <v>552</v>
      </c>
      <c r="K436" s="113"/>
      <c r="L436" s="113"/>
    </row>
    <row r="437" spans="1:12">
      <c r="A437" s="96">
        <f>IF(SUM(L438,K438,I438,H438,F438,E438)&gt;0,يناير!D437,"")</f>
        <v>0</v>
      </c>
      <c r="B437" s="96">
        <f>IF(SUM(L438,J438,I438,H438,F438,E438)&gt;0,يناير!E437,"")</f>
        <v>0</v>
      </c>
      <c r="C437" s="96">
        <f>IF(SUM(L438,K438,I438,H438,F438,E438)&gt;0,يناير!F437,"")</f>
        <v>0</v>
      </c>
      <c r="D437" s="96" t="s">
        <v>553</v>
      </c>
      <c r="E437" s="96" t="s">
        <v>554</v>
      </c>
      <c r="F437" s="96" t="s">
        <v>56</v>
      </c>
      <c r="G437" s="96" t="s">
        <v>553</v>
      </c>
      <c r="H437" s="96" t="s">
        <v>554</v>
      </c>
      <c r="I437" s="96" t="s">
        <v>56</v>
      </c>
      <c r="J437" s="96" t="s">
        <v>553</v>
      </c>
      <c r="K437" s="96" t="s">
        <v>554</v>
      </c>
      <c r="L437" s="96" t="s">
        <v>56</v>
      </c>
    </row>
    <row r="438" spans="1:12">
      <c r="A438" s="96"/>
      <c r="B438" s="96"/>
      <c r="C438" s="96"/>
      <c r="D438" s="147">
        <f>F438-E438</f>
        <v>21860</v>
      </c>
      <c r="E438" s="147">
        <f>IF(D$11=اكتوبر!$C12,اكتوبر!$AM12,0)</f>
        <v>0</v>
      </c>
      <c r="F438" s="147">
        <f>IF(E$11=اكتوبر!$C12,اكتوبر!$AN12,0)</f>
        <v>21860</v>
      </c>
      <c r="G438" s="147">
        <f>I438-H438</f>
        <v>21860</v>
      </c>
      <c r="H438" s="147">
        <f>IF(G$11=اكتوبر!$C12,اكتوبر!$AM12,0)</f>
        <v>0</v>
      </c>
      <c r="I438" s="147">
        <f>IF(H$11=اكتوبر!$C12,اكتوبر!$AN12,0)</f>
        <v>21860</v>
      </c>
      <c r="J438" s="147">
        <f>L438-K438</f>
        <v>21860</v>
      </c>
      <c r="K438" s="147">
        <f>IF(J$11=اكتوبر!$C12,اكتوبر!$AM12,0)</f>
        <v>0</v>
      </c>
      <c r="L438" s="147">
        <f>IF(K$11=اكتوبر!$C12,اكتوبر!$AN12,0)</f>
        <v>21860</v>
      </c>
    </row>
    <row r="439" spans="1:12">
      <c r="A439" s="96"/>
      <c r="B439" s="96"/>
      <c r="C439" s="96"/>
      <c r="D439" s="147">
        <f>SUM(D438+F439-E439)</f>
        <v>21860</v>
      </c>
      <c r="E439" s="147">
        <f>IF(D$11=اكتوبر!$C13,اكتوبر!$AM13,0)</f>
        <v>0</v>
      </c>
      <c r="F439" s="147">
        <f>IF(E$11=اكتوبر!$C13,اكتوبر!$AN13,0)</f>
        <v>0</v>
      </c>
      <c r="G439" s="147">
        <f>SUM(G438+I439-H439)</f>
        <v>21860</v>
      </c>
      <c r="H439" s="147">
        <f>IF(G$11=اكتوبر!$C13,اكتوبر!$AM13,0)</f>
        <v>0</v>
      </c>
      <c r="I439" s="147">
        <f>IF(H$11=اكتوبر!$C13,اكتوبر!$AN13,0)</f>
        <v>0</v>
      </c>
      <c r="J439" s="147">
        <f>SUM(J438+L439-K439)</f>
        <v>21860</v>
      </c>
      <c r="K439" s="147">
        <f>IF(J$11=اكتوبر!$C13,اكتوبر!$AM13,0)</f>
        <v>0</v>
      </c>
      <c r="L439" s="147">
        <f>IF(K$11=اكتوبر!$C13,اكتوبر!$AN13,0)</f>
        <v>0</v>
      </c>
    </row>
    <row r="440" spans="1:12">
      <c r="A440" s="96"/>
      <c r="B440" s="96"/>
      <c r="C440" s="96"/>
      <c r="D440" s="147">
        <f>F440-E440</f>
        <v>0</v>
      </c>
      <c r="E440" s="147">
        <f>IF(D$11=اكتوبر!$C14,اكتوبر!$AM14,0)</f>
        <v>0</v>
      </c>
      <c r="F440" s="147">
        <f>IF(E$11=اكتوبر!$C14,اكتوبر!$AN14,0)</f>
        <v>0</v>
      </c>
      <c r="G440" s="147">
        <f>I440-H440</f>
        <v>0</v>
      </c>
      <c r="H440" s="147">
        <f>IF(G$11=اكتوبر!$C14,اكتوبر!$AM14,0)</f>
        <v>0</v>
      </c>
      <c r="I440" s="147">
        <f>IF(H$11=اكتوبر!$C14,اكتوبر!$AN14,0)</f>
        <v>0</v>
      </c>
      <c r="J440" s="147">
        <f>L440-K440</f>
        <v>0</v>
      </c>
      <c r="K440" s="147">
        <f>IF(J$11=اكتوبر!$C14,اكتوبر!$AM14,0)</f>
        <v>0</v>
      </c>
      <c r="L440" s="147">
        <f>IF(K$11=اكتوبر!$C14,اكتوبر!$AN14,0)</f>
        <v>0</v>
      </c>
    </row>
    <row r="441" spans="1:12">
      <c r="A441" s="96"/>
      <c r="B441" s="96"/>
      <c r="C441" s="96"/>
      <c r="D441" s="147">
        <f>SUM(D440+F441-E441)</f>
        <v>0</v>
      </c>
      <c r="E441" s="147">
        <f>IF(D$11=اكتوبر!$C15,اكتوبر!$AM15,0)</f>
        <v>0</v>
      </c>
      <c r="F441" s="147">
        <f>IF(E$11=اكتوبر!$C15,اكتوبر!$AN15,0)</f>
        <v>0</v>
      </c>
      <c r="G441" s="147">
        <f>SUM(G440+I441-H441)</f>
        <v>0</v>
      </c>
      <c r="H441" s="147">
        <f>IF(G$11=اكتوبر!$C15,اكتوبر!$AM15,0)</f>
        <v>0</v>
      </c>
      <c r="I441" s="147">
        <f>IF(H$11=اكتوبر!$C15,اكتوبر!$AN15,0)</f>
        <v>0</v>
      </c>
      <c r="J441" s="147">
        <f>SUM(J440+L441-K441)</f>
        <v>0</v>
      </c>
      <c r="K441" s="147">
        <f>IF(J$11=اكتوبر!$C15,اكتوبر!$AM15,0)</f>
        <v>0</v>
      </c>
      <c r="L441" s="147">
        <f>IF(K$11=اكتوبر!$C15,اكتوبر!$AN15,0)</f>
        <v>0</v>
      </c>
    </row>
    <row r="442" spans="1:12">
      <c r="A442" s="96"/>
      <c r="B442" s="96"/>
      <c r="C442" s="96"/>
      <c r="D442" s="147">
        <f>F442-E442</f>
        <v>0</v>
      </c>
      <c r="E442" s="147">
        <f>IF(D$11=اكتوبر!$C16,اكتوبر!$AM16,0)</f>
        <v>0</v>
      </c>
      <c r="F442" s="147">
        <f>IF(E$11=اكتوبر!$C16,اكتوبر!$AN16,0)</f>
        <v>0</v>
      </c>
      <c r="G442" s="147">
        <f>I442-H442</f>
        <v>0</v>
      </c>
      <c r="H442" s="147">
        <f>IF(G$11=اكتوبر!$C16,اكتوبر!$AM16,0)</f>
        <v>0</v>
      </c>
      <c r="I442" s="147">
        <f>IF(H$11=اكتوبر!$C16,اكتوبر!$AN16,0)</f>
        <v>0</v>
      </c>
      <c r="J442" s="147">
        <f>L442-K442</f>
        <v>0</v>
      </c>
      <c r="K442" s="147">
        <f>IF(J$11=اكتوبر!$C16,اكتوبر!$AM16,0)</f>
        <v>0</v>
      </c>
      <c r="L442" s="147">
        <f>IF(K$11=اكتوبر!$C16,اكتوبر!$AN16,0)</f>
        <v>0</v>
      </c>
    </row>
    <row r="443" spans="1:12">
      <c r="A443" s="96"/>
      <c r="B443" s="96"/>
      <c r="C443" s="96"/>
      <c r="D443" s="147">
        <f>SUM(D442+F443-E443)</f>
        <v>0</v>
      </c>
      <c r="E443" s="147">
        <f>IF(D$11=اكتوبر!$C17,اكتوبر!$AM17,0)</f>
        <v>0</v>
      </c>
      <c r="F443" s="147">
        <f>IF(E$11=اكتوبر!$C17,اكتوبر!$AN17,0)</f>
        <v>0</v>
      </c>
      <c r="G443" s="147">
        <f>SUM(G442+I443-H443)</f>
        <v>0</v>
      </c>
      <c r="H443" s="147">
        <f>IF(G$11=اكتوبر!$C17,اكتوبر!$AM17,0)</f>
        <v>0</v>
      </c>
      <c r="I443" s="147">
        <f>IF(H$11=اكتوبر!$C17,اكتوبر!$AN17,0)</f>
        <v>0</v>
      </c>
      <c r="J443" s="147">
        <f>SUM(J442+L443-K443)</f>
        <v>0</v>
      </c>
      <c r="K443" s="147">
        <f>IF(J$11=اكتوبر!$C17,اكتوبر!$AM17,0)</f>
        <v>0</v>
      </c>
      <c r="L443" s="147">
        <f>IF(K$11=اكتوبر!$C17,اكتوبر!$AN17,0)</f>
        <v>0</v>
      </c>
    </row>
    <row r="444" spans="1:12">
      <c r="A444" s="96"/>
      <c r="B444" s="96"/>
      <c r="C444" s="96"/>
      <c r="D444" s="147">
        <f>F444-E444</f>
        <v>0</v>
      </c>
      <c r="E444" s="147">
        <f>IF(D$11=اكتوبر!$C18,اكتوبر!$AM18,0)</f>
        <v>0</v>
      </c>
      <c r="F444" s="147">
        <f>IF(E$11=اكتوبر!$C18,اكتوبر!$AN18,0)</f>
        <v>0</v>
      </c>
      <c r="G444" s="147">
        <f>I444-H444</f>
        <v>0</v>
      </c>
      <c r="H444" s="147">
        <f>IF(G$11=اكتوبر!$C18,اكتوبر!$AM18,0)</f>
        <v>0</v>
      </c>
      <c r="I444" s="147">
        <f>IF(H$11=اكتوبر!$C18,اكتوبر!$AN18,0)</f>
        <v>0</v>
      </c>
      <c r="J444" s="147">
        <f>L444-K444</f>
        <v>0</v>
      </c>
      <c r="K444" s="147">
        <f>IF(J$11=اكتوبر!$C18,اكتوبر!$AM18,0)</f>
        <v>0</v>
      </c>
      <c r="L444" s="147">
        <f>IF(K$11=اكتوبر!$C18,اكتوبر!$AN18,0)</f>
        <v>0</v>
      </c>
    </row>
    <row r="445" spans="1:12">
      <c r="A445" s="96"/>
      <c r="B445" s="96"/>
      <c r="C445" s="96"/>
      <c r="D445" s="147">
        <f>SUM(D444+F445-E445)</f>
        <v>0</v>
      </c>
      <c r="E445" s="147">
        <f>IF(D$11=اكتوبر!$C19,اكتوبر!$AM19,0)</f>
        <v>0</v>
      </c>
      <c r="F445" s="147">
        <f>IF(E$11=اكتوبر!$C19,اكتوبر!$AN19,0)</f>
        <v>0</v>
      </c>
      <c r="G445" s="147">
        <f>SUM(G444+I445-H445)</f>
        <v>0</v>
      </c>
      <c r="H445" s="147">
        <f>IF(G$11=اكتوبر!$C19,اكتوبر!$AM19,0)</f>
        <v>0</v>
      </c>
      <c r="I445" s="147">
        <f>IF(H$11=اكتوبر!$C19,اكتوبر!$AN19,0)</f>
        <v>0</v>
      </c>
      <c r="J445" s="147">
        <f>SUM(J444+L445-K445)</f>
        <v>0</v>
      </c>
      <c r="K445" s="147">
        <f>IF(J$11=اكتوبر!$C19,اكتوبر!$AM19,0)</f>
        <v>0</v>
      </c>
      <c r="L445" s="147">
        <f>IF(K$11=اكتوبر!$C19,اكتوبر!$AN19,0)</f>
        <v>0</v>
      </c>
    </row>
    <row r="446" spans="1:12">
      <c r="A446" s="96"/>
      <c r="B446" s="96"/>
      <c r="C446" s="96"/>
      <c r="D446" s="147">
        <f>F446-E446</f>
        <v>0</v>
      </c>
      <c r="E446" s="147">
        <f>IF(D$11=اكتوبر!$C20,اكتوبر!$AM20,0)</f>
        <v>0</v>
      </c>
      <c r="F446" s="147">
        <f>IF(E$11=اكتوبر!$C20,اكتوبر!$AN20,0)</f>
        <v>0</v>
      </c>
      <c r="G446" s="147">
        <f>I446-H446</f>
        <v>0</v>
      </c>
      <c r="H446" s="147">
        <f>IF(G$11=اكتوبر!$C20,اكتوبر!$AM20,0)</f>
        <v>0</v>
      </c>
      <c r="I446" s="147">
        <f>IF(H$11=اكتوبر!$C20,اكتوبر!$AN20,0)</f>
        <v>0</v>
      </c>
      <c r="J446" s="147">
        <f>L446-K446</f>
        <v>0</v>
      </c>
      <c r="K446" s="147">
        <f>IF(J$11=اكتوبر!$C20,اكتوبر!$AM20,0)</f>
        <v>0</v>
      </c>
      <c r="L446" s="147">
        <f>IF(K$11=اكتوبر!$C20,اكتوبر!$AN20,0)</f>
        <v>0</v>
      </c>
    </row>
    <row r="447" spans="1:12">
      <c r="A447" s="96"/>
      <c r="B447" s="96"/>
      <c r="C447" s="96"/>
      <c r="D447" s="147">
        <f>SUM(D446+F447-E447)</f>
        <v>0</v>
      </c>
      <c r="E447" s="147">
        <f>IF(D$11=اكتوبر!$C21,اكتوبر!$AM21,0)</f>
        <v>0</v>
      </c>
      <c r="F447" s="147">
        <f>IF(E$11=اكتوبر!$C21,اكتوبر!$AN21,0)</f>
        <v>0</v>
      </c>
      <c r="G447" s="147">
        <f>SUM(G446+I447-H447)</f>
        <v>0</v>
      </c>
      <c r="H447" s="147">
        <f>IF(G$11=اكتوبر!$C21,اكتوبر!$AM21,0)</f>
        <v>0</v>
      </c>
      <c r="I447" s="147">
        <f>IF(H$11=اكتوبر!$C21,اكتوبر!$AN21,0)</f>
        <v>0</v>
      </c>
      <c r="J447" s="147">
        <f>SUM(J446+L447-K447)</f>
        <v>0</v>
      </c>
      <c r="K447" s="147">
        <f>IF(J$11=اكتوبر!$C21,اكتوبر!$AM21,0)</f>
        <v>0</v>
      </c>
      <c r="L447" s="147">
        <f>IF(K$11=اكتوبر!$C21,اكتوبر!$AN21,0)</f>
        <v>0</v>
      </c>
    </row>
    <row r="448" spans="1:12">
      <c r="A448" s="96"/>
      <c r="B448" s="96"/>
      <c r="C448" s="96"/>
      <c r="D448" s="147">
        <f>F448-E448</f>
        <v>0</v>
      </c>
      <c r="E448" s="147">
        <f>IF(D$11=اكتوبر!$C22,اكتوبر!$AM22,0)</f>
        <v>0</v>
      </c>
      <c r="F448" s="147">
        <f>IF(E$11=اكتوبر!$C22,اكتوبر!$AN22,0)</f>
        <v>0</v>
      </c>
      <c r="G448" s="147">
        <f>I448-H448</f>
        <v>0</v>
      </c>
      <c r="H448" s="147">
        <f>IF(G$11=اكتوبر!$C22,اكتوبر!$AM22,0)</f>
        <v>0</v>
      </c>
      <c r="I448" s="147">
        <f>IF(H$11=اكتوبر!$C22,اكتوبر!$AN22,0)</f>
        <v>0</v>
      </c>
      <c r="J448" s="147">
        <f>L448-K448</f>
        <v>0</v>
      </c>
      <c r="K448" s="147">
        <f>IF(J$11=اكتوبر!$C22,اكتوبر!$AM22,0)</f>
        <v>0</v>
      </c>
      <c r="L448" s="147">
        <f>IF(K$11=اكتوبر!$C22,اكتوبر!$AN22,0)</f>
        <v>0</v>
      </c>
    </row>
    <row r="449" spans="1:12">
      <c r="A449" s="96"/>
      <c r="B449" s="96"/>
      <c r="C449" s="96"/>
      <c r="D449" s="147">
        <f>SUM(D448+F449-E449)</f>
        <v>0</v>
      </c>
      <c r="E449" s="147">
        <f>IF(D$11=اكتوبر!$C23,اكتوبر!$AM23,0)</f>
        <v>0</v>
      </c>
      <c r="F449" s="147">
        <f>IF(E$11=اكتوبر!$C23,اكتوبر!$AN23,0)</f>
        <v>0</v>
      </c>
      <c r="G449" s="147">
        <f>SUM(G448+I449-H449)</f>
        <v>0</v>
      </c>
      <c r="H449" s="147">
        <f>IF(G$11=اكتوبر!$C23,اكتوبر!$AM23,0)</f>
        <v>0</v>
      </c>
      <c r="I449" s="147">
        <f>IF(H$11=اكتوبر!$C23,اكتوبر!$AN23,0)</f>
        <v>0</v>
      </c>
      <c r="J449" s="147">
        <f>SUM(J448+L449-K449)</f>
        <v>0</v>
      </c>
      <c r="K449" s="147">
        <f>IF(J$11=اكتوبر!$C23,اكتوبر!$AM23,0)</f>
        <v>0</v>
      </c>
      <c r="L449" s="147">
        <f>IF(K$11=اكتوبر!$C23,اكتوبر!$AN23,0)</f>
        <v>0</v>
      </c>
    </row>
    <row r="450" spans="1:12">
      <c r="A450" s="96"/>
      <c r="B450" s="96"/>
      <c r="C450" s="96"/>
      <c r="D450" s="147">
        <f>F450-E450</f>
        <v>0</v>
      </c>
      <c r="E450" s="147">
        <f>IF(D$11=اكتوبر!$C24,اكتوبر!$AM24,0)</f>
        <v>0</v>
      </c>
      <c r="F450" s="147">
        <f>IF(E$11=اكتوبر!$C24,اكتوبر!$AN24,0)</f>
        <v>0</v>
      </c>
      <c r="G450" s="147">
        <f>I450-H450</f>
        <v>0</v>
      </c>
      <c r="H450" s="147">
        <f>IF(G$11=اكتوبر!$C24,اكتوبر!$AM24,0)</f>
        <v>0</v>
      </c>
      <c r="I450" s="147">
        <f>IF(H$11=اكتوبر!$C24,اكتوبر!$AN24,0)</f>
        <v>0</v>
      </c>
      <c r="J450" s="147">
        <f>L450-K450</f>
        <v>0</v>
      </c>
      <c r="K450" s="147">
        <f>IF(J$11=اكتوبر!$C24,اكتوبر!$AM24,0)</f>
        <v>0</v>
      </c>
      <c r="L450" s="147">
        <f>IF(K$11=اكتوبر!$C24,اكتوبر!$AN24,0)</f>
        <v>0</v>
      </c>
    </row>
    <row r="451" spans="1:12">
      <c r="A451" s="96"/>
      <c r="B451" s="96"/>
      <c r="C451" s="96"/>
      <c r="D451" s="147">
        <f>SUM(D450+F451-E451)</f>
        <v>0</v>
      </c>
      <c r="E451" s="147">
        <f>IF(D$11=اكتوبر!$C25,اكتوبر!$AM25,0)</f>
        <v>0</v>
      </c>
      <c r="F451" s="147">
        <f>IF(E$11=اكتوبر!$C25,اكتوبر!$AN25,0)</f>
        <v>0</v>
      </c>
      <c r="G451" s="147">
        <f>SUM(G450+I451-H451)</f>
        <v>0</v>
      </c>
      <c r="H451" s="147">
        <f>IF(G$11=اكتوبر!$C25,اكتوبر!$AM25,0)</f>
        <v>0</v>
      </c>
      <c r="I451" s="147">
        <f>IF(H$11=اكتوبر!$C25,اكتوبر!$AN25,0)</f>
        <v>0</v>
      </c>
      <c r="J451" s="147">
        <f>SUM(J450+L451-K451)</f>
        <v>0</v>
      </c>
      <c r="K451" s="147">
        <f>IF(J$11=اكتوبر!$C25,اكتوبر!$AM25,0)</f>
        <v>0</v>
      </c>
      <c r="L451" s="147">
        <f>IF(K$11=اكتوبر!$C25,اكتوبر!$AN25,0)</f>
        <v>0</v>
      </c>
    </row>
    <row r="452" spans="1:12">
      <c r="A452" s="96"/>
      <c r="B452" s="96"/>
      <c r="C452" s="96"/>
      <c r="D452" s="147">
        <f>F452-E452</f>
        <v>0</v>
      </c>
      <c r="E452" s="147">
        <f>IF(D$11=اكتوبر!$C26,اكتوبر!$AM26,0)</f>
        <v>0</v>
      </c>
      <c r="F452" s="147">
        <f>IF(E$11=اكتوبر!$C26,اكتوبر!$AN26,0)</f>
        <v>0</v>
      </c>
      <c r="G452" s="147">
        <f>I452-H452</f>
        <v>0</v>
      </c>
      <c r="H452" s="147">
        <f>IF(G$11=اكتوبر!$C26,اكتوبر!$AM26,0)</f>
        <v>0</v>
      </c>
      <c r="I452" s="147">
        <f>IF(H$11=اكتوبر!$C26,اكتوبر!$AN26,0)</f>
        <v>0</v>
      </c>
      <c r="J452" s="147">
        <f>L452-K452</f>
        <v>0</v>
      </c>
      <c r="K452" s="147">
        <f>IF(J$11=اكتوبر!$C26,اكتوبر!$AM26,0)</f>
        <v>0</v>
      </c>
      <c r="L452" s="147">
        <f>IF(K$11=اكتوبر!$C26,اكتوبر!$AN26,0)</f>
        <v>0</v>
      </c>
    </row>
    <row r="453" spans="1:12">
      <c r="A453" s="96"/>
      <c r="B453" s="96"/>
      <c r="C453" s="96"/>
      <c r="D453" s="147">
        <f>SUM(D452+F453-E453)</f>
        <v>0</v>
      </c>
      <c r="E453" s="147">
        <f>IF(D$11=اكتوبر!$C27,اكتوبر!$AM27,0)</f>
        <v>0</v>
      </c>
      <c r="F453" s="147">
        <f>IF(E$11=اكتوبر!$C27,اكتوبر!$AN27,0)</f>
        <v>0</v>
      </c>
      <c r="G453" s="147">
        <f>SUM(G452+I453-H453)</f>
        <v>0</v>
      </c>
      <c r="H453" s="147">
        <f>IF(G$11=اكتوبر!$C27,اكتوبر!$AM27,0)</f>
        <v>0</v>
      </c>
      <c r="I453" s="147">
        <f>IF(H$11=اكتوبر!$C27,اكتوبر!$AN27,0)</f>
        <v>0</v>
      </c>
      <c r="J453" s="147">
        <f>SUM(J452+L453-K453)</f>
        <v>0</v>
      </c>
      <c r="K453" s="147">
        <f>IF(J$11=اكتوبر!$C27,اكتوبر!$AM27,0)</f>
        <v>0</v>
      </c>
      <c r="L453" s="147">
        <f>IF(K$11=اكتوبر!$C27,اكتوبر!$AN27,0)</f>
        <v>0</v>
      </c>
    </row>
    <row r="454" spans="1:12">
      <c r="A454" s="96"/>
      <c r="B454" s="96"/>
      <c r="C454" s="96"/>
      <c r="D454" s="147">
        <f>F454-E454</f>
        <v>0</v>
      </c>
      <c r="E454" s="147">
        <f>IF(D$11=اكتوبر!$C28,اكتوبر!$AM28,0)</f>
        <v>0</v>
      </c>
      <c r="F454" s="147">
        <f>IF(E$11=اكتوبر!$C28,اكتوبر!$AN28,0)</f>
        <v>0</v>
      </c>
      <c r="G454" s="147">
        <f>I454-H454</f>
        <v>0</v>
      </c>
      <c r="H454" s="147">
        <f>IF(G$11=اكتوبر!$C28,اكتوبر!$AM28,0)</f>
        <v>0</v>
      </c>
      <c r="I454" s="147">
        <f>IF(H$11=اكتوبر!$C28,اكتوبر!$AN28,0)</f>
        <v>0</v>
      </c>
      <c r="J454" s="147">
        <f>L454-K454</f>
        <v>0</v>
      </c>
      <c r="K454" s="147">
        <f>IF(J$11=اكتوبر!$C28,اكتوبر!$AM28,0)</f>
        <v>0</v>
      </c>
      <c r="L454" s="147">
        <f>IF(K$11=اكتوبر!$C28,اكتوبر!$AN28,0)</f>
        <v>0</v>
      </c>
    </row>
    <row r="455" spans="1:12">
      <c r="A455" s="96"/>
      <c r="B455" s="96"/>
      <c r="C455" s="96"/>
      <c r="D455" s="147">
        <f>SUM(D454+F455-E455)</f>
        <v>0</v>
      </c>
      <c r="E455" s="147">
        <f>IF(D$11=اكتوبر!$C29,اكتوبر!$AM29,0)</f>
        <v>0</v>
      </c>
      <c r="F455" s="147">
        <f>IF(E$11=اكتوبر!$C29,اكتوبر!$AN29,0)</f>
        <v>0</v>
      </c>
      <c r="G455" s="147">
        <f>SUM(G454+I455-H455)</f>
        <v>0</v>
      </c>
      <c r="H455" s="147">
        <f>IF(G$11=اكتوبر!$C29,اكتوبر!$AM29,0)</f>
        <v>0</v>
      </c>
      <c r="I455" s="147">
        <f>IF(H$11=اكتوبر!$C29,اكتوبر!$AN29,0)</f>
        <v>0</v>
      </c>
      <c r="J455" s="147">
        <f>SUM(J454+L455-K455)</f>
        <v>0</v>
      </c>
      <c r="K455" s="147">
        <f>IF(J$11=اكتوبر!$C29,اكتوبر!$AM29,0)</f>
        <v>0</v>
      </c>
      <c r="L455" s="147">
        <f>IF(K$11=اكتوبر!$C29,اكتوبر!$AN29,0)</f>
        <v>0</v>
      </c>
    </row>
    <row r="456" spans="1:12">
      <c r="A456" s="96"/>
      <c r="B456" s="96"/>
      <c r="C456" s="96"/>
      <c r="D456" s="147">
        <f>F456-E456</f>
        <v>0</v>
      </c>
      <c r="E456" s="147">
        <f>IF(D$11=اكتوبر!$C30,اكتوبر!$AM30,0)</f>
        <v>0</v>
      </c>
      <c r="F456" s="147">
        <f>IF(E$11=اكتوبر!$C30,اكتوبر!$AN30,0)</f>
        <v>0</v>
      </c>
      <c r="G456" s="147">
        <f>I456-H456</f>
        <v>0</v>
      </c>
      <c r="H456" s="147">
        <f>IF(G$11=اكتوبر!$C30,اكتوبر!$AM30,0)</f>
        <v>0</v>
      </c>
      <c r="I456" s="147">
        <f>IF(H$11=اكتوبر!$C30,اكتوبر!$AN30,0)</f>
        <v>0</v>
      </c>
      <c r="J456" s="147">
        <f>L456-K456</f>
        <v>0</v>
      </c>
      <c r="K456" s="147">
        <f>IF(J$11=اكتوبر!$C30,اكتوبر!$AM30,0)</f>
        <v>0</v>
      </c>
      <c r="L456" s="147">
        <f>IF(K$11=اكتوبر!$C30,اكتوبر!$AN30,0)</f>
        <v>0</v>
      </c>
    </row>
    <row r="457" spans="1:12">
      <c r="A457" s="96"/>
      <c r="B457" s="96"/>
      <c r="C457" s="96"/>
      <c r="D457" s="147">
        <f>SUM(D456+F457-E457)</f>
        <v>0</v>
      </c>
      <c r="E457" s="147">
        <f>IF(D$11=اكتوبر!$C31,اكتوبر!$AM31,0)</f>
        <v>0</v>
      </c>
      <c r="F457" s="147">
        <f>IF(E$11=اكتوبر!$C31,اكتوبر!$AN31,0)</f>
        <v>0</v>
      </c>
      <c r="G457" s="147">
        <f>SUM(G456+I457-H457)</f>
        <v>0</v>
      </c>
      <c r="H457" s="147">
        <f>IF(G$11=اكتوبر!$C31,اكتوبر!$AM31,0)</f>
        <v>0</v>
      </c>
      <c r="I457" s="147">
        <f>IF(H$11=اكتوبر!$C31,اكتوبر!$AN31,0)</f>
        <v>0</v>
      </c>
      <c r="J457" s="147">
        <f>SUM(J456+L457-K457)</f>
        <v>0</v>
      </c>
      <c r="K457" s="147">
        <f>IF(J$11=اكتوبر!$C31,اكتوبر!$AM31,0)</f>
        <v>0</v>
      </c>
      <c r="L457" s="147">
        <f>IF(K$11=اكتوبر!$C31,اكتوبر!$AN31,0)</f>
        <v>0</v>
      </c>
    </row>
    <row r="458" spans="1:12">
      <c r="A458" s="96"/>
      <c r="B458" s="96"/>
      <c r="C458" s="96"/>
      <c r="D458" s="147">
        <f>F458-E458</f>
        <v>0</v>
      </c>
      <c r="E458" s="147">
        <f>IF(D$11=اكتوبر!$C32,اكتوبر!$AM32,0)</f>
        <v>0</v>
      </c>
      <c r="F458" s="147">
        <f>IF(E$11=اكتوبر!$C32,اكتوبر!$AN32,0)</f>
        <v>0</v>
      </c>
      <c r="G458" s="147">
        <f>I458-H458</f>
        <v>0</v>
      </c>
      <c r="H458" s="147">
        <f>IF(G$11=اكتوبر!$C32,اكتوبر!$AM32,0)</f>
        <v>0</v>
      </c>
      <c r="I458" s="147">
        <f>IF(H$11=اكتوبر!$C32,اكتوبر!$AN32,0)</f>
        <v>0</v>
      </c>
      <c r="J458" s="147">
        <f>L458-K458</f>
        <v>0</v>
      </c>
      <c r="K458" s="147">
        <f>IF(J$11=اكتوبر!$C32,اكتوبر!$AM32,0)</f>
        <v>0</v>
      </c>
      <c r="L458" s="147">
        <f>IF(K$11=اكتوبر!$C32,اكتوبر!$AN32,0)</f>
        <v>0</v>
      </c>
    </row>
    <row r="459" spans="1:12">
      <c r="A459" s="96"/>
      <c r="B459" s="96"/>
      <c r="C459" s="96"/>
      <c r="D459" s="147">
        <f>SUM(D458+F459-E459)</f>
        <v>0</v>
      </c>
      <c r="E459" s="147">
        <f>IF(D$11=اكتوبر!$C33,اكتوبر!$AM33,0)</f>
        <v>0</v>
      </c>
      <c r="F459" s="147">
        <f>IF(E$11=اكتوبر!$C33,اكتوبر!$AN33,0)</f>
        <v>0</v>
      </c>
      <c r="G459" s="147">
        <f>SUM(G458+I459-H459)</f>
        <v>0</v>
      </c>
      <c r="H459" s="147">
        <f>IF(G$11=اكتوبر!$C33,اكتوبر!$AM33,0)</f>
        <v>0</v>
      </c>
      <c r="I459" s="147">
        <f>IF(H$11=اكتوبر!$C33,اكتوبر!$AN33,0)</f>
        <v>0</v>
      </c>
      <c r="J459" s="147">
        <f>SUM(J458+L459-K459)</f>
        <v>0</v>
      </c>
      <c r="K459" s="147">
        <f>IF(J$11=اكتوبر!$C33,اكتوبر!$AM33,0)</f>
        <v>0</v>
      </c>
      <c r="L459" s="147">
        <f>IF(K$11=اكتوبر!$C33,اكتوبر!$AN33,0)</f>
        <v>0</v>
      </c>
    </row>
    <row r="460" spans="1:12">
      <c r="A460" s="96"/>
      <c r="B460" s="96"/>
      <c r="C460" s="96"/>
      <c r="D460" s="147">
        <f>F460-E460</f>
        <v>0</v>
      </c>
      <c r="E460" s="147">
        <f>IF(D$11=اكتوبر!$C34,اكتوبر!$AM34,0)</f>
        <v>0</v>
      </c>
      <c r="F460" s="147">
        <f>IF(E$11=اكتوبر!$C34,اكتوبر!$AN34,0)</f>
        <v>0</v>
      </c>
      <c r="G460" s="147">
        <f>I460-H460</f>
        <v>0</v>
      </c>
      <c r="H460" s="147">
        <f>IF(G$11=اكتوبر!$C34,اكتوبر!$AM34,0)</f>
        <v>0</v>
      </c>
      <c r="I460" s="147">
        <f>IF(H$11=اكتوبر!$C34,اكتوبر!$AN34,0)</f>
        <v>0</v>
      </c>
      <c r="J460" s="147">
        <f>L460-K460</f>
        <v>0</v>
      </c>
      <c r="K460" s="147">
        <f>IF(J$11=اكتوبر!$C34,اكتوبر!$AM34,0)</f>
        <v>0</v>
      </c>
      <c r="L460" s="147">
        <f>IF(K$11=اكتوبر!$C34,اكتوبر!$AN34,0)</f>
        <v>0</v>
      </c>
    </row>
    <row r="461" spans="1:12">
      <c r="A461" s="96"/>
      <c r="B461" s="96"/>
      <c r="C461" s="96"/>
      <c r="D461" s="147">
        <f>SUM(D460+F461-E461)</f>
        <v>0</v>
      </c>
      <c r="E461" s="147">
        <f>IF(D$11=اكتوبر!$C35,اكتوبر!$AM35,0)</f>
        <v>0</v>
      </c>
      <c r="F461" s="147">
        <f>IF(E$11=اكتوبر!$C35,اكتوبر!$AN35,0)</f>
        <v>0</v>
      </c>
      <c r="G461" s="147">
        <f>SUM(G460+I461-H461)</f>
        <v>0</v>
      </c>
      <c r="H461" s="147">
        <f>IF(G$11=اكتوبر!$C35,اكتوبر!$AM35,0)</f>
        <v>0</v>
      </c>
      <c r="I461" s="147">
        <f>IF(H$11=اكتوبر!$C35,اكتوبر!$AN35,0)</f>
        <v>0</v>
      </c>
      <c r="J461" s="147">
        <f>SUM(J460+L461-K461)</f>
        <v>0</v>
      </c>
      <c r="K461" s="147">
        <f>IF(J$11=اكتوبر!$C35,اكتوبر!$AM35,0)</f>
        <v>0</v>
      </c>
      <c r="L461" s="147">
        <f>IF(K$11=اكتوبر!$C35,اكتوبر!$AN35,0)</f>
        <v>0</v>
      </c>
    </row>
    <row r="462" spans="1:12">
      <c r="A462" s="96"/>
      <c r="B462" s="96"/>
      <c r="C462" s="96"/>
      <c r="D462" s="147">
        <f>F462-E462</f>
        <v>0</v>
      </c>
      <c r="E462" s="147">
        <f>IF(D$11=اكتوبر!$C36,اكتوبر!$AM36,0)</f>
        <v>0</v>
      </c>
      <c r="F462" s="147">
        <f>IF(E$11=اكتوبر!$C36,اكتوبر!$AN36,0)</f>
        <v>0</v>
      </c>
      <c r="G462" s="147">
        <f>I462-H462</f>
        <v>0</v>
      </c>
      <c r="H462" s="147">
        <f>IF(G$11=اكتوبر!$C36,اكتوبر!$AM36,0)</f>
        <v>0</v>
      </c>
      <c r="I462" s="147">
        <f>IF(H$11=اكتوبر!$C36,اكتوبر!$AN36,0)</f>
        <v>0</v>
      </c>
      <c r="J462" s="147">
        <f>L462-K462</f>
        <v>0</v>
      </c>
      <c r="K462" s="147">
        <f>IF(J$11=اكتوبر!$C36,اكتوبر!$AM36,0)</f>
        <v>0</v>
      </c>
      <c r="L462" s="147">
        <f>IF(K$11=اكتوبر!$C36,اكتوبر!$AN36,0)</f>
        <v>0</v>
      </c>
    </row>
    <row r="463" spans="1:12">
      <c r="A463" s="96"/>
      <c r="B463" s="96"/>
      <c r="C463" s="96"/>
      <c r="D463" s="147">
        <f>SUM(D462+F463-E463)</f>
        <v>0</v>
      </c>
      <c r="E463" s="147">
        <f>IF(D$11=اكتوبر!$C37,اكتوبر!$AM37,0)</f>
        <v>0</v>
      </c>
      <c r="F463" s="147">
        <f>IF(E$11=اكتوبر!$C37,اكتوبر!$AN37,0)</f>
        <v>0</v>
      </c>
      <c r="G463" s="147">
        <f>SUM(G462+I463-H463)</f>
        <v>0</v>
      </c>
      <c r="H463" s="147">
        <f>IF(G$11=اكتوبر!$C37,اكتوبر!$AM37,0)</f>
        <v>0</v>
      </c>
      <c r="I463" s="147">
        <f>IF(H$11=اكتوبر!$C37,اكتوبر!$AN37,0)</f>
        <v>0</v>
      </c>
      <c r="J463" s="147">
        <f>SUM(J462+L463-K463)</f>
        <v>0</v>
      </c>
      <c r="K463" s="147">
        <f>IF(J$11=اكتوبر!$C37,اكتوبر!$AM37,0)</f>
        <v>0</v>
      </c>
      <c r="L463" s="147">
        <f>IF(K$11=اكتوبر!$C37,اكتوبر!$AN37,0)</f>
        <v>0</v>
      </c>
    </row>
    <row r="464" spans="1:12">
      <c r="A464" s="96"/>
      <c r="B464" s="96"/>
      <c r="C464" s="96"/>
      <c r="D464" s="147">
        <f>F464-E464</f>
        <v>0</v>
      </c>
      <c r="E464" s="147">
        <f>IF(D$11=اكتوبر!$C38,اكتوبر!$AM38,0)</f>
        <v>0</v>
      </c>
      <c r="F464" s="147">
        <f>IF(E$11=اكتوبر!$C38,اكتوبر!$AN38,0)</f>
        <v>0</v>
      </c>
      <c r="G464" s="147">
        <f>I464-H464</f>
        <v>0</v>
      </c>
      <c r="H464" s="147">
        <f>IF(G$11=اكتوبر!$C38,اكتوبر!$AM38,0)</f>
        <v>0</v>
      </c>
      <c r="I464" s="147">
        <f>IF(H$11=اكتوبر!$C38,اكتوبر!$AN38,0)</f>
        <v>0</v>
      </c>
      <c r="J464" s="147">
        <f>L464-K464</f>
        <v>0</v>
      </c>
      <c r="K464" s="147">
        <f>IF(J$11=اكتوبر!$C38,اكتوبر!$AM38,0)</f>
        <v>0</v>
      </c>
      <c r="L464" s="147">
        <f>IF(K$11=اكتوبر!$C38,اكتوبر!$AN38,0)</f>
        <v>0</v>
      </c>
    </row>
    <row r="465" spans="1:12">
      <c r="A465" s="96"/>
      <c r="B465" s="96"/>
      <c r="C465" s="96"/>
      <c r="D465" s="147">
        <f>SUM(D464+F465-E465)</f>
        <v>0</v>
      </c>
      <c r="E465" s="147">
        <f>IF(D$11=اكتوبر!$C39,اكتوبر!$AM39,0)</f>
        <v>0</v>
      </c>
      <c r="F465" s="147">
        <f>IF(E$11=اكتوبر!$C39,اكتوبر!$AN39,0)</f>
        <v>0</v>
      </c>
      <c r="G465" s="147">
        <f>SUM(G464+I465-H465)</f>
        <v>0</v>
      </c>
      <c r="H465" s="147">
        <f>IF(G$11=اكتوبر!$C39,اكتوبر!$AM39,0)</f>
        <v>0</v>
      </c>
      <c r="I465" s="147">
        <f>IF(H$11=اكتوبر!$C39,اكتوبر!$AN39,0)</f>
        <v>0</v>
      </c>
      <c r="J465" s="147">
        <f>SUM(J464+L465-K465)</f>
        <v>0</v>
      </c>
      <c r="K465" s="147">
        <f>IF(J$11=اكتوبر!$C39,اكتوبر!$AM39,0)</f>
        <v>0</v>
      </c>
      <c r="L465" s="147">
        <f>IF(K$11=اكتوبر!$C39,اكتوبر!$AN39,0)</f>
        <v>0</v>
      </c>
    </row>
    <row r="466" spans="1:12">
      <c r="A466" s="96"/>
      <c r="B466" s="96"/>
      <c r="C466" s="96"/>
      <c r="D466" s="147">
        <f>F466-E466</f>
        <v>0</v>
      </c>
      <c r="E466" s="147">
        <f>IF(D$11=اكتوبر!$C40,اكتوبر!$AM40,0)</f>
        <v>0</v>
      </c>
      <c r="F466" s="147">
        <f>IF(E$11=اكتوبر!$C40,اكتوبر!$AN40,0)</f>
        <v>0</v>
      </c>
      <c r="G466" s="147">
        <f>I466-H466</f>
        <v>0</v>
      </c>
      <c r="H466" s="147">
        <f>IF(G$11=اكتوبر!$C40,اكتوبر!$AM40,0)</f>
        <v>0</v>
      </c>
      <c r="I466" s="147">
        <f>IF(H$11=اكتوبر!$C40,اكتوبر!$AN40,0)</f>
        <v>0</v>
      </c>
      <c r="J466" s="147">
        <f>L466-K466</f>
        <v>0</v>
      </c>
      <c r="K466" s="147">
        <f>IF(J$11=اكتوبر!$C40,اكتوبر!$AM40,0)</f>
        <v>0</v>
      </c>
      <c r="L466" s="147">
        <f>IF(K$11=اكتوبر!$C40,اكتوبر!$AN40,0)</f>
        <v>0</v>
      </c>
    </row>
    <row r="467" spans="1:12">
      <c r="A467" s="96"/>
      <c r="B467" s="96"/>
      <c r="C467" s="96"/>
      <c r="D467" s="147">
        <f>SUM(D466+F467-E467)</f>
        <v>0</v>
      </c>
      <c r="E467" s="147">
        <f>IF(D$11=اكتوبر!$C41,اكتوبر!$AM41,0)</f>
        <v>0</v>
      </c>
      <c r="F467" s="147">
        <f>IF(E$11=اكتوبر!$C41,اكتوبر!$AN41,0)</f>
        <v>0</v>
      </c>
      <c r="G467" s="147">
        <f>SUM(G466+I467-H467)</f>
        <v>0</v>
      </c>
      <c r="H467" s="147">
        <f>IF(G$11=اكتوبر!$C41,اكتوبر!$AM41,0)</f>
        <v>0</v>
      </c>
      <c r="I467" s="147">
        <f>IF(H$11=اكتوبر!$C41,اكتوبر!$AN41,0)</f>
        <v>0</v>
      </c>
      <c r="J467" s="147">
        <f>SUM(J466+L467-K467)</f>
        <v>0</v>
      </c>
      <c r="K467" s="147">
        <f>IF(J$11=اكتوبر!$C41,اكتوبر!$AM41,0)</f>
        <v>0</v>
      </c>
      <c r="L467" s="147">
        <f>IF(K$11=اكتوبر!$C41,اكتوبر!$AN41,0)</f>
        <v>0</v>
      </c>
    </row>
    <row r="468" spans="1:12">
      <c r="A468" s="96"/>
      <c r="B468" s="96"/>
      <c r="C468" s="96"/>
      <c r="D468" s="147">
        <f>F468-E468</f>
        <v>0</v>
      </c>
      <c r="E468" s="147">
        <f>IF(D$11=اكتوبر!$C42,اكتوبر!$AM42,0)</f>
        <v>0</v>
      </c>
      <c r="F468" s="147">
        <f>IF(E$11=اكتوبر!$C42,اكتوبر!$AN42,0)</f>
        <v>0</v>
      </c>
      <c r="G468" s="147">
        <f>I468-H468</f>
        <v>0</v>
      </c>
      <c r="H468" s="147">
        <f>IF(G$11=اكتوبر!$C42,اكتوبر!$AM42,0)</f>
        <v>0</v>
      </c>
      <c r="I468" s="147">
        <f>IF(H$11=اكتوبر!$C42,اكتوبر!$AN42,0)</f>
        <v>0</v>
      </c>
      <c r="J468" s="147">
        <f>L468-K468</f>
        <v>0</v>
      </c>
      <c r="K468" s="147">
        <f>IF(J$11=اكتوبر!$C42,اكتوبر!$AM42,0)</f>
        <v>0</v>
      </c>
      <c r="L468" s="147">
        <f>IF(K$11=اكتوبر!$C42,اكتوبر!$AN42,0)</f>
        <v>0</v>
      </c>
    </row>
    <row r="484" spans="3:8">
      <c r="C484" s="146" t="s">
        <v>565</v>
      </c>
      <c r="D484" s="146"/>
      <c r="E484" s="146"/>
      <c r="F484" s="145"/>
      <c r="G484" s="145"/>
      <c r="H484" s="145"/>
    </row>
    <row r="485" spans="3:8">
      <c r="C485" s="146"/>
      <c r="D485" s="146"/>
      <c r="E485" s="146"/>
      <c r="F485" s="145"/>
      <c r="G485" s="145"/>
      <c r="H485" s="145"/>
    </row>
    <row r="486" spans="1:12">
      <c r="A486" s="97" t="s">
        <v>10</v>
      </c>
      <c r="B486" s="97" t="s">
        <v>11</v>
      </c>
      <c r="C486" s="97" t="s">
        <v>487</v>
      </c>
      <c r="D486" s="113" t="s">
        <v>550</v>
      </c>
      <c r="E486" s="113"/>
      <c r="F486" s="113"/>
      <c r="G486" s="113" t="s">
        <v>556</v>
      </c>
      <c r="H486" s="113"/>
      <c r="I486" s="113"/>
      <c r="J486" s="113" t="s">
        <v>552</v>
      </c>
      <c r="K486" s="113"/>
      <c r="L486" s="113"/>
    </row>
    <row r="487" spans="1:12">
      <c r="A487" s="96">
        <f>IF(SUM(L488,K488,I488,H488,F488,E488)&gt;0,يناير!D487,"")</f>
        <v>0</v>
      </c>
      <c r="B487" s="96">
        <f>IF(SUM(L488,J488,I488,H488,F488,E488)&gt;0,يناير!E487,"")</f>
        <v>0</v>
      </c>
      <c r="C487" s="96">
        <f>IF(SUM(L488,K488,I488,H488,F488,E488)&gt;0,يناير!F487,"")</f>
        <v>0</v>
      </c>
      <c r="D487" s="96" t="s">
        <v>553</v>
      </c>
      <c r="E487" s="96" t="s">
        <v>554</v>
      </c>
      <c r="F487" s="96" t="s">
        <v>56</v>
      </c>
      <c r="G487" s="96" t="s">
        <v>553</v>
      </c>
      <c r="H487" s="96" t="s">
        <v>554</v>
      </c>
      <c r="I487" s="96" t="s">
        <v>56</v>
      </c>
      <c r="J487" s="96" t="s">
        <v>553</v>
      </c>
      <c r="K487" s="96" t="s">
        <v>554</v>
      </c>
      <c r="L487" s="96" t="s">
        <v>56</v>
      </c>
    </row>
    <row r="488" spans="1:12">
      <c r="A488" s="96"/>
      <c r="B488" s="96"/>
      <c r="C488" s="96"/>
      <c r="D488" s="147">
        <f>F488-E488</f>
        <v>19360</v>
      </c>
      <c r="E488" s="147">
        <f>IF(D$11=نوفمبر!$C12,نوفمبر!$AM12,0)</f>
        <v>0</v>
      </c>
      <c r="F488" s="147">
        <f>IF(E$11=نوفمبر!$C12,نوفمبر!$AN12,0)</f>
        <v>19360</v>
      </c>
      <c r="G488" s="147">
        <f>I488-H488</f>
        <v>19360</v>
      </c>
      <c r="H488" s="147">
        <f>IF(G$11=نوفمبر!$C12,نوفمبر!$AM12,0)</f>
        <v>0</v>
      </c>
      <c r="I488" s="147">
        <f>IF(H$11=نوفمبر!$C12,نوفمبر!$AN12,0)</f>
        <v>19360</v>
      </c>
      <c r="J488" s="147">
        <f>L488-K488</f>
        <v>19360</v>
      </c>
      <c r="K488" s="147">
        <f>IF(J$11=نوفمبر!$C12,نوفمبر!$AM12,0)</f>
        <v>0</v>
      </c>
      <c r="L488" s="147">
        <f>IF(K$11=نوفمبر!$C12,نوفمبر!$AN12,0)</f>
        <v>19360</v>
      </c>
    </row>
    <row r="489" spans="1:12">
      <c r="A489" s="96"/>
      <c r="B489" s="96"/>
      <c r="C489" s="96"/>
      <c r="D489" s="147">
        <f>SUM(D488+F489-E489)</f>
        <v>19360</v>
      </c>
      <c r="E489" s="147">
        <f>IF(D$11=نوفمبر!$C13,نوفمبر!$AM13,0)</f>
        <v>0</v>
      </c>
      <c r="F489" s="147">
        <f>IF(E$11=نوفمبر!$C13,نوفمبر!$AN13,0)</f>
        <v>0</v>
      </c>
      <c r="G489" s="147">
        <f>SUM(G488+I489-H489)</f>
        <v>19360</v>
      </c>
      <c r="H489" s="147">
        <f>IF(G$11=نوفمبر!$C13,نوفمبر!$AM13,0)</f>
        <v>0</v>
      </c>
      <c r="I489" s="147">
        <f>IF(H$11=نوفمبر!$C13,نوفمبر!$AN13,0)</f>
        <v>0</v>
      </c>
      <c r="J489" s="147">
        <f>SUM(J488+L489-K489)</f>
        <v>19360</v>
      </c>
      <c r="K489" s="147">
        <f>IF(J$11=نوفمبر!$C13,نوفمبر!$AM13,0)</f>
        <v>0</v>
      </c>
      <c r="L489" s="147">
        <f>IF(K$11=نوفمبر!$C13,نوفمبر!$AN13,0)</f>
        <v>0</v>
      </c>
    </row>
    <row r="490" spans="1:12">
      <c r="A490" s="96"/>
      <c r="B490" s="96"/>
      <c r="C490" s="96"/>
      <c r="D490" s="147">
        <f>F490-E490</f>
        <v>0</v>
      </c>
      <c r="E490" s="147">
        <f>IF(D$11=نوفمبر!$C14,نوفمبر!$AM14,0)</f>
        <v>0</v>
      </c>
      <c r="F490" s="147">
        <f>IF(E$11=نوفمبر!$C14,نوفمبر!$AN14,0)</f>
        <v>0</v>
      </c>
      <c r="G490" s="147">
        <f>I490-H490</f>
        <v>0</v>
      </c>
      <c r="H490" s="147">
        <f>IF(G$11=نوفمبر!$C14,نوفمبر!$AM14,0)</f>
        <v>0</v>
      </c>
      <c r="I490" s="147">
        <f>IF(H$11=نوفمبر!$C14,نوفمبر!$AN14,0)</f>
        <v>0</v>
      </c>
      <c r="J490" s="147">
        <f>L490-K490</f>
        <v>0</v>
      </c>
      <c r="K490" s="147">
        <f>IF(J$11=نوفمبر!$C14,نوفمبر!$AM14,0)</f>
        <v>0</v>
      </c>
      <c r="L490" s="147">
        <f>IF(K$11=نوفمبر!$C14,نوفمبر!$AN14,0)</f>
        <v>0</v>
      </c>
    </row>
    <row r="491" spans="1:12">
      <c r="A491" s="96"/>
      <c r="B491" s="96"/>
      <c r="C491" s="96"/>
      <c r="D491" s="147">
        <f>SUM(D490+F491-E491)</f>
        <v>0</v>
      </c>
      <c r="E491" s="147">
        <f>IF(D$11=نوفمبر!$C15,نوفمبر!$AM15,0)</f>
        <v>0</v>
      </c>
      <c r="F491" s="147">
        <f>IF(E$11=نوفمبر!$C15,نوفمبر!$AN15,0)</f>
        <v>0</v>
      </c>
      <c r="G491" s="147">
        <f>SUM(G490+I491-H491)</f>
        <v>0</v>
      </c>
      <c r="H491" s="147">
        <f>IF(G$11=نوفمبر!$C15,نوفمبر!$AM15,0)</f>
        <v>0</v>
      </c>
      <c r="I491" s="147">
        <f>IF(H$11=نوفمبر!$C15,نوفمبر!$AN15,0)</f>
        <v>0</v>
      </c>
      <c r="J491" s="147">
        <f>SUM(J490+L491-K491)</f>
        <v>0</v>
      </c>
      <c r="K491" s="147">
        <f>IF(J$11=نوفمبر!$C15,نوفمبر!$AM15,0)</f>
        <v>0</v>
      </c>
      <c r="L491" s="147">
        <f>IF(K$11=نوفمبر!$C15,نوفمبر!$AN15,0)</f>
        <v>0</v>
      </c>
    </row>
    <row r="492" spans="1:12">
      <c r="A492" s="96"/>
      <c r="B492" s="96"/>
      <c r="C492" s="96"/>
      <c r="D492" s="147">
        <f>F492-E492</f>
        <v>0</v>
      </c>
      <c r="E492" s="147">
        <f>IF(D$11=نوفمبر!$C16,نوفمبر!$AM16,0)</f>
        <v>0</v>
      </c>
      <c r="F492" s="147">
        <f>IF(E$11=نوفمبر!$C16,نوفمبر!$AN16,0)</f>
        <v>0</v>
      </c>
      <c r="G492" s="147">
        <f>I492-H492</f>
        <v>0</v>
      </c>
      <c r="H492" s="147">
        <f>IF(G$11=نوفمبر!$C16,نوفمبر!$AM16,0)</f>
        <v>0</v>
      </c>
      <c r="I492" s="147">
        <f>IF(H$11=نوفمبر!$C16,نوفمبر!$AN16,0)</f>
        <v>0</v>
      </c>
      <c r="J492" s="147">
        <f>L492-K492</f>
        <v>0</v>
      </c>
      <c r="K492" s="147">
        <f>IF(J$11=نوفمبر!$C16,نوفمبر!$AM16,0)</f>
        <v>0</v>
      </c>
      <c r="L492" s="147">
        <f>IF(K$11=نوفمبر!$C16,نوفمبر!$AN16,0)</f>
        <v>0</v>
      </c>
    </row>
    <row r="493" spans="1:12">
      <c r="A493" s="96"/>
      <c r="B493" s="96"/>
      <c r="C493" s="96"/>
      <c r="D493" s="147">
        <f>SUM(D492+F493-E493)</f>
        <v>0</v>
      </c>
      <c r="E493" s="147">
        <f>IF(D$11=نوفمبر!$C17,نوفمبر!$AM17,0)</f>
        <v>0</v>
      </c>
      <c r="F493" s="147">
        <f>IF(E$11=نوفمبر!$C17,نوفمبر!$AN17,0)</f>
        <v>0</v>
      </c>
      <c r="G493" s="147">
        <f>SUM(G492+I493-H493)</f>
        <v>0</v>
      </c>
      <c r="H493" s="147">
        <f>IF(G$11=نوفمبر!$C17,نوفمبر!$AM17,0)</f>
        <v>0</v>
      </c>
      <c r="I493" s="147">
        <f>IF(H$11=نوفمبر!$C17,نوفمبر!$AN17,0)</f>
        <v>0</v>
      </c>
      <c r="J493" s="147">
        <f>SUM(J492+L493-K493)</f>
        <v>0</v>
      </c>
      <c r="K493" s="147">
        <f>IF(J$11=نوفمبر!$C17,نوفمبر!$AM17,0)</f>
        <v>0</v>
      </c>
      <c r="L493" s="147">
        <f>IF(K$11=نوفمبر!$C17,نوفمبر!$AN17,0)</f>
        <v>0</v>
      </c>
    </row>
    <row r="494" spans="1:12">
      <c r="A494" s="96"/>
      <c r="B494" s="96"/>
      <c r="C494" s="96"/>
      <c r="D494" s="147">
        <f>F494-E494</f>
        <v>0</v>
      </c>
      <c r="E494" s="147">
        <f>IF(D$11=نوفمبر!$C18,نوفمبر!$AM18,0)</f>
        <v>0</v>
      </c>
      <c r="F494" s="147">
        <f>IF(E$11=نوفمبر!$C18,نوفمبر!$AN18,0)</f>
        <v>0</v>
      </c>
      <c r="G494" s="147">
        <f>I494-H494</f>
        <v>0</v>
      </c>
      <c r="H494" s="147">
        <f>IF(G$11=نوفمبر!$C18,نوفمبر!$AM18,0)</f>
        <v>0</v>
      </c>
      <c r="I494" s="147">
        <f>IF(H$11=نوفمبر!$C18,نوفمبر!$AN18,0)</f>
        <v>0</v>
      </c>
      <c r="J494" s="147">
        <f>L494-K494</f>
        <v>0</v>
      </c>
      <c r="K494" s="147">
        <f>IF(J$11=نوفمبر!$C18,نوفمبر!$AM18,0)</f>
        <v>0</v>
      </c>
      <c r="L494" s="147">
        <f>IF(K$11=نوفمبر!$C18,نوفمبر!$AN18,0)</f>
        <v>0</v>
      </c>
    </row>
    <row r="495" spans="1:14">
      <c r="A495" s="96"/>
      <c r="B495" s="96"/>
      <c r="C495" s="96"/>
      <c r="D495" s="147">
        <f>SUM(D494+F495-E495)</f>
        <v>0</v>
      </c>
      <c r="E495" s="147">
        <f>IF(D$11=نوفمبر!$C19,نوفمبر!$AM19,0)</f>
        <v>0</v>
      </c>
      <c r="F495" s="147">
        <f>IF(E$11=نوفمبر!$C19,نوفمبر!$AN19,0)</f>
        <v>0</v>
      </c>
      <c r="G495" s="147">
        <f>SUM(G494+I495-H495)</f>
        <v>0</v>
      </c>
      <c r="H495" s="147">
        <f>IF(G$11=نوفمبر!$C19,نوفمبر!$AM19,0)</f>
        <v>0</v>
      </c>
      <c r="I495" s="147">
        <f>IF(H$11=نوفمبر!$C19,نوفمبر!$AN19,0)</f>
        <v>0</v>
      </c>
      <c r="J495" s="147">
        <f>SUM(J494+L495-K495)</f>
        <v>0</v>
      </c>
      <c r="K495" s="147">
        <f>IF(J$11=نوفمبر!$C19,نوفمبر!$AM19,0)</f>
        <v>0</v>
      </c>
      <c r="L495" s="147">
        <f>IF(K$11=نوفمبر!$C19,نوفمبر!$AN19,0)</f>
        <v>0</v>
      </c>
      <c r="N495" t="s">
        <v>566</v>
      </c>
    </row>
    <row r="496" spans="1:12">
      <c r="A496" s="96"/>
      <c r="B496" s="96"/>
      <c r="C496" s="96"/>
      <c r="D496" s="147">
        <f>F496-E496</f>
        <v>0</v>
      </c>
      <c r="E496" s="147">
        <f>IF(D$11=نوفمبر!$C20,نوفمبر!$AM20,0)</f>
        <v>0</v>
      </c>
      <c r="F496" s="147">
        <f>IF(E$11=نوفمبر!$C20,نوفمبر!$AN20,0)</f>
        <v>0</v>
      </c>
      <c r="G496" s="147">
        <f>I496-H496</f>
        <v>0</v>
      </c>
      <c r="H496" s="147">
        <f>IF(G$11=نوفمبر!$C20,نوفمبر!$AM20,0)</f>
        <v>0</v>
      </c>
      <c r="I496" s="147">
        <f>IF(H$11=نوفمبر!$C20,نوفمبر!$AN20,0)</f>
        <v>0</v>
      </c>
      <c r="J496" s="147">
        <f>L496-K496</f>
        <v>0</v>
      </c>
      <c r="K496" s="147">
        <f>IF(J$11=نوفمبر!$C20,نوفمبر!$AM20,0)</f>
        <v>0</v>
      </c>
      <c r="L496" s="147">
        <f>IF(K$11=نوفمبر!$C20,نوفمبر!$AN20,0)</f>
        <v>0</v>
      </c>
    </row>
    <row r="497" spans="1:12">
      <c r="A497" s="96"/>
      <c r="B497" s="96"/>
      <c r="C497" s="96"/>
      <c r="D497" s="147">
        <f>SUM(D496+F497-E497)</f>
        <v>0</v>
      </c>
      <c r="E497" s="147">
        <f>IF(D$11=نوفمبر!$C21,نوفمبر!$AM21,0)</f>
        <v>0</v>
      </c>
      <c r="F497" s="147">
        <f>IF(E$11=نوفمبر!$C21,نوفمبر!$AN21,0)</f>
        <v>0</v>
      </c>
      <c r="G497" s="147">
        <f>SUM(G496+I497-H497)</f>
        <v>0</v>
      </c>
      <c r="H497" s="147">
        <f>IF(G$11=نوفمبر!$C21,نوفمبر!$AM21,0)</f>
        <v>0</v>
      </c>
      <c r="I497" s="147">
        <f>IF(H$11=نوفمبر!$C21,نوفمبر!$AN21,0)</f>
        <v>0</v>
      </c>
      <c r="J497" s="147">
        <f>SUM(J496+L497-K497)</f>
        <v>0</v>
      </c>
      <c r="K497" s="147">
        <f>IF(J$11=نوفمبر!$C21,نوفمبر!$AM21,0)</f>
        <v>0</v>
      </c>
      <c r="L497" s="147">
        <f>IF(K$11=نوفمبر!$C21,نوفمبر!$AN21,0)</f>
        <v>0</v>
      </c>
    </row>
    <row r="498" spans="1:12">
      <c r="A498" s="96"/>
      <c r="B498" s="96"/>
      <c r="C498" s="96"/>
      <c r="D498" s="147">
        <f>F498-E498</f>
        <v>0</v>
      </c>
      <c r="E498" s="147">
        <f>IF(D$11=نوفمبر!$C22,نوفمبر!$AM22,0)</f>
        <v>0</v>
      </c>
      <c r="F498" s="147">
        <f>IF(E$11=نوفمبر!$C22,نوفمبر!$AN22,0)</f>
        <v>0</v>
      </c>
      <c r="G498" s="147">
        <f>I498-H498</f>
        <v>0</v>
      </c>
      <c r="H498" s="147">
        <f>IF(G$11=نوفمبر!$C22,نوفمبر!$AM22,0)</f>
        <v>0</v>
      </c>
      <c r="I498" s="147">
        <f>IF(H$11=نوفمبر!$C22,نوفمبر!$AN22,0)</f>
        <v>0</v>
      </c>
      <c r="J498" s="147">
        <f>L498-K498</f>
        <v>0</v>
      </c>
      <c r="K498" s="147">
        <f>IF(J$11=نوفمبر!$C22,نوفمبر!$AM22,0)</f>
        <v>0</v>
      </c>
      <c r="L498" s="147">
        <f>IF(K$11=نوفمبر!$C22,نوفمبر!$AN22,0)</f>
        <v>0</v>
      </c>
    </row>
    <row r="499" spans="1:12">
      <c r="A499" s="96"/>
      <c r="B499" s="96"/>
      <c r="C499" s="96"/>
      <c r="D499" s="147">
        <f>SUM(D498+F499-E499)</f>
        <v>0</v>
      </c>
      <c r="E499" s="147">
        <f>IF(D$11=نوفمبر!$C23,نوفمبر!$AM23,0)</f>
        <v>0</v>
      </c>
      <c r="F499" s="147">
        <f>IF(E$11=نوفمبر!$C23,نوفمبر!$AN23,0)</f>
        <v>0</v>
      </c>
      <c r="G499" s="147">
        <f>SUM(G498+I499-H499)</f>
        <v>0</v>
      </c>
      <c r="H499" s="147">
        <f>IF(G$11=نوفمبر!$C23,نوفمبر!$AM23,0)</f>
        <v>0</v>
      </c>
      <c r="I499" s="147">
        <f>IF(H$11=نوفمبر!$C23,نوفمبر!$AN23,0)</f>
        <v>0</v>
      </c>
      <c r="J499" s="147">
        <f>SUM(J498+L499-K499)</f>
        <v>0</v>
      </c>
      <c r="K499" s="147">
        <f>IF(J$11=نوفمبر!$C23,نوفمبر!$AM23,0)</f>
        <v>0</v>
      </c>
      <c r="L499" s="147">
        <f>IF(K$11=نوفمبر!$C23,نوفمبر!$AN23,0)</f>
        <v>0</v>
      </c>
    </row>
    <row r="500" spans="1:14">
      <c r="A500" s="96"/>
      <c r="B500" s="96"/>
      <c r="C500" s="96"/>
      <c r="D500" s="147">
        <f>F500-E500</f>
        <v>0</v>
      </c>
      <c r="E500" s="147">
        <f>IF(D$11=نوفمبر!$C24,نوفمبر!$AM24,0)</f>
        <v>0</v>
      </c>
      <c r="F500" s="147">
        <f>IF(E$11=نوفمبر!$C24,نوفمبر!$AN24,0)</f>
        <v>0</v>
      </c>
      <c r="G500" s="147">
        <f>I500-H500</f>
        <v>0</v>
      </c>
      <c r="H500" s="147">
        <f>IF(G$11=نوفمبر!$C24,نوفمبر!$AM24,0)</f>
        <v>0</v>
      </c>
      <c r="I500" s="147">
        <f>IF(H$11=نوفمبر!$C24,نوفمبر!$AN24,0)</f>
        <v>0</v>
      </c>
      <c r="J500" s="147">
        <f>L500-K500</f>
        <v>0</v>
      </c>
      <c r="K500" s="147">
        <f>IF(J$11=نوفمبر!$C24,نوفمبر!$AM24,0)</f>
        <v>0</v>
      </c>
      <c r="L500" s="147">
        <f>IF(K$11=نوفمبر!$C24,نوفمبر!$AN24,0)</f>
        <v>0</v>
      </c>
      <c r="N500" t="s">
        <v>93</v>
      </c>
    </row>
    <row r="501" spans="1:12">
      <c r="A501" s="96"/>
      <c r="B501" s="96"/>
      <c r="C501" s="96"/>
      <c r="D501" s="147">
        <f>SUM(D500+F501-E501)</f>
        <v>0</v>
      </c>
      <c r="E501" s="147">
        <f>IF(D$11=نوفمبر!$C25,نوفمبر!$AM25,0)</f>
        <v>0</v>
      </c>
      <c r="F501" s="147">
        <f>IF(E$11=نوفمبر!$C25,نوفمبر!$AN25,0)</f>
        <v>0</v>
      </c>
      <c r="G501" s="147">
        <f>SUM(G500+I501-H501)</f>
        <v>0</v>
      </c>
      <c r="H501" s="147">
        <f>IF(G$11=نوفمبر!$C25,نوفمبر!$AM25,0)</f>
        <v>0</v>
      </c>
      <c r="I501" s="147">
        <f>IF(H$11=نوفمبر!$C25,نوفمبر!$AN25,0)</f>
        <v>0</v>
      </c>
      <c r="J501" s="147">
        <f>SUM(J500+L501-K501)</f>
        <v>0</v>
      </c>
      <c r="K501" s="147">
        <f>IF(J$11=نوفمبر!$C25,نوفمبر!$AM25,0)</f>
        <v>0</v>
      </c>
      <c r="L501" s="147">
        <f>IF(K$11=نوفمبر!$C25,نوفمبر!$AN25,0)</f>
        <v>0</v>
      </c>
    </row>
    <row r="502" spans="1:12">
      <c r="A502" s="96"/>
      <c r="B502" s="96"/>
      <c r="C502" s="96"/>
      <c r="D502" s="147">
        <f>F502-E502</f>
        <v>0</v>
      </c>
      <c r="E502" s="147">
        <f>IF(D$11=نوفمبر!$C26,نوفمبر!$AM26,0)</f>
        <v>0</v>
      </c>
      <c r="F502" s="147">
        <f>IF(E$11=نوفمبر!$C26,نوفمبر!$AN26,0)</f>
        <v>0</v>
      </c>
      <c r="G502" s="147">
        <f>I502-H502</f>
        <v>0</v>
      </c>
      <c r="H502" s="147">
        <f>IF(G$11=نوفمبر!$C26,نوفمبر!$AM26,0)</f>
        <v>0</v>
      </c>
      <c r="I502" s="147">
        <f>IF(H$11=نوفمبر!$C26,نوفمبر!$AN26,0)</f>
        <v>0</v>
      </c>
      <c r="J502" s="147">
        <f>L502-K502</f>
        <v>0</v>
      </c>
      <c r="K502" s="147">
        <f>IF(J$11=نوفمبر!$C26,نوفمبر!$AM26,0)</f>
        <v>0</v>
      </c>
      <c r="L502" s="147">
        <f>IF(K$11=نوفمبر!$C26,نوفمبر!$AN26,0)</f>
        <v>0</v>
      </c>
    </row>
    <row r="503" spans="1:12">
      <c r="A503" s="96"/>
      <c r="B503" s="96"/>
      <c r="C503" s="96"/>
      <c r="D503" s="147">
        <f>SUM(D502+F503-E503)</f>
        <v>0</v>
      </c>
      <c r="E503" s="147">
        <f>IF(D$11=نوفمبر!$C27,نوفمبر!$AM27,0)</f>
        <v>0</v>
      </c>
      <c r="F503" s="147">
        <f>IF(E$11=نوفمبر!$C27,نوفمبر!$AN27,0)</f>
        <v>0</v>
      </c>
      <c r="G503" s="147">
        <f>SUM(G502+I503-H503)</f>
        <v>0</v>
      </c>
      <c r="H503" s="147">
        <f>IF(G$11=نوفمبر!$C27,نوفمبر!$AM27,0)</f>
        <v>0</v>
      </c>
      <c r="I503" s="147">
        <f>IF(H$11=نوفمبر!$C27,نوفمبر!$AN27,0)</f>
        <v>0</v>
      </c>
      <c r="J503" s="147">
        <f>SUM(J502+L503-K503)</f>
        <v>0</v>
      </c>
      <c r="K503" s="147">
        <f>IF(J$11=نوفمبر!$C27,نوفمبر!$AM27,0)</f>
        <v>0</v>
      </c>
      <c r="L503" s="147">
        <f>IF(K$11=نوفمبر!$C27,نوفمبر!$AN27,0)</f>
        <v>0</v>
      </c>
    </row>
    <row r="504" spans="1:12">
      <c r="A504" s="96"/>
      <c r="B504" s="96"/>
      <c r="C504" s="96"/>
      <c r="D504" s="147">
        <f>F504-E504</f>
        <v>0</v>
      </c>
      <c r="E504" s="147">
        <f>IF(D$11=نوفمبر!$C28,نوفمبر!$AM28,0)</f>
        <v>0</v>
      </c>
      <c r="F504" s="147">
        <f>IF(E$11=نوفمبر!$C28,نوفمبر!$AN28,0)</f>
        <v>0</v>
      </c>
      <c r="G504" s="147">
        <f>I504-H504</f>
        <v>0</v>
      </c>
      <c r="H504" s="147">
        <f>IF(G$11=نوفمبر!$C28,نوفمبر!$AM28,0)</f>
        <v>0</v>
      </c>
      <c r="I504" s="147">
        <f>IF(H$11=نوفمبر!$C28,نوفمبر!$AN28,0)</f>
        <v>0</v>
      </c>
      <c r="J504" s="147">
        <f>L504-K504</f>
        <v>0</v>
      </c>
      <c r="K504" s="147">
        <f>IF(J$11=نوفمبر!$C28,نوفمبر!$AM28,0)</f>
        <v>0</v>
      </c>
      <c r="L504" s="147">
        <f>IF(K$11=نوفمبر!$C28,نوفمبر!$AN28,0)</f>
        <v>0</v>
      </c>
    </row>
    <row r="505" spans="1:12">
      <c r="A505" s="96"/>
      <c r="B505" s="96"/>
      <c r="C505" s="96"/>
      <c r="D505" s="147">
        <f>SUM(D504+F505-E505)</f>
        <v>0</v>
      </c>
      <c r="E505" s="147">
        <f>IF(D$11=نوفمبر!$C29,نوفمبر!$AM29,0)</f>
        <v>0</v>
      </c>
      <c r="F505" s="147">
        <f>IF(E$11=نوفمبر!$C29,نوفمبر!$AN29,0)</f>
        <v>0</v>
      </c>
      <c r="G505" s="147">
        <f>SUM(G504+I505-H505)</f>
        <v>0</v>
      </c>
      <c r="H505" s="147">
        <f>IF(G$11=نوفمبر!$C29,نوفمبر!$AM29,0)</f>
        <v>0</v>
      </c>
      <c r="I505" s="147">
        <f>IF(H$11=نوفمبر!$C29,نوفمبر!$AN29,0)</f>
        <v>0</v>
      </c>
      <c r="J505" s="147">
        <f>SUM(J504+L505-K505)</f>
        <v>0</v>
      </c>
      <c r="K505" s="147">
        <f>IF(J$11=نوفمبر!$C29,نوفمبر!$AM29,0)</f>
        <v>0</v>
      </c>
      <c r="L505" s="147">
        <f>IF(K$11=نوفمبر!$C29,نوفمبر!$AN29,0)</f>
        <v>0</v>
      </c>
    </row>
    <row r="506" spans="1:12">
      <c r="A506" s="96"/>
      <c r="B506" s="96"/>
      <c r="C506" s="96"/>
      <c r="D506" s="147">
        <f>F506-E506</f>
        <v>0</v>
      </c>
      <c r="E506" s="147">
        <f>IF(D$11=نوفمبر!$C30,نوفمبر!$AM30,0)</f>
        <v>0</v>
      </c>
      <c r="F506" s="147">
        <f>IF(E$11=نوفمبر!$C30,نوفمبر!$AN30,0)</f>
        <v>0</v>
      </c>
      <c r="G506" s="147">
        <f>I506-H506</f>
        <v>0</v>
      </c>
      <c r="H506" s="147">
        <f>IF(G$11=نوفمبر!$C30,نوفمبر!$AM30,0)</f>
        <v>0</v>
      </c>
      <c r="I506" s="147">
        <f>IF(H$11=نوفمبر!$C30,نوفمبر!$AN30,0)</f>
        <v>0</v>
      </c>
      <c r="J506" s="147">
        <f>L506-K506</f>
        <v>0</v>
      </c>
      <c r="K506" s="147">
        <f>IF(J$11=نوفمبر!$C30,نوفمبر!$AM30,0)</f>
        <v>0</v>
      </c>
      <c r="L506" s="147">
        <f>IF(K$11=نوفمبر!$C30,نوفمبر!$AN30,0)</f>
        <v>0</v>
      </c>
    </row>
    <row r="507" spans="1:12">
      <c r="A507" s="96"/>
      <c r="B507" s="96"/>
      <c r="C507" s="96"/>
      <c r="D507" s="147">
        <f>SUM(D506+F507-E507)</f>
        <v>0</v>
      </c>
      <c r="E507" s="147">
        <f>IF(D$11=نوفمبر!$C31,نوفمبر!$AM31,0)</f>
        <v>0</v>
      </c>
      <c r="F507" s="147">
        <f>IF(E$11=نوفمبر!$C31,نوفمبر!$AN31,0)</f>
        <v>0</v>
      </c>
      <c r="G507" s="147">
        <f>SUM(G506+I507-H507)</f>
        <v>0</v>
      </c>
      <c r="H507" s="147">
        <f>IF(G$11=نوفمبر!$C31,نوفمبر!$AM31,0)</f>
        <v>0</v>
      </c>
      <c r="I507" s="147">
        <f>IF(H$11=نوفمبر!$C31,نوفمبر!$AN31,0)</f>
        <v>0</v>
      </c>
      <c r="J507" s="147">
        <f>SUM(J506+L507-K507)</f>
        <v>0</v>
      </c>
      <c r="K507" s="147">
        <f>IF(J$11=نوفمبر!$C31,نوفمبر!$AM31,0)</f>
        <v>0</v>
      </c>
      <c r="L507" s="147">
        <f>IF(K$11=نوفمبر!$C31,نوفمبر!$AN31,0)</f>
        <v>0</v>
      </c>
    </row>
    <row r="508" spans="1:12">
      <c r="A508" s="96"/>
      <c r="B508" s="96"/>
      <c r="C508" s="96"/>
      <c r="D508" s="147">
        <f>F508-E508</f>
        <v>0</v>
      </c>
      <c r="E508" s="147">
        <f>IF(D$11=نوفمبر!$C32,نوفمبر!$AM32,0)</f>
        <v>0</v>
      </c>
      <c r="F508" s="147">
        <f>IF(E$11=نوفمبر!$C32,نوفمبر!$AN32,0)</f>
        <v>0</v>
      </c>
      <c r="G508" s="147">
        <f>I508-H508</f>
        <v>0</v>
      </c>
      <c r="H508" s="147">
        <f>IF(G$11=نوفمبر!$C32,نوفمبر!$AM32,0)</f>
        <v>0</v>
      </c>
      <c r="I508" s="147">
        <f>IF(H$11=نوفمبر!$C32,نوفمبر!$AN32,0)</f>
        <v>0</v>
      </c>
      <c r="J508" s="147">
        <f>L508-K508</f>
        <v>0</v>
      </c>
      <c r="K508" s="147">
        <f>IF(J$11=نوفمبر!$C32,نوفمبر!$AM32,0)</f>
        <v>0</v>
      </c>
      <c r="L508" s="147">
        <f>IF(K$11=نوفمبر!$C32,نوفمبر!$AN32,0)</f>
        <v>0</v>
      </c>
    </row>
    <row r="509" spans="1:12">
      <c r="A509" s="96"/>
      <c r="B509" s="96"/>
      <c r="C509" s="96"/>
      <c r="D509" s="147">
        <f>SUM(D508+F509-E509)</f>
        <v>0</v>
      </c>
      <c r="E509" s="147">
        <f>IF(D$11=نوفمبر!$C33,نوفمبر!$AM33,0)</f>
        <v>0</v>
      </c>
      <c r="F509" s="147">
        <f>IF(E$11=نوفمبر!$C33,نوفمبر!$AN33,0)</f>
        <v>0</v>
      </c>
      <c r="G509" s="147">
        <f>SUM(G508+I509-H509)</f>
        <v>0</v>
      </c>
      <c r="H509" s="147">
        <f>IF(G$11=نوفمبر!$C33,نوفمبر!$AM33,0)</f>
        <v>0</v>
      </c>
      <c r="I509" s="147">
        <f>IF(H$11=نوفمبر!$C33,نوفمبر!$AN33,0)</f>
        <v>0</v>
      </c>
      <c r="J509" s="147">
        <f>SUM(J508+L509-K509)</f>
        <v>0</v>
      </c>
      <c r="K509" s="147">
        <f>IF(J$11=نوفمبر!$C33,نوفمبر!$AM33,0)</f>
        <v>0</v>
      </c>
      <c r="L509" s="147">
        <f>IF(K$11=نوفمبر!$C33,نوفمبر!$AN33,0)</f>
        <v>0</v>
      </c>
    </row>
    <row r="510" spans="1:12">
      <c r="A510" s="96"/>
      <c r="B510" s="96"/>
      <c r="C510" s="96"/>
      <c r="D510" s="147">
        <f>F510-E510</f>
        <v>0</v>
      </c>
      <c r="E510" s="147">
        <f>IF(D$11=نوفمبر!$C34,نوفمبر!$AM34,0)</f>
        <v>0</v>
      </c>
      <c r="F510" s="147">
        <f>IF(E$11=نوفمبر!$C34,نوفمبر!$AN34,0)</f>
        <v>0</v>
      </c>
      <c r="G510" s="147">
        <f>I510-H510</f>
        <v>0</v>
      </c>
      <c r="H510" s="147">
        <f>IF(G$11=نوفمبر!$C34,نوفمبر!$AM34,0)</f>
        <v>0</v>
      </c>
      <c r="I510" s="147">
        <f>IF(H$11=نوفمبر!$C34,نوفمبر!$AN34,0)</f>
        <v>0</v>
      </c>
      <c r="J510" s="147">
        <f>L510-K510</f>
        <v>0</v>
      </c>
      <c r="K510" s="147">
        <f>IF(J$11=نوفمبر!$C34,نوفمبر!$AM34,0)</f>
        <v>0</v>
      </c>
      <c r="L510" s="147">
        <f>IF(K$11=نوفمبر!$C34,نوفمبر!$AN34,0)</f>
        <v>0</v>
      </c>
    </row>
    <row r="511" spans="1:12">
      <c r="A511" s="96"/>
      <c r="B511" s="96"/>
      <c r="C511" s="96"/>
      <c r="D511" s="147">
        <f>SUM(D510+F511-E511)</f>
        <v>0</v>
      </c>
      <c r="E511" s="147">
        <f>IF(D$11=نوفمبر!$C35,نوفمبر!$AM35,0)</f>
        <v>0</v>
      </c>
      <c r="F511" s="147">
        <f>IF(E$11=نوفمبر!$C35,نوفمبر!$AN35,0)</f>
        <v>0</v>
      </c>
      <c r="G511" s="147">
        <f>SUM(G510+I511-H511)</f>
        <v>0</v>
      </c>
      <c r="H511" s="147">
        <f>IF(G$11=نوفمبر!$C35,نوفمبر!$AM35,0)</f>
        <v>0</v>
      </c>
      <c r="I511" s="147">
        <f>IF(H$11=نوفمبر!$C35,نوفمبر!$AN35,0)</f>
        <v>0</v>
      </c>
      <c r="J511" s="147">
        <f>SUM(J510+L511-K511)</f>
        <v>0</v>
      </c>
      <c r="K511" s="147">
        <f>IF(J$11=نوفمبر!$C35,نوفمبر!$AM35,0)</f>
        <v>0</v>
      </c>
      <c r="L511" s="147">
        <f>IF(K$11=نوفمبر!$C35,نوفمبر!$AN35,0)</f>
        <v>0</v>
      </c>
    </row>
    <row r="512" spans="1:12">
      <c r="A512" s="96"/>
      <c r="B512" s="96"/>
      <c r="C512" s="96"/>
      <c r="D512" s="147">
        <f>F512-E512</f>
        <v>0</v>
      </c>
      <c r="E512" s="147">
        <f>IF(D$11=نوفمبر!$C36,نوفمبر!$AM36,0)</f>
        <v>0</v>
      </c>
      <c r="F512" s="147">
        <f>IF(E$11=نوفمبر!$C36,نوفمبر!$AN36,0)</f>
        <v>0</v>
      </c>
      <c r="G512" s="147">
        <f>I512-H512</f>
        <v>0</v>
      </c>
      <c r="H512" s="147">
        <f>IF(G$11=نوفمبر!$C36,نوفمبر!$AM36,0)</f>
        <v>0</v>
      </c>
      <c r="I512" s="147">
        <f>IF(H$11=نوفمبر!$C36,نوفمبر!$AN36,0)</f>
        <v>0</v>
      </c>
      <c r="J512" s="147">
        <f>L512-K512</f>
        <v>0</v>
      </c>
      <c r="K512" s="147">
        <f>IF(J$11=نوفمبر!$C36,نوفمبر!$AM36,0)</f>
        <v>0</v>
      </c>
      <c r="L512" s="147">
        <f>IF(K$11=نوفمبر!$C36,نوفمبر!$AN36,0)</f>
        <v>0</v>
      </c>
    </row>
    <row r="513" spans="1:12">
      <c r="A513" s="96"/>
      <c r="B513" s="96"/>
      <c r="C513" s="96"/>
      <c r="D513" s="147">
        <f>SUM(D512+F513-E513)</f>
        <v>0</v>
      </c>
      <c r="E513" s="147">
        <f>IF(D$11=نوفمبر!$C37,نوفمبر!$AM37,0)</f>
        <v>0</v>
      </c>
      <c r="F513" s="147">
        <f>IF(E$11=نوفمبر!$C37,نوفمبر!$AN37,0)</f>
        <v>0</v>
      </c>
      <c r="G513" s="147">
        <f>SUM(G512+I513-H513)</f>
        <v>0</v>
      </c>
      <c r="H513" s="147">
        <f>IF(G$11=نوفمبر!$C37,نوفمبر!$AM37,0)</f>
        <v>0</v>
      </c>
      <c r="I513" s="147">
        <f>IF(H$11=نوفمبر!$C37,نوفمبر!$AN37,0)</f>
        <v>0</v>
      </c>
      <c r="J513" s="147">
        <f>SUM(J512+L513-K513)</f>
        <v>0</v>
      </c>
      <c r="K513" s="147">
        <f>IF(J$11=نوفمبر!$C37,نوفمبر!$AM37,0)</f>
        <v>0</v>
      </c>
      <c r="L513" s="147">
        <f>IF(K$11=نوفمبر!$C37,نوفمبر!$AN37,0)</f>
        <v>0</v>
      </c>
    </row>
    <row r="514" spans="1:12">
      <c r="A514" s="96"/>
      <c r="B514" s="96"/>
      <c r="C514" s="96"/>
      <c r="D514" s="147">
        <f>F514-E514</f>
        <v>0</v>
      </c>
      <c r="E514" s="147">
        <f>IF(D$11=نوفمبر!$C38,نوفمبر!$AM38,0)</f>
        <v>0</v>
      </c>
      <c r="F514" s="147">
        <f>IF(E$11=نوفمبر!$C38,نوفمبر!$AN38,0)</f>
        <v>0</v>
      </c>
      <c r="G514" s="147">
        <f>I514-H514</f>
        <v>0</v>
      </c>
      <c r="H514" s="147">
        <f>IF(G$11=نوفمبر!$C38,نوفمبر!$AM38,0)</f>
        <v>0</v>
      </c>
      <c r="I514" s="147">
        <f>IF(H$11=نوفمبر!$C38,نوفمبر!$AN38,0)</f>
        <v>0</v>
      </c>
      <c r="J514" s="147">
        <f>L514-K514</f>
        <v>0</v>
      </c>
      <c r="K514" s="147">
        <f>IF(J$11=نوفمبر!$C38,نوفمبر!$AM38,0)</f>
        <v>0</v>
      </c>
      <c r="L514" s="147">
        <f>IF(K$11=نوفمبر!$C38,نوفمبر!$AN38,0)</f>
        <v>0</v>
      </c>
    </row>
    <row r="515" spans="1:12">
      <c r="A515" s="96"/>
      <c r="B515" s="96"/>
      <c r="C515" s="96"/>
      <c r="D515" s="147">
        <f>SUM(D514+F515-E515)</f>
        <v>0</v>
      </c>
      <c r="E515" s="147">
        <f>IF(D$11=نوفمبر!$C39,نوفمبر!$AM39,0)</f>
        <v>0</v>
      </c>
      <c r="F515" s="147">
        <f>IF(E$11=نوفمبر!$C39,نوفمبر!$AN39,0)</f>
        <v>0</v>
      </c>
      <c r="G515" s="147">
        <f>SUM(G514+I515-H515)</f>
        <v>0</v>
      </c>
      <c r="H515" s="147">
        <f>IF(G$11=نوفمبر!$C39,نوفمبر!$AM39,0)</f>
        <v>0</v>
      </c>
      <c r="I515" s="147">
        <f>IF(H$11=نوفمبر!$C39,نوفمبر!$AN39,0)</f>
        <v>0</v>
      </c>
      <c r="J515" s="147">
        <f>SUM(J514+L515-K515)</f>
        <v>0</v>
      </c>
      <c r="K515" s="147">
        <f>IF(J$11=نوفمبر!$C39,نوفمبر!$AM39,0)</f>
        <v>0</v>
      </c>
      <c r="L515" s="147">
        <f>IF(K$11=نوفمبر!$C39,نوفمبر!$AN39,0)</f>
        <v>0</v>
      </c>
    </row>
    <row r="516" spans="1:12">
      <c r="A516" s="96"/>
      <c r="B516" s="96"/>
      <c r="C516" s="96"/>
      <c r="D516" s="147">
        <f>F516-E516</f>
        <v>0</v>
      </c>
      <c r="E516" s="147">
        <f>IF(D$11=نوفمبر!$C40,نوفمبر!$AM40,0)</f>
        <v>0</v>
      </c>
      <c r="F516" s="147">
        <f>IF(E$11=نوفمبر!$C40,نوفمبر!$AN40,0)</f>
        <v>0</v>
      </c>
      <c r="G516" s="147">
        <f>I516-H516</f>
        <v>0</v>
      </c>
      <c r="H516" s="147">
        <f>IF(G$11=نوفمبر!$C40,نوفمبر!$AM40,0)</f>
        <v>0</v>
      </c>
      <c r="I516" s="147">
        <f>IF(H$11=نوفمبر!$C40,نوفمبر!$AN40,0)</f>
        <v>0</v>
      </c>
      <c r="J516" s="147">
        <f>L516-K516</f>
        <v>0</v>
      </c>
      <c r="K516" s="147">
        <f>IF(J$11=نوفمبر!$C40,نوفمبر!$AM40,0)</f>
        <v>0</v>
      </c>
      <c r="L516" s="147">
        <f>IF(K$11=نوفمبر!$C40,نوفمبر!$AN40,0)</f>
        <v>0</v>
      </c>
    </row>
    <row r="517" spans="1:12">
      <c r="A517" s="96"/>
      <c r="B517" s="96"/>
      <c r="C517" s="96"/>
      <c r="D517" s="147">
        <f>SUM(D516+F517-E517)</f>
        <v>0</v>
      </c>
      <c r="E517" s="147">
        <f>IF(D$11=نوفمبر!$C41,نوفمبر!$AM41,0)</f>
        <v>0</v>
      </c>
      <c r="F517" s="147">
        <f>IF(E$11=نوفمبر!$C41,نوفمبر!$AN41,0)</f>
        <v>0</v>
      </c>
      <c r="G517" s="147">
        <f>SUM(G516+I517-H517)</f>
        <v>0</v>
      </c>
      <c r="H517" s="147">
        <f>IF(G$11=نوفمبر!$C41,نوفمبر!$AM41,0)</f>
        <v>0</v>
      </c>
      <c r="I517" s="147">
        <f>IF(H$11=نوفمبر!$C41,نوفمبر!$AN41,0)</f>
        <v>0</v>
      </c>
      <c r="J517" s="147">
        <f>SUM(J516+L517-K517)</f>
        <v>0</v>
      </c>
      <c r="K517" s="147">
        <f>IF(J$11=نوفمبر!$C41,نوفمبر!$AM41,0)</f>
        <v>0</v>
      </c>
      <c r="L517" s="147">
        <f>IF(K$11=نوفمبر!$C41,نوفمبر!$AN41,0)</f>
        <v>0</v>
      </c>
    </row>
    <row r="518" spans="1:12">
      <c r="A518" s="96"/>
      <c r="B518" s="96"/>
      <c r="C518" s="96"/>
      <c r="D518" s="147">
        <f>F518-E518</f>
        <v>0</v>
      </c>
      <c r="E518" s="147">
        <f>IF(D$11=نوفمبر!$C42,نوفمبر!$AM42,0)</f>
        <v>0</v>
      </c>
      <c r="F518" s="147">
        <f>IF(E$11=نوفمبر!$C42,نوفمبر!$AN42,0)</f>
        <v>0</v>
      </c>
      <c r="G518" s="147">
        <f>I518-H518</f>
        <v>0</v>
      </c>
      <c r="H518" s="147">
        <f>IF(G$11=نوفمبر!$C42,نوفمبر!$AM42,0)</f>
        <v>0</v>
      </c>
      <c r="I518" s="147">
        <f>IF(H$11=نوفمبر!$C42,نوفمبر!$AN42,0)</f>
        <v>0</v>
      </c>
      <c r="J518" s="147">
        <f>L518-K518</f>
        <v>0</v>
      </c>
      <c r="K518" s="147">
        <f>IF(J$11=نوفمبر!$C42,نوفمبر!$AM42,0)</f>
        <v>0</v>
      </c>
      <c r="L518" s="147">
        <f>IF(K$11=نوفمبر!$C42,نوفمبر!$AN42,0)</f>
        <v>0</v>
      </c>
    </row>
    <row r="534" spans="3:8">
      <c r="C534" s="146" t="s">
        <v>567</v>
      </c>
      <c r="D534" s="146"/>
      <c r="E534" s="146"/>
      <c r="F534" s="145"/>
      <c r="G534" s="145"/>
      <c r="H534" s="145"/>
    </row>
    <row r="535" spans="3:8">
      <c r="C535" s="146"/>
      <c r="D535" s="146"/>
      <c r="E535" s="146"/>
      <c r="F535" s="145"/>
      <c r="G535" s="145"/>
      <c r="H535" s="145"/>
    </row>
    <row r="536" spans="1:12">
      <c r="A536" s="97" t="s">
        <v>10</v>
      </c>
      <c r="B536" s="97" t="s">
        <v>11</v>
      </c>
      <c r="C536" s="97" t="s">
        <v>487</v>
      </c>
      <c r="D536" s="113" t="s">
        <v>550</v>
      </c>
      <c r="E536" s="113"/>
      <c r="F536" s="113"/>
      <c r="G536" s="113" t="s">
        <v>551</v>
      </c>
      <c r="H536" s="113"/>
      <c r="I536" s="113"/>
      <c r="J536" s="113" t="s">
        <v>552</v>
      </c>
      <c r="K536" s="113"/>
      <c r="L536" s="113"/>
    </row>
    <row r="537" spans="1:12">
      <c r="A537" s="96"/>
      <c r="B537" s="96"/>
      <c r="C537" s="96"/>
      <c r="D537" s="96" t="s">
        <v>553</v>
      </c>
      <c r="E537" s="96" t="s">
        <v>554</v>
      </c>
      <c r="F537" s="96" t="s">
        <v>56</v>
      </c>
      <c r="G537" s="96" t="s">
        <v>553</v>
      </c>
      <c r="H537" s="96" t="s">
        <v>554</v>
      </c>
      <c r="I537" s="96" t="s">
        <v>56</v>
      </c>
      <c r="J537" s="96" t="s">
        <v>553</v>
      </c>
      <c r="K537" s="96" t="s">
        <v>554</v>
      </c>
      <c r="L537" s="96" t="s">
        <v>56</v>
      </c>
    </row>
    <row r="538" spans="1:12">
      <c r="A538" s="96" t="str">
        <f>IF(SUM(L539,K539,I539,H539,F539,E539)&gt;0,ديسمبر!$D12,"")</f>
        <v/>
      </c>
      <c r="B538" s="96">
        <f>IF(SUM(L539,J539,I539,H539,F539,E539)&gt;0,ديسمبر!E12,"")</f>
        <v>1</v>
      </c>
      <c r="C538" s="96" t="str">
        <f>IF(SUM(L539,K539,I539,H539,F539,E539)&gt;0,ديسمبر!$F12,"")</f>
        <v/>
      </c>
      <c r="D538" s="147">
        <f>F538-E538</f>
        <v>19015</v>
      </c>
      <c r="E538" s="147">
        <f>IF(D$11=ديسمبر!$C12,ديسمبر!$AM12,0)</f>
        <v>0</v>
      </c>
      <c r="F538" s="147">
        <f>IF(E$11=ديسمبر!$C12,ديسمبر!$AN12,0)</f>
        <v>19015</v>
      </c>
      <c r="G538" s="147">
        <f>I538-H538</f>
        <v>19015</v>
      </c>
      <c r="H538" s="147">
        <f>IF(G$11=ديسمبر!$C12,ديسمبر!$AM12,0)</f>
        <v>0</v>
      </c>
      <c r="I538" s="147">
        <f>IF(H$11=ديسمبر!$C12,ديسمبر!$AN12,0)</f>
        <v>19015</v>
      </c>
      <c r="J538" s="147">
        <f>L538-K538</f>
        <v>19015</v>
      </c>
      <c r="K538" s="147">
        <f>IF(J$11=ديسمبر!$C12,ديسمبر!$AM12,0)</f>
        <v>0</v>
      </c>
      <c r="L538" s="147">
        <f>IF(K$11=ديسمبر!$C12,ديسمبر!$AN12,0)</f>
        <v>19015</v>
      </c>
    </row>
    <row r="539" spans="1:12">
      <c r="A539" s="96" t="str">
        <f>IF(SUM(L540,K540,I540,H540,F540,E540)&gt;0,ديسمبر!$D13,"")</f>
        <v/>
      </c>
      <c r="B539" s="96" t="str">
        <f>IF(SUM(L540,J540,I540,H540,F540,E540)&gt;0,ديسمبر!E13,"")</f>
        <v/>
      </c>
      <c r="C539" s="96" t="str">
        <f>IF(SUM(L540,K540,I540,H540,F540,E540)&gt;0,ديسمبر!$F13,"")</f>
        <v/>
      </c>
      <c r="D539" s="147">
        <f>SUM(D538+F539-E539)</f>
        <v>19015</v>
      </c>
      <c r="E539" s="147">
        <f>IF(D$11=ديسمبر!$C13,ديسمبر!$AM13,0)</f>
        <v>0</v>
      </c>
      <c r="F539" s="147">
        <f>IF(E$11=ديسمبر!$C13,ديسمبر!$AN13,0)</f>
        <v>0</v>
      </c>
      <c r="G539" s="147">
        <f>SUM(G538+I539-H539)</f>
        <v>19015</v>
      </c>
      <c r="H539" s="147">
        <f>IF(G$11=ديسمبر!$C13,ديسمبر!$AM13,0)</f>
        <v>0</v>
      </c>
      <c r="I539" s="147">
        <f>IF(H$11=ديسمبر!$C13,ديسمبر!$AN13,0)</f>
        <v>0</v>
      </c>
      <c r="J539" s="147">
        <f>SUM(J538+L539-K539)</f>
        <v>19015</v>
      </c>
      <c r="K539" s="147">
        <f>IF(J$11=ديسمبر!$C13,ديسمبر!$AM13,0)</f>
        <v>0</v>
      </c>
      <c r="L539" s="147">
        <f>IF(K$11=ديسمبر!$C13,ديسمبر!$AN13,0)</f>
        <v>0</v>
      </c>
    </row>
    <row r="540" spans="1:12">
      <c r="A540" s="96" t="str">
        <f>IF(SUM(L541,K541,I541,H541,F541,E541)&gt;0,ديسمبر!$D14,"")</f>
        <v/>
      </c>
      <c r="B540" s="96" t="str">
        <f>IF(SUM(L541,J541,I541,H541,F541,E541)&gt;0,ديسمبر!E14,"")</f>
        <v/>
      </c>
      <c r="C540" s="96" t="str">
        <f>IF(SUM(L541,K541,I541,H541,F541,E541)&gt;0,ديسمبر!$F14,"")</f>
        <v/>
      </c>
      <c r="D540" s="147">
        <f>F540-E540</f>
        <v>0</v>
      </c>
      <c r="E540" s="147">
        <f>IF(D$11=ديسمبر!$C14,ديسمبر!$AM14,0)</f>
        <v>0</v>
      </c>
      <c r="F540" s="147">
        <f>IF(E$11=ديسمبر!$C14,ديسمبر!$AN14,0)</f>
        <v>0</v>
      </c>
      <c r="G540" s="147">
        <f>I540-H540</f>
        <v>0</v>
      </c>
      <c r="H540" s="147">
        <f>IF(G$11=ديسمبر!$C14,ديسمبر!$AM14,0)</f>
        <v>0</v>
      </c>
      <c r="I540" s="147">
        <f>IF(H$11=ديسمبر!$C14,ديسمبر!$AN14,0)</f>
        <v>0</v>
      </c>
      <c r="J540" s="147">
        <f>L540-K540</f>
        <v>0</v>
      </c>
      <c r="K540" s="147">
        <f>IF(J$11=ديسمبر!$C14,ديسمبر!$AM14,0)</f>
        <v>0</v>
      </c>
      <c r="L540" s="147">
        <f>IF(K$11=ديسمبر!$C14,ديسمبر!$AN14,0)</f>
        <v>0</v>
      </c>
    </row>
    <row r="541" spans="1:12">
      <c r="A541" s="96" t="str">
        <f>IF(SUM(L542,K542,I542,H542,F542,E542)&gt;0,ديسمبر!D15,"")</f>
        <v/>
      </c>
      <c r="B541" s="96" t="str">
        <f>IF(SUM(L542,J542,I542,H542,F542,E542)&gt;0,ديسمبر!E15,"")</f>
        <v/>
      </c>
      <c r="C541" s="96" t="str">
        <f>IF(SUM(L542,K542,I542,H542,F542,E542)&gt;0,ديسمبر!$F15,"")</f>
        <v/>
      </c>
      <c r="D541" s="147">
        <f>SUM(D540+F541-E541)</f>
        <v>0</v>
      </c>
      <c r="E541" s="147">
        <f>IF(D$11=ديسمبر!$C15,ديسمبر!$AM15,0)</f>
        <v>0</v>
      </c>
      <c r="F541" s="147">
        <f>IF(E$11=ديسمبر!$C15,ديسمبر!$AN15,0)</f>
        <v>0</v>
      </c>
      <c r="G541" s="147">
        <f>SUM(G540+I541-H541)</f>
        <v>0</v>
      </c>
      <c r="H541" s="147">
        <f>IF(G$11=ديسمبر!$C15,ديسمبر!$AM15,0)</f>
        <v>0</v>
      </c>
      <c r="I541" s="147">
        <f>IF(H$11=ديسمبر!$C15,ديسمبر!$AN15,0)</f>
        <v>0</v>
      </c>
      <c r="J541" s="147">
        <f>SUM(J540+L541-K541)</f>
        <v>0</v>
      </c>
      <c r="K541" s="147">
        <f>IF(J$11=ديسمبر!$C15,ديسمبر!$AM15,0)</f>
        <v>0</v>
      </c>
      <c r="L541" s="147">
        <f>IF(K$11=ديسمبر!$C15,ديسمبر!$AN15,0)</f>
        <v>0</v>
      </c>
    </row>
    <row r="542" spans="1:12">
      <c r="A542" s="96" t="str">
        <f>IF(SUM(L543,K543,I543,H543,F543,E543)&gt;0,ديسمبر!D16,"")</f>
        <v/>
      </c>
      <c r="B542" s="96" t="str">
        <f>IF(SUM(L543,J543,I543,H543,F543,E543)&gt;0,ديسمبر!E16,"")</f>
        <v/>
      </c>
      <c r="C542" s="96" t="str">
        <f>IF(SUM(L543,K543,I543,H543,F543,E543)&gt;0,ديسمبر!$F16,"")</f>
        <v/>
      </c>
      <c r="D542" s="147">
        <f>F542-E542</f>
        <v>0</v>
      </c>
      <c r="E542" s="147">
        <f>IF(D$11=ديسمبر!$C16,ديسمبر!$AM16,0)</f>
        <v>0</v>
      </c>
      <c r="F542" s="147">
        <f>IF(E$11=ديسمبر!$C16,ديسمبر!$AN16,0)</f>
        <v>0</v>
      </c>
      <c r="G542" s="147">
        <f>I542-H542</f>
        <v>0</v>
      </c>
      <c r="H542" s="147">
        <f>IF(G$11=ديسمبر!$C16,ديسمبر!$AM16,0)</f>
        <v>0</v>
      </c>
      <c r="I542" s="147">
        <f>IF(H$11=ديسمبر!$C16,ديسمبر!$AN16,0)</f>
        <v>0</v>
      </c>
      <c r="J542" s="147">
        <f>L542-K542</f>
        <v>0</v>
      </c>
      <c r="K542" s="147">
        <f>IF(J$11=ديسمبر!$C16,ديسمبر!$AM16,0)</f>
        <v>0</v>
      </c>
      <c r="L542" s="147">
        <f>IF(K$11=ديسمبر!$C16,ديسمبر!$AN16,0)</f>
        <v>0</v>
      </c>
    </row>
    <row r="543" spans="1:12">
      <c r="A543" s="96" t="str">
        <f>IF(SUM(L544,K544,I544,H544,F544,E544)&gt;0,ديسمبر!D17,"")</f>
        <v/>
      </c>
      <c r="B543" s="96" t="str">
        <f>IF(SUM(L544,J544,I544,H544,F544,E544)&gt;0,ديسمبر!E17,"")</f>
        <v/>
      </c>
      <c r="C543" s="96" t="str">
        <f>IF(SUM(L544,K544,I544,H544,F544,E544)&gt;0,ديسمبر!$F17,"")</f>
        <v/>
      </c>
      <c r="D543" s="147">
        <f>SUM(D542+F543-E543)</f>
        <v>0</v>
      </c>
      <c r="E543" s="147">
        <f>IF(D$11=ديسمبر!$C17,ديسمبر!$AM17,0)</f>
        <v>0</v>
      </c>
      <c r="F543" s="147">
        <f>IF(E$11=ديسمبر!$C17,ديسمبر!$AN17,0)</f>
        <v>0</v>
      </c>
      <c r="G543" s="147">
        <f>SUM(G542+I543-H543)</f>
        <v>0</v>
      </c>
      <c r="H543" s="147">
        <f>IF(G$11=ديسمبر!$C17,ديسمبر!$AM17,0)</f>
        <v>0</v>
      </c>
      <c r="I543" s="147">
        <f>IF(H$11=ديسمبر!$C17,ديسمبر!$AN17,0)</f>
        <v>0</v>
      </c>
      <c r="J543" s="147">
        <f>SUM(J542+L543-K543)</f>
        <v>0</v>
      </c>
      <c r="K543" s="147">
        <f>IF(J$11=ديسمبر!$C17,ديسمبر!$AM17,0)</f>
        <v>0</v>
      </c>
      <c r="L543" s="147">
        <f>IF(K$11=ديسمبر!$C17,ديسمبر!$AN17,0)</f>
        <v>0</v>
      </c>
    </row>
    <row r="544" spans="1:12">
      <c r="A544" s="96" t="str">
        <f>IF(SUM(L545,K545,I545,H545,F545,E545)&gt;0,ديسمبر!D18,"")</f>
        <v/>
      </c>
      <c r="B544" s="96" t="str">
        <f>IF(SUM(L545,J545,I545,H545,F545,E545)&gt;0,ديسمبر!E18,"")</f>
        <v/>
      </c>
      <c r="C544" s="96" t="str">
        <f>IF(SUM(L545,K545,I545,H545,F545,E545)&gt;0,ديسمبر!$F18,"")</f>
        <v/>
      </c>
      <c r="D544" s="147">
        <f>F544-E544</f>
        <v>0</v>
      </c>
      <c r="E544" s="147">
        <f>IF(D$11=ديسمبر!$C18,ديسمبر!$AM18,0)</f>
        <v>0</v>
      </c>
      <c r="F544" s="147">
        <f>IF(E$11=ديسمبر!$C18,ديسمبر!$AN18,0)</f>
        <v>0</v>
      </c>
      <c r="G544" s="147">
        <f>I544-H544</f>
        <v>0</v>
      </c>
      <c r="H544" s="147">
        <f>IF(G$11=ديسمبر!$C18,ديسمبر!$AM18,0)</f>
        <v>0</v>
      </c>
      <c r="I544" s="147">
        <f>IF(H$11=ديسمبر!$C18,ديسمبر!$AN18,0)</f>
        <v>0</v>
      </c>
      <c r="J544" s="147">
        <f>L544-K544</f>
        <v>0</v>
      </c>
      <c r="K544" s="147">
        <f>IF(J$11=ديسمبر!$C18,ديسمبر!$AM18,0)</f>
        <v>0</v>
      </c>
      <c r="L544" s="147">
        <f>IF(K$11=ديسمبر!$C18,ديسمبر!$AN18,0)</f>
        <v>0</v>
      </c>
    </row>
    <row r="545" spans="1:12">
      <c r="A545" s="96" t="str">
        <f>IF(SUM(L546,K546,I546,H546,F546,E546)&gt;0,ديسمبر!D19,"")</f>
        <v/>
      </c>
      <c r="B545" s="96" t="str">
        <f>IF(SUM(L546,J546,I546,H546,F546,E546)&gt;0,ديسمبر!E19,"")</f>
        <v/>
      </c>
      <c r="C545" s="96" t="str">
        <f>IF(SUM(L546,K546,I546,H546,F546,E546)&gt;0,ديسمبر!$F19,"")</f>
        <v/>
      </c>
      <c r="D545" s="147">
        <f>SUM(D544+F545-E545)</f>
        <v>0</v>
      </c>
      <c r="E545" s="147">
        <f>IF(D$11=ديسمبر!$C19,ديسمبر!$AM19,0)</f>
        <v>0</v>
      </c>
      <c r="F545" s="147">
        <f>IF(E$11=ديسمبر!$C19,ديسمبر!$AN19,0)</f>
        <v>0</v>
      </c>
      <c r="G545" s="147">
        <f>SUM(G544+I545-H545)</f>
        <v>0</v>
      </c>
      <c r="H545" s="147">
        <f>IF(G$11=ديسمبر!$C19,ديسمبر!$AM19,0)</f>
        <v>0</v>
      </c>
      <c r="I545" s="147">
        <f>IF(H$11=ديسمبر!$C19,ديسمبر!$AN19,0)</f>
        <v>0</v>
      </c>
      <c r="J545" s="147">
        <f>SUM(J544+L545-K545)</f>
        <v>0</v>
      </c>
      <c r="K545" s="147">
        <f>IF(J$11=ديسمبر!$C19,ديسمبر!$AM19,0)</f>
        <v>0</v>
      </c>
      <c r="L545" s="147">
        <f>IF(K$11=ديسمبر!$C19,ديسمبر!$AN19,0)</f>
        <v>0</v>
      </c>
    </row>
    <row r="546" spans="1:12">
      <c r="A546" s="96" t="str">
        <f>IF(SUM(L547,K547,I547,H547,F547,E547)&gt;0,ديسمبر!D20,"")</f>
        <v/>
      </c>
      <c r="B546" s="96" t="str">
        <f>IF(SUM(L547,J547,I547,H547,F547,E547)&gt;0,ديسمبر!E20,"")</f>
        <v/>
      </c>
      <c r="C546" s="96" t="str">
        <f>IF(SUM(L547,K547,I547,H547,F547,E547)&gt;0,ديسمبر!$F20,"")</f>
        <v/>
      </c>
      <c r="D546" s="147">
        <f>F546-E546</f>
        <v>0</v>
      </c>
      <c r="E546" s="147">
        <f>IF(D$11=ديسمبر!$C20,ديسمبر!$AM20,0)</f>
        <v>0</v>
      </c>
      <c r="F546" s="147">
        <f>IF(E$11=ديسمبر!$C20,ديسمبر!$AN20,0)</f>
        <v>0</v>
      </c>
      <c r="G546" s="147">
        <f>I546-H546</f>
        <v>0</v>
      </c>
      <c r="H546" s="147">
        <f>IF(G$11=ديسمبر!$C20,ديسمبر!$AM20,0)</f>
        <v>0</v>
      </c>
      <c r="I546" s="147">
        <f>IF(H$11=ديسمبر!$C20,ديسمبر!$AN20,0)</f>
        <v>0</v>
      </c>
      <c r="J546" s="147">
        <f>L546-K546</f>
        <v>0</v>
      </c>
      <c r="K546" s="147">
        <f>IF(J$11=ديسمبر!$C20,ديسمبر!$AM20,0)</f>
        <v>0</v>
      </c>
      <c r="L546" s="147">
        <f>IF(K$11=ديسمبر!$C20,ديسمبر!$AN20,0)</f>
        <v>0</v>
      </c>
    </row>
    <row r="547" spans="1:12">
      <c r="A547" s="96" t="str">
        <f>IF(SUM(L548,K548,I548,H548,F548,E548)&gt;0,ديسمبر!D21,"")</f>
        <v/>
      </c>
      <c r="B547" s="96" t="str">
        <f>IF(SUM(L548,J548,I548,H548,F548,E548)&gt;0,ديسمبر!E21,"")</f>
        <v/>
      </c>
      <c r="C547" s="96" t="str">
        <f>IF(SUM(L548,K548,I548,H548,F548,E548)&gt;0,ديسمبر!$F21,"")</f>
        <v/>
      </c>
      <c r="D547" s="147">
        <f>SUM(D546+F547-E547)</f>
        <v>0</v>
      </c>
      <c r="E547" s="147">
        <f>IF(D$11=ديسمبر!$C21,ديسمبر!$AM21,0)</f>
        <v>0</v>
      </c>
      <c r="F547" s="147">
        <f>IF(E$11=ديسمبر!$C21,ديسمبر!$AN21,0)</f>
        <v>0</v>
      </c>
      <c r="G547" s="147">
        <f>SUM(G546+I547-H547)</f>
        <v>0</v>
      </c>
      <c r="H547" s="147">
        <f>IF(G$11=ديسمبر!$C21,ديسمبر!$AM21,0)</f>
        <v>0</v>
      </c>
      <c r="I547" s="147">
        <f>IF(H$11=ديسمبر!$C21,ديسمبر!$AN21,0)</f>
        <v>0</v>
      </c>
      <c r="J547" s="147">
        <f>SUM(J546+L547-K547)</f>
        <v>0</v>
      </c>
      <c r="K547" s="147">
        <f>IF(J$11=ديسمبر!$C21,ديسمبر!$AM21,0)</f>
        <v>0</v>
      </c>
      <c r="L547" s="147">
        <f>IF(K$11=ديسمبر!$C21,ديسمبر!$AN21,0)</f>
        <v>0</v>
      </c>
    </row>
    <row r="548" spans="1:12">
      <c r="A548" s="96" t="str">
        <f>IF(SUM(L549,K549,I549,H549,F549,E549)&gt;0,ديسمبر!D22,"")</f>
        <v/>
      </c>
      <c r="B548" s="96" t="str">
        <f>IF(SUM(L549,J549,I549,H549,F549,E549)&gt;0,ديسمبر!E22,"")</f>
        <v/>
      </c>
      <c r="C548" s="96" t="str">
        <f>IF(SUM(L549,K549,I549,H549,F549,E549)&gt;0,ديسمبر!$F22,"")</f>
        <v/>
      </c>
      <c r="D548" s="147">
        <f>F548-E548</f>
        <v>0</v>
      </c>
      <c r="E548" s="147">
        <f>IF(D$11=ديسمبر!$C22,ديسمبر!$AM22,0)</f>
        <v>0</v>
      </c>
      <c r="F548" s="147">
        <f>IF(E$11=ديسمبر!$C22,ديسمبر!$AN22,0)</f>
        <v>0</v>
      </c>
      <c r="G548" s="147">
        <f>I548-H548</f>
        <v>0</v>
      </c>
      <c r="H548" s="147">
        <f>IF(G$11=ديسمبر!$C22,ديسمبر!$AM22,0)</f>
        <v>0</v>
      </c>
      <c r="I548" s="147">
        <f>IF(H$11=ديسمبر!$C22,ديسمبر!$AN22,0)</f>
        <v>0</v>
      </c>
      <c r="J548" s="147">
        <f>L548-K548</f>
        <v>0</v>
      </c>
      <c r="K548" s="147">
        <f>IF(J$11=ديسمبر!$C22,ديسمبر!$AM22,0)</f>
        <v>0</v>
      </c>
      <c r="L548" s="147">
        <f>IF(K$11=ديسمبر!$C22,ديسمبر!$AN22,0)</f>
        <v>0</v>
      </c>
    </row>
    <row r="549" spans="1:12">
      <c r="A549" s="96" t="str">
        <f>IF(SUM(L550,K550,I550,H550,F550,E550)&gt;0,ديسمبر!D23,"")</f>
        <v/>
      </c>
      <c r="B549" s="96" t="str">
        <f>IF(SUM(L550,J550,I550,H550,F550,E550)&gt;0,ديسمبر!E23,"")</f>
        <v/>
      </c>
      <c r="C549" s="96" t="str">
        <f>IF(SUM(L550,K550,I550,H550,F550,E550)&gt;0,ديسمبر!$F23,"")</f>
        <v/>
      </c>
      <c r="D549" s="147">
        <f>SUM(D548+F549-E549)</f>
        <v>0</v>
      </c>
      <c r="E549" s="147">
        <f>IF(D$11=ديسمبر!$C23,ديسمبر!$AM23,0)</f>
        <v>0</v>
      </c>
      <c r="F549" s="147">
        <f>IF(E$11=ديسمبر!$C23,ديسمبر!$AN23,0)</f>
        <v>0</v>
      </c>
      <c r="G549" s="147">
        <f>SUM(G548+I549-H549)</f>
        <v>0</v>
      </c>
      <c r="H549" s="147">
        <f>IF(G$11=ديسمبر!$C23,ديسمبر!$AM23,0)</f>
        <v>0</v>
      </c>
      <c r="I549" s="147">
        <f>IF(H$11=ديسمبر!$C23,ديسمبر!$AN23,0)</f>
        <v>0</v>
      </c>
      <c r="J549" s="147">
        <f>SUM(J548+L549-K549)</f>
        <v>0</v>
      </c>
      <c r="K549" s="147">
        <f>IF(J$11=ديسمبر!$C23,ديسمبر!$AM23,0)</f>
        <v>0</v>
      </c>
      <c r="L549" s="147">
        <f>IF(K$11=ديسمبر!$C23,ديسمبر!$AN23,0)</f>
        <v>0</v>
      </c>
    </row>
    <row r="550" spans="1:12">
      <c r="A550" s="96" t="str">
        <f>IF(SUM(L551,K551,I551,H551,F551,E551)&gt;0,ديسمبر!D24,"")</f>
        <v/>
      </c>
      <c r="B550" s="96" t="str">
        <f>IF(SUM(L551,J551,I551,H551,F551,E551)&gt;0,ديسمبر!E24,"")</f>
        <v/>
      </c>
      <c r="C550" s="96" t="str">
        <f>IF(SUM(L551,K551,I551,H551,F551,E551)&gt;0,ديسمبر!$F24,"")</f>
        <v/>
      </c>
      <c r="D550" s="147">
        <f>F550-E550</f>
        <v>0</v>
      </c>
      <c r="E550" s="147">
        <f>IF(D$11=ديسمبر!$C24,ديسمبر!$AM24,0)</f>
        <v>0</v>
      </c>
      <c r="F550" s="147">
        <f>IF(E$11=ديسمبر!$C24,ديسمبر!$AN24,0)</f>
        <v>0</v>
      </c>
      <c r="G550" s="147">
        <f>I550-H550</f>
        <v>0</v>
      </c>
      <c r="H550" s="147">
        <f>IF(G$11=ديسمبر!$C24,ديسمبر!$AM24,0)</f>
        <v>0</v>
      </c>
      <c r="I550" s="147">
        <f>IF(H$11=ديسمبر!$C24,ديسمبر!$AN24,0)</f>
        <v>0</v>
      </c>
      <c r="J550" s="147">
        <f>L550-K550</f>
        <v>0</v>
      </c>
      <c r="K550" s="147">
        <f>IF(J$11=ديسمبر!$C24,ديسمبر!$AM24,0)</f>
        <v>0</v>
      </c>
      <c r="L550" s="147">
        <f>IF(K$11=ديسمبر!$C24,ديسمبر!$AN24,0)</f>
        <v>0</v>
      </c>
    </row>
    <row r="551" spans="1:12">
      <c r="A551" s="96" t="str">
        <f>IF(SUM(L552,K552,I552,H552,F552,E552)&gt;0,ديسمبر!D25,"")</f>
        <v/>
      </c>
      <c r="B551" s="96" t="str">
        <f>IF(SUM(L552,J552,I552,H552,F552,E552)&gt;0,ديسمبر!E25,"")</f>
        <v/>
      </c>
      <c r="C551" s="96" t="str">
        <f>IF(SUM(L552,K552,I552,H552,F552,E552)&gt;0,ديسمبر!$F25,"")</f>
        <v/>
      </c>
      <c r="D551" s="147">
        <f>SUM(D550+F551-E551)</f>
        <v>0</v>
      </c>
      <c r="E551" s="147">
        <f>IF(D$11=ديسمبر!$C25,ديسمبر!$AM25,0)</f>
        <v>0</v>
      </c>
      <c r="F551" s="147">
        <f>IF(E$11=ديسمبر!$C25,ديسمبر!$AN25,0)</f>
        <v>0</v>
      </c>
      <c r="G551" s="147">
        <f>SUM(G550+I551-H551)</f>
        <v>0</v>
      </c>
      <c r="H551" s="147">
        <f>IF(G$11=ديسمبر!$C25,ديسمبر!$AM25,0)</f>
        <v>0</v>
      </c>
      <c r="I551" s="147">
        <f>IF(H$11=ديسمبر!$C25,ديسمبر!$AN25,0)</f>
        <v>0</v>
      </c>
      <c r="J551" s="147">
        <f>SUM(J550+L551-K551)</f>
        <v>0</v>
      </c>
      <c r="K551" s="147">
        <f>IF(J$11=ديسمبر!$C25,ديسمبر!$AM25,0)</f>
        <v>0</v>
      </c>
      <c r="L551" s="147">
        <f>IF(K$11=ديسمبر!$C25,ديسمبر!$AN25,0)</f>
        <v>0</v>
      </c>
    </row>
    <row r="552" spans="1:14">
      <c r="A552" s="96" t="str">
        <f>IF(SUM(L553,K553,I553,H553,F553,E553)&gt;0,ديسمبر!D26,"")</f>
        <v/>
      </c>
      <c r="B552" s="96" t="str">
        <f>IF(SUM(L553,J553,I553,H553,F553,E553)&gt;0,ديسمبر!E26,"")</f>
        <v/>
      </c>
      <c r="C552" s="96" t="str">
        <f>IF(SUM(L553,K553,I553,H553,F553,E553)&gt;0,ديسمبر!$F26,"")</f>
        <v/>
      </c>
      <c r="D552" s="147">
        <f>F552-E552</f>
        <v>0</v>
      </c>
      <c r="E552" s="147">
        <f>IF(D$11=ديسمبر!$C26,ديسمبر!$AM26,0)</f>
        <v>0</v>
      </c>
      <c r="F552" s="147">
        <f>IF(E$11=ديسمبر!$C26,ديسمبر!$AN26,0)</f>
        <v>0</v>
      </c>
      <c r="G552" s="147">
        <f>I552-H552</f>
        <v>0</v>
      </c>
      <c r="H552" s="147">
        <f>IF(G$11=ديسمبر!$C26,ديسمبر!$AM26,0)</f>
        <v>0</v>
      </c>
      <c r="I552" s="147">
        <f>IF(H$11=ديسمبر!$C26,ديسمبر!$AN26,0)</f>
        <v>0</v>
      </c>
      <c r="J552" s="147">
        <f>L552-K552</f>
        <v>0</v>
      </c>
      <c r="K552" s="147">
        <f>IF(J$11=ديسمبر!$C26,ديسمبر!$AM26,0)</f>
        <v>0</v>
      </c>
      <c r="L552" s="147">
        <f>IF(K$11=ديسمبر!$C26,ديسمبر!$AN26,0)</f>
        <v>0</v>
      </c>
      <c r="N552" t="s">
        <v>93</v>
      </c>
    </row>
    <row r="553" spans="1:12">
      <c r="A553" s="96" t="str">
        <f>IF(SUM(L554,K554,I554,H554,F554,E554)&gt;0,ديسمبر!D27,"")</f>
        <v/>
      </c>
      <c r="B553" s="96" t="str">
        <f>IF(SUM(L554,J554,I554,H554,F554,E554)&gt;0,ديسمبر!E27,"")</f>
        <v/>
      </c>
      <c r="C553" s="96" t="str">
        <f>IF(SUM(L554,K554,I554,H554,F554,E554)&gt;0,ديسمبر!$F27,"")</f>
        <v/>
      </c>
      <c r="D553" s="147">
        <f>SUM(D552+F553-E553)</f>
        <v>0</v>
      </c>
      <c r="E553" s="147">
        <f>IF(D$11=ديسمبر!$C27,ديسمبر!$AM27,0)</f>
        <v>0</v>
      </c>
      <c r="F553" s="147">
        <f>IF(E$11=ديسمبر!$C27,ديسمبر!$AN27,0)</f>
        <v>0</v>
      </c>
      <c r="G553" s="147">
        <f>SUM(G552+I553-H553)</f>
        <v>0</v>
      </c>
      <c r="H553" s="147">
        <f>IF(G$11=ديسمبر!$C27,ديسمبر!$AM27,0)</f>
        <v>0</v>
      </c>
      <c r="I553" s="147">
        <f>IF(H$11=ديسمبر!$C27,ديسمبر!$AN27,0)</f>
        <v>0</v>
      </c>
      <c r="J553" s="147">
        <f>SUM(J552+L553-K553)</f>
        <v>0</v>
      </c>
      <c r="K553" s="147">
        <f>IF(J$11=ديسمبر!$C27,ديسمبر!$AM27,0)</f>
        <v>0</v>
      </c>
      <c r="L553" s="147">
        <f>IF(K$11=ديسمبر!$C27,ديسمبر!$AN27,0)</f>
        <v>0</v>
      </c>
    </row>
    <row r="554" spans="1:12">
      <c r="A554" s="96" t="str">
        <f>IF(SUM(L555,K555,I555,H555,F555,E555)&gt;0,ديسمبر!D28,"")</f>
        <v/>
      </c>
      <c r="B554" s="96" t="str">
        <f>IF(SUM(L555,J555,I555,H555,F555,E555)&gt;0,ديسمبر!E28,"")</f>
        <v/>
      </c>
      <c r="C554" s="96" t="str">
        <f>IF(SUM(L555,K555,I555,H555,F555,E555)&gt;0,ديسمبر!$F28,"")</f>
        <v/>
      </c>
      <c r="D554" s="147">
        <f>F554-E554</f>
        <v>0</v>
      </c>
      <c r="E554" s="147">
        <f>IF(D$11=ديسمبر!$C28,ديسمبر!$AM28,0)</f>
        <v>0</v>
      </c>
      <c r="F554" s="147">
        <f>IF(E$11=ديسمبر!$C28,ديسمبر!$AN28,0)</f>
        <v>0</v>
      </c>
      <c r="G554" s="147">
        <f>I554-H554</f>
        <v>0</v>
      </c>
      <c r="H554" s="147">
        <f>IF(G$11=ديسمبر!$C28,ديسمبر!$AM28,0)</f>
        <v>0</v>
      </c>
      <c r="I554" s="147">
        <f>IF(H$11=ديسمبر!$C28,ديسمبر!$AN28,0)</f>
        <v>0</v>
      </c>
      <c r="J554" s="147">
        <f>L554-K554</f>
        <v>0</v>
      </c>
      <c r="K554" s="147">
        <f>IF(J$11=ديسمبر!$C28,ديسمبر!$AM28,0)</f>
        <v>0</v>
      </c>
      <c r="L554" s="147">
        <f>IF(K$11=ديسمبر!$C28,ديسمبر!$AN28,0)</f>
        <v>0</v>
      </c>
    </row>
    <row r="555" spans="1:12">
      <c r="A555" s="96" t="str">
        <f>IF(SUM(L556,K556,I556,H556,F556,E556)&gt;0,ديسمبر!D29,"")</f>
        <v/>
      </c>
      <c r="B555" s="96" t="str">
        <f>IF(SUM(L556,J556,I556,H556,F556,E556)&gt;0,ديسمبر!E29,"")</f>
        <v/>
      </c>
      <c r="C555" s="96" t="str">
        <f>IF(SUM(L556,K556,I556,H556,F556,E556)&gt;0,ديسمبر!$F29,"")</f>
        <v/>
      </c>
      <c r="D555" s="147">
        <f>SUM(D554+F555-E555)</f>
        <v>0</v>
      </c>
      <c r="E555" s="147">
        <f>IF(D$11=ديسمبر!$C29,ديسمبر!$AM29,0)</f>
        <v>0</v>
      </c>
      <c r="F555" s="147">
        <f>IF(E$11=ديسمبر!$C29,ديسمبر!$AN29,0)</f>
        <v>0</v>
      </c>
      <c r="G555" s="147">
        <f>SUM(G554+I555-H555)</f>
        <v>0</v>
      </c>
      <c r="H555" s="147">
        <f>IF(G$11=ديسمبر!$C29,ديسمبر!$AM29,0)</f>
        <v>0</v>
      </c>
      <c r="I555" s="147">
        <f>IF(H$11=ديسمبر!$C29,ديسمبر!$AN29,0)</f>
        <v>0</v>
      </c>
      <c r="J555" s="147">
        <f>SUM(J554+L555-K555)</f>
        <v>0</v>
      </c>
      <c r="K555" s="147">
        <f>IF(J$11=ديسمبر!$C29,ديسمبر!$AM29,0)</f>
        <v>0</v>
      </c>
      <c r="L555" s="147">
        <f>IF(K$11=ديسمبر!$C29,ديسمبر!$AN29,0)</f>
        <v>0</v>
      </c>
    </row>
    <row r="556" spans="1:12">
      <c r="A556" s="96" t="str">
        <f>IF(SUM(L557,K557,I557,H557,F557,E557)&gt;0,ديسمبر!D30,"")</f>
        <v/>
      </c>
      <c r="B556" s="96" t="str">
        <f>IF(SUM(L557,J557,I557,H557,F557,E557)&gt;0,ديسمبر!E30,"")</f>
        <v/>
      </c>
      <c r="C556" s="96" t="str">
        <f>IF(SUM(L557,K557,I557,H557,F557,E557)&gt;0,ديسمبر!$F30,"")</f>
        <v/>
      </c>
      <c r="D556" s="147">
        <f>F556-E556</f>
        <v>0</v>
      </c>
      <c r="E556" s="147">
        <f>IF(D$11=ديسمبر!$C30,ديسمبر!$AM30,0)</f>
        <v>0</v>
      </c>
      <c r="F556" s="147">
        <f>IF(E$11=ديسمبر!$C30,ديسمبر!$AN30,0)</f>
        <v>0</v>
      </c>
      <c r="G556" s="147">
        <f>I556-H556</f>
        <v>0</v>
      </c>
      <c r="H556" s="147">
        <f>IF(G$11=ديسمبر!$C30,ديسمبر!$AM30,0)</f>
        <v>0</v>
      </c>
      <c r="I556" s="147">
        <f>IF(H$11=ديسمبر!$C30,ديسمبر!$AN30,0)</f>
        <v>0</v>
      </c>
      <c r="J556" s="147">
        <f>L556-K556</f>
        <v>0</v>
      </c>
      <c r="K556" s="147">
        <f>IF(J$11=ديسمبر!$C30,ديسمبر!$AM30,0)</f>
        <v>0</v>
      </c>
      <c r="L556" s="147">
        <f>IF(K$11=ديسمبر!$C30,ديسمبر!$AN30,0)</f>
        <v>0</v>
      </c>
    </row>
    <row r="557" spans="1:12">
      <c r="A557" s="96" t="str">
        <f>IF(SUM(L558,K558,I558,H558,F558,E558)&gt;0,ديسمبر!D31,"")</f>
        <v/>
      </c>
      <c r="B557" s="96" t="str">
        <f>IF(SUM(L558,J558,I558,H558,F558,E558)&gt;0,ديسمبر!E31,"")</f>
        <v/>
      </c>
      <c r="C557" s="96" t="str">
        <f>IF(SUM(L558,K558,I558,H558,F558,E558)&gt;0,ديسمبر!$F31,"")</f>
        <v/>
      </c>
      <c r="D557" s="147">
        <f>SUM(D556+F557-E557)</f>
        <v>0</v>
      </c>
      <c r="E557" s="147">
        <f>IF(D$11=ديسمبر!$C31,ديسمبر!$AM31,0)</f>
        <v>0</v>
      </c>
      <c r="F557" s="147">
        <f>IF(E$11=ديسمبر!$C31,ديسمبر!$AN31,0)</f>
        <v>0</v>
      </c>
      <c r="G557" s="147">
        <f>SUM(G556+I557-H557)</f>
        <v>0</v>
      </c>
      <c r="H557" s="147">
        <f>IF(G$11=ديسمبر!$C31,ديسمبر!$AM31,0)</f>
        <v>0</v>
      </c>
      <c r="I557" s="147">
        <f>IF(H$11=ديسمبر!$C31,ديسمبر!$AN31,0)</f>
        <v>0</v>
      </c>
      <c r="J557" s="147">
        <f>SUM(J556+L557-K557)</f>
        <v>0</v>
      </c>
      <c r="K557" s="147">
        <f>IF(J$11=ديسمبر!$C31,ديسمبر!$AM31,0)</f>
        <v>0</v>
      </c>
      <c r="L557" s="147">
        <f>IF(K$11=ديسمبر!$C31,ديسمبر!$AN31,0)</f>
        <v>0</v>
      </c>
    </row>
    <row r="558" spans="1:12">
      <c r="A558" s="96" t="str">
        <f>IF(SUM(L559,K559,I559,H559,F559,E559)&gt;0,ديسمبر!D32,"")</f>
        <v/>
      </c>
      <c r="B558" s="96" t="str">
        <f>IF(SUM(L559,J559,I559,H559,F559,E559)&gt;0,ديسمبر!E32,"")</f>
        <v/>
      </c>
      <c r="C558" s="96" t="str">
        <f>IF(SUM(L559,K559,I559,H559,F559,E559)&gt;0,ديسمبر!$F32,"")</f>
        <v/>
      </c>
      <c r="D558" s="147">
        <f>F558-E558</f>
        <v>0</v>
      </c>
      <c r="E558" s="147">
        <f>IF(D$11=ديسمبر!$C32,ديسمبر!$AM32,0)</f>
        <v>0</v>
      </c>
      <c r="F558" s="147">
        <f>IF(E$11=ديسمبر!$C32,ديسمبر!$AN32,0)</f>
        <v>0</v>
      </c>
      <c r="G558" s="147">
        <f>I558-H558</f>
        <v>0</v>
      </c>
      <c r="H558" s="147">
        <f>IF(G$11=ديسمبر!$C32,ديسمبر!$AM32,0)</f>
        <v>0</v>
      </c>
      <c r="I558" s="147">
        <f>IF(H$11=ديسمبر!$C32,ديسمبر!$AN32,0)</f>
        <v>0</v>
      </c>
      <c r="J558" s="147">
        <f>L558-K558</f>
        <v>0</v>
      </c>
      <c r="K558" s="147">
        <f>IF(J$11=ديسمبر!$C32,ديسمبر!$AM32,0)</f>
        <v>0</v>
      </c>
      <c r="L558" s="147">
        <f>IF(K$11=ديسمبر!$C32,ديسمبر!$AN32,0)</f>
        <v>0</v>
      </c>
    </row>
    <row r="559" spans="1:12">
      <c r="A559" s="96" t="str">
        <f>IF(SUM(L560,K560,I560,H560,F560,E560)&gt;0,ديسمبر!D33,"")</f>
        <v/>
      </c>
      <c r="B559" s="96" t="str">
        <f>IF(SUM(L560,J560,I560,H560,F560,E560)&gt;0,ديسمبر!E33,"")</f>
        <v/>
      </c>
      <c r="C559" s="96" t="str">
        <f>IF(SUM(L560,K560,I560,H560,F560,E560)&gt;0,ديسمبر!$F33,"")</f>
        <v/>
      </c>
      <c r="D559" s="147">
        <f>SUM(D558+F559-E559)</f>
        <v>0</v>
      </c>
      <c r="E559" s="147">
        <f>IF(D$11=ديسمبر!$C33,ديسمبر!$AM33,0)</f>
        <v>0</v>
      </c>
      <c r="F559" s="147">
        <f>IF(E$11=ديسمبر!$C33,ديسمبر!$AN33,0)</f>
        <v>0</v>
      </c>
      <c r="G559" s="147">
        <f>SUM(G558+I559-H559)</f>
        <v>0</v>
      </c>
      <c r="H559" s="147">
        <f>IF(G$11=ديسمبر!$C33,ديسمبر!$AM33,0)</f>
        <v>0</v>
      </c>
      <c r="I559" s="147">
        <f>IF(H$11=ديسمبر!$C33,ديسمبر!$AN33,0)</f>
        <v>0</v>
      </c>
      <c r="J559" s="147">
        <f>SUM(J558+L559-K559)</f>
        <v>0</v>
      </c>
      <c r="K559" s="147">
        <f>IF(J$11=ديسمبر!$C33,ديسمبر!$AM33,0)</f>
        <v>0</v>
      </c>
      <c r="L559" s="147">
        <f>IF(K$11=ديسمبر!$C33,ديسمبر!$AN33,0)</f>
        <v>0</v>
      </c>
    </row>
    <row r="560" spans="1:12">
      <c r="A560" s="96" t="str">
        <f>IF(SUM(L561,K561,I561,H561,F561,E561)&gt;0,ديسمبر!D34,"")</f>
        <v/>
      </c>
      <c r="B560" s="96" t="str">
        <f>IF(SUM(L561,J561,I561,H561,F561,E561)&gt;0,ديسمبر!E34,"")</f>
        <v/>
      </c>
      <c r="C560" s="96" t="str">
        <f>IF(SUM(L561,K561,I561,H561,F561,E561)&gt;0,ديسمبر!$F34,"")</f>
        <v/>
      </c>
      <c r="D560" s="147">
        <f>F560-E560</f>
        <v>0</v>
      </c>
      <c r="E560" s="147">
        <f>IF(D$11=ديسمبر!$C34,ديسمبر!$AM34,0)</f>
        <v>0</v>
      </c>
      <c r="F560" s="147">
        <f>IF(E$11=ديسمبر!$C34,ديسمبر!$AN34,0)</f>
        <v>0</v>
      </c>
      <c r="G560" s="147">
        <f>I560-H560</f>
        <v>0</v>
      </c>
      <c r="H560" s="147">
        <f>IF(G$11=ديسمبر!$C34,ديسمبر!$AM34,0)</f>
        <v>0</v>
      </c>
      <c r="I560" s="147">
        <f>IF(H$11=ديسمبر!$C34,ديسمبر!$AN34,0)</f>
        <v>0</v>
      </c>
      <c r="J560" s="147">
        <f>L560-K560</f>
        <v>0</v>
      </c>
      <c r="K560" s="147">
        <f>IF(J$11=ديسمبر!$C34,ديسمبر!$AM34,0)</f>
        <v>0</v>
      </c>
      <c r="L560" s="147">
        <f>IF(K$11=ديسمبر!$C34,ديسمبر!$AN34,0)</f>
        <v>0</v>
      </c>
    </row>
    <row r="561" spans="1:12">
      <c r="A561" s="96" t="str">
        <f>IF(SUM(L562,K562,I562,H562,F562,E562)&gt;0,ديسمبر!D35,"")</f>
        <v/>
      </c>
      <c r="B561" s="96" t="str">
        <f>IF(SUM(L562,J562,I562,H562,F562,E562)&gt;0,ديسمبر!E35,"")</f>
        <v/>
      </c>
      <c r="C561" s="96" t="str">
        <f>IF(SUM(L562,K562,I562,H562,F562,E562)&gt;0,ديسمبر!$F35,"")</f>
        <v/>
      </c>
      <c r="D561" s="147">
        <f>SUM(D560+F561-E561)</f>
        <v>0</v>
      </c>
      <c r="E561" s="147">
        <f>IF(D$11=ديسمبر!$C35,ديسمبر!$AM35,0)</f>
        <v>0</v>
      </c>
      <c r="F561" s="147">
        <f>IF(E$11=ديسمبر!$C35,ديسمبر!$AN35,0)</f>
        <v>0</v>
      </c>
      <c r="G561" s="147">
        <f>SUM(G560+I561-H561)</f>
        <v>0</v>
      </c>
      <c r="H561" s="147">
        <f>IF(G$11=ديسمبر!$C35,ديسمبر!$AM35,0)</f>
        <v>0</v>
      </c>
      <c r="I561" s="147">
        <f>IF(H$11=ديسمبر!$C35,ديسمبر!$AN35,0)</f>
        <v>0</v>
      </c>
      <c r="J561" s="147">
        <f>SUM(J560+L561-K561)</f>
        <v>0</v>
      </c>
      <c r="K561" s="147">
        <f>IF(J$11=ديسمبر!$C35,ديسمبر!$AM35,0)</f>
        <v>0</v>
      </c>
      <c r="L561" s="147">
        <f>IF(K$11=ديسمبر!$C35,ديسمبر!$AN35,0)</f>
        <v>0</v>
      </c>
    </row>
    <row r="562" spans="1:12">
      <c r="A562" s="96" t="str">
        <f>IF(SUM(L563,K563,I563,H563,F563,E563)&gt;0,ديسمبر!D36,"")</f>
        <v/>
      </c>
      <c r="B562" s="96" t="str">
        <f>IF(SUM(L563,J563,I563,H563,F563,E563)&gt;0,ديسمبر!E36,"")</f>
        <v/>
      </c>
      <c r="C562" s="96" t="str">
        <f>IF(SUM(L563,K563,I563,H563,F563,E563)&gt;0,ديسمبر!$F36,"")</f>
        <v/>
      </c>
      <c r="D562" s="147">
        <f>F562-E562</f>
        <v>0</v>
      </c>
      <c r="E562" s="147">
        <f>IF(D$11=ديسمبر!$C36,ديسمبر!$AM36,0)</f>
        <v>0</v>
      </c>
      <c r="F562" s="147">
        <f>IF(E$11=ديسمبر!$C36,ديسمبر!$AN36,0)</f>
        <v>0</v>
      </c>
      <c r="G562" s="147">
        <f>I562-H562</f>
        <v>0</v>
      </c>
      <c r="H562" s="147">
        <f>IF(G$11=ديسمبر!$C36,ديسمبر!$AM36,0)</f>
        <v>0</v>
      </c>
      <c r="I562" s="147">
        <f>IF(H$11=ديسمبر!$C36,ديسمبر!$AN36,0)</f>
        <v>0</v>
      </c>
      <c r="J562" s="147">
        <f>L562-K562</f>
        <v>0</v>
      </c>
      <c r="K562" s="147">
        <f>IF(J$11=ديسمبر!$C36,ديسمبر!$AM36,0)</f>
        <v>0</v>
      </c>
      <c r="L562" s="147">
        <f>IF(K$11=ديسمبر!$C36,ديسمبر!$AN36,0)</f>
        <v>0</v>
      </c>
    </row>
    <row r="563" spans="1:12">
      <c r="A563" s="96" t="str">
        <f>IF(SUM(L564,K564,I564,H564,F564,E564)&gt;0,ديسمبر!D37,"")</f>
        <v/>
      </c>
      <c r="B563" s="96" t="str">
        <f>IF(SUM(L564,J564,I564,H564,F564,E564)&gt;0,ديسمبر!E37,"")</f>
        <v/>
      </c>
      <c r="C563" s="96" t="str">
        <f>IF(SUM(L564,K564,I564,H564,F564,E564)&gt;0,ديسمبر!$F37,"")</f>
        <v/>
      </c>
      <c r="D563" s="147">
        <f>SUM(D562+F563-E563)</f>
        <v>0</v>
      </c>
      <c r="E563" s="147">
        <f>IF(D$11=ديسمبر!$C37,ديسمبر!$AM37,0)</f>
        <v>0</v>
      </c>
      <c r="F563" s="147">
        <f>IF(E$11=ديسمبر!$C37,ديسمبر!$AN37,0)</f>
        <v>0</v>
      </c>
      <c r="G563" s="147">
        <f>SUM(G562+I563-H563)</f>
        <v>0</v>
      </c>
      <c r="H563" s="147">
        <f>IF(G$11=ديسمبر!$C37,ديسمبر!$AM37,0)</f>
        <v>0</v>
      </c>
      <c r="I563" s="147">
        <f>IF(H$11=ديسمبر!$C37,ديسمبر!$AN37,0)</f>
        <v>0</v>
      </c>
      <c r="J563" s="147">
        <f>SUM(J562+L563-K563)</f>
        <v>0</v>
      </c>
      <c r="K563" s="147">
        <f>IF(J$11=ديسمبر!$C37,ديسمبر!$AM37,0)</f>
        <v>0</v>
      </c>
      <c r="L563" s="147">
        <f>IF(K$11=ديسمبر!$C37,ديسمبر!$AN37,0)</f>
        <v>0</v>
      </c>
    </row>
    <row r="564" spans="1:12">
      <c r="A564" s="96" t="str">
        <f>IF(SUM(L565,K565,I565,H565,F565,E565)&gt;0,ديسمبر!D38,"")</f>
        <v/>
      </c>
      <c r="B564" s="96" t="str">
        <f>IF(SUM(L565,J565,I565,H565,F565,E565)&gt;0,ديسمبر!E38,"")</f>
        <v/>
      </c>
      <c r="C564" s="96" t="str">
        <f>IF(SUM(L565,K565,I565,H565,F565,E565)&gt;0,ديسمبر!$F38,"")</f>
        <v/>
      </c>
      <c r="D564" s="147">
        <f>F564-E564</f>
        <v>0</v>
      </c>
      <c r="E564" s="147">
        <f>IF(D$11=ديسمبر!$C38,ديسمبر!$AM38,0)</f>
        <v>0</v>
      </c>
      <c r="F564" s="147">
        <f>IF(E$11=ديسمبر!$C38,ديسمبر!$AN38,0)</f>
        <v>0</v>
      </c>
      <c r="G564" s="147">
        <f>I564-H564</f>
        <v>0</v>
      </c>
      <c r="H564" s="147">
        <f>IF(G$11=ديسمبر!$C38,ديسمبر!$AM38,0)</f>
        <v>0</v>
      </c>
      <c r="I564" s="147">
        <f>IF(H$11=ديسمبر!$C38,ديسمبر!$AN38,0)</f>
        <v>0</v>
      </c>
      <c r="J564" s="147">
        <f>L564-K564</f>
        <v>0</v>
      </c>
      <c r="K564" s="147">
        <f>IF(J$11=ديسمبر!$C38,ديسمبر!$AM38,0)</f>
        <v>0</v>
      </c>
      <c r="L564" s="147">
        <f>IF(K$11=ديسمبر!$C38,ديسمبر!$AN38,0)</f>
        <v>0</v>
      </c>
    </row>
    <row r="565" spans="1:12">
      <c r="A565" s="96" t="str">
        <f>IF(SUM(L566,K566,I566,H566,F566,E566)&gt;0,ديسمبر!D39,"")</f>
        <v/>
      </c>
      <c r="B565" s="96" t="str">
        <f>IF(SUM(L566,J566,I566,H566,F566,E566)&gt;0,ديسمبر!E39,"")</f>
        <v/>
      </c>
      <c r="C565" s="96" t="str">
        <f>IF(SUM(L566,K566,I566,H566,F566,E566)&gt;0,ديسمبر!$F39,"")</f>
        <v/>
      </c>
      <c r="D565" s="147">
        <f>SUM(D564+F565-E565)</f>
        <v>0</v>
      </c>
      <c r="E565" s="147">
        <f>IF(D$11=ديسمبر!$C39,ديسمبر!$AM39,0)</f>
        <v>0</v>
      </c>
      <c r="F565" s="147">
        <f>IF(E$11=ديسمبر!$C39,ديسمبر!$AN39,0)</f>
        <v>0</v>
      </c>
      <c r="G565" s="147">
        <f>SUM(G564+I565-H565)</f>
        <v>0</v>
      </c>
      <c r="H565" s="147">
        <f>IF(G$11=ديسمبر!$C39,ديسمبر!$AM39,0)</f>
        <v>0</v>
      </c>
      <c r="I565" s="147">
        <f>IF(H$11=ديسمبر!$C39,ديسمبر!$AN39,0)</f>
        <v>0</v>
      </c>
      <c r="J565" s="147">
        <f>SUM(J564+L565-K565)</f>
        <v>0</v>
      </c>
      <c r="K565" s="147">
        <f>IF(J$11=ديسمبر!$C39,ديسمبر!$AM39,0)</f>
        <v>0</v>
      </c>
      <c r="L565" s="147">
        <f>IF(K$11=ديسمبر!$C39,ديسمبر!$AN39,0)</f>
        <v>0</v>
      </c>
    </row>
    <row r="566" spans="1:12">
      <c r="A566" s="96" t="str">
        <f>IF(SUM(L567,K567,I567,H567,F567,E567)&gt;0,ديسمبر!D40,"")</f>
        <v/>
      </c>
      <c r="B566" s="96" t="str">
        <f>IF(SUM(L567,J567,I567,H567,F567,E567)&gt;0,ديسمبر!E40,"")</f>
        <v/>
      </c>
      <c r="C566" s="96" t="str">
        <f>IF(SUM(L567,K567,I567,H567,F567,E567)&gt;0,ديسمبر!$F40,"")</f>
        <v/>
      </c>
      <c r="D566" s="147">
        <f>F566-E566</f>
        <v>0</v>
      </c>
      <c r="E566" s="147">
        <f>IF(D$11=ديسمبر!$C40,ديسمبر!$AM40,0)</f>
        <v>0</v>
      </c>
      <c r="F566" s="147">
        <f>IF(E$11=ديسمبر!$C40,ديسمبر!$AN40,0)</f>
        <v>0</v>
      </c>
      <c r="G566" s="147">
        <f>I566-H566</f>
        <v>0</v>
      </c>
      <c r="H566" s="147">
        <f>IF(G$11=ديسمبر!$C40,ديسمبر!$AM40,0)</f>
        <v>0</v>
      </c>
      <c r="I566" s="147">
        <f>IF(H$11=ديسمبر!$C40,ديسمبر!$AN40,0)</f>
        <v>0</v>
      </c>
      <c r="J566" s="147">
        <f>L566-K566</f>
        <v>0</v>
      </c>
      <c r="K566" s="147">
        <f>IF(J$11=ديسمبر!$C40,ديسمبر!$AM40,0)</f>
        <v>0</v>
      </c>
      <c r="L566" s="147">
        <f>IF(K$11=ديسمبر!$C40,ديسمبر!$AN40,0)</f>
        <v>0</v>
      </c>
    </row>
    <row r="567" spans="1:12">
      <c r="A567" s="96" t="str">
        <f>IF(SUM(L568,K568,I568,H568,F568,E568)&gt;0,ديسمبر!D41,"")</f>
        <v/>
      </c>
      <c r="B567" s="96" t="str">
        <f>IF(SUM(L568,J568,I568,H568,F568,E568)&gt;0,ديسمبر!E41,"")</f>
        <v/>
      </c>
      <c r="C567" s="96" t="str">
        <f>IF(SUM(L568,K568,I568,H568,F568,E568)&gt;0,ديسمبر!$F41,"")</f>
        <v/>
      </c>
      <c r="D567" s="147">
        <f>SUM(D566+F567-E567)</f>
        <v>0</v>
      </c>
      <c r="E567" s="147">
        <f>IF(D$11=ديسمبر!$C41,ديسمبر!$AM41,0)</f>
        <v>0</v>
      </c>
      <c r="F567" s="147">
        <f>IF(E$11=ديسمبر!$C41,ديسمبر!$AN41,0)</f>
        <v>0</v>
      </c>
      <c r="G567" s="147">
        <f>SUM(G566+I567-H567)</f>
        <v>0</v>
      </c>
      <c r="H567" s="147">
        <f>IF(G$11=ديسمبر!$C41,ديسمبر!$AM41,0)</f>
        <v>0</v>
      </c>
      <c r="I567" s="147">
        <f>IF(H$11=ديسمبر!$C41,ديسمبر!$AN41,0)</f>
        <v>0</v>
      </c>
      <c r="J567" s="147">
        <f>SUM(J566+L567-K567)</f>
        <v>0</v>
      </c>
      <c r="K567" s="147">
        <f>IF(J$11=ديسمبر!$C41,ديسمبر!$AM41,0)</f>
        <v>0</v>
      </c>
      <c r="L567" s="147">
        <f>IF(K$11=ديسمبر!$C41,ديسمبر!$AN41,0)</f>
        <v>0</v>
      </c>
    </row>
    <row r="568" spans="1:12">
      <c r="A568" s="96" t="str">
        <f>IF(SUM(L569,K569,I569,H569,F569,E569)&gt;0,ديسمبر!D42,"")</f>
        <v/>
      </c>
      <c r="B568" s="96" t="str">
        <f>IF(SUM(L569,J569,I569,H569,F569,E569)&gt;0,ديسمبر!E42,"")</f>
        <v/>
      </c>
      <c r="C568" s="96" t="str">
        <f>IF(SUM(L569,K569,I569,H569,F569,E569)&gt;0,ديسمبر!$F42,"")</f>
        <v/>
      </c>
      <c r="D568" s="147">
        <f>F568-E568</f>
        <v>0</v>
      </c>
      <c r="E568" s="147">
        <f>IF(D$11=ديسمبر!$C42,ديسمبر!$AM42,0)</f>
        <v>0</v>
      </c>
      <c r="F568" s="147">
        <f>IF(E$11=ديسمبر!$C42,ديسمبر!$AN42,0)</f>
        <v>0</v>
      </c>
      <c r="G568" s="147">
        <f>I568-H568</f>
        <v>0</v>
      </c>
      <c r="H568" s="147">
        <f>IF(G$11=ديسمبر!$C42,ديسمبر!$AM42,0)</f>
        <v>0</v>
      </c>
      <c r="I568" s="147">
        <f>IF(H$11=ديسمبر!$C42,ديسمبر!$AN42,0)</f>
        <v>0</v>
      </c>
      <c r="J568" s="147">
        <f>L568-K568</f>
        <v>0</v>
      </c>
      <c r="K568" s="147">
        <f>IF(J$11=ديسمبر!$C42,ديسمبر!$AM42,0)</f>
        <v>0</v>
      </c>
      <c r="L568" s="147">
        <f>IF(K$11=ديسمبر!$C42,ديسمبر!$AN42,0)</f>
        <v>0</v>
      </c>
    </row>
  </sheetData>
  <mergeCells count="48">
    <mergeCell ref="D11:F11"/>
    <mergeCell ref="G11:I11"/>
    <mergeCell ref="J11:L11"/>
    <mergeCell ref="D56:F56"/>
    <mergeCell ref="G56:I56"/>
    <mergeCell ref="J56:L56"/>
    <mergeCell ref="D103:F103"/>
    <mergeCell ref="G103:I103"/>
    <mergeCell ref="J103:L103"/>
    <mergeCell ref="D149:F149"/>
    <mergeCell ref="G149:I149"/>
    <mergeCell ref="J149:L149"/>
    <mergeCell ref="D195:F195"/>
    <mergeCell ref="G195:I195"/>
    <mergeCell ref="J195:L195"/>
    <mergeCell ref="D240:F240"/>
    <mergeCell ref="G240:I240"/>
    <mergeCell ref="J240:L240"/>
    <mergeCell ref="D290:F290"/>
    <mergeCell ref="G290:I290"/>
    <mergeCell ref="J290:L290"/>
    <mergeCell ref="D337:F337"/>
    <mergeCell ref="G337:I337"/>
    <mergeCell ref="J337:L337"/>
    <mergeCell ref="D386:F386"/>
    <mergeCell ref="G386:I386"/>
    <mergeCell ref="J386:L386"/>
    <mergeCell ref="D436:F436"/>
    <mergeCell ref="G436:I436"/>
    <mergeCell ref="J436:L436"/>
    <mergeCell ref="D486:F486"/>
    <mergeCell ref="G486:I486"/>
    <mergeCell ref="J486:L486"/>
    <mergeCell ref="D536:F536"/>
    <mergeCell ref="G536:I536"/>
    <mergeCell ref="J536:L536"/>
    <mergeCell ref="C193:E194"/>
    <mergeCell ref="C54:E55"/>
    <mergeCell ref="C384:E385"/>
    <mergeCell ref="C147:E148"/>
    <mergeCell ref="C238:E239"/>
    <mergeCell ref="C288:E289"/>
    <mergeCell ref="C534:E535"/>
    <mergeCell ref="C484:E485"/>
    <mergeCell ref="C101:E102"/>
    <mergeCell ref="C9:E10"/>
    <mergeCell ref="C434:E435"/>
    <mergeCell ref="C335:E336"/>
  </mergeCells>
  <pageMargins left="0.699999988079071" right="0.699999988079071" top="0.75" bottom="0.75" header="0.3" footer="0.3"/>
  <pageSetup paperSize="9" orientation="landscape"/>
  <headerFooter alignWithMargins="0" scaleWithDoc="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
  <sheetViews>
    <sheetView zoomScale="57" zoomScaleNormal="57" workbookViewId="0">
      <selection activeCell="P31" sqref="P31"/>
    </sheetView>
  </sheetViews>
  <sheetFormatPr defaultColWidth="9" defaultRowHeight="14.25"/>
  <sheetData/>
  <pageMargins left="0.699999988079071" right="0.699999988079071" top="0.75" bottom="0.75" header="0.3" footer="0.3"/>
  <pageSetup paperSize="9" orientation="landscape"/>
  <headerFooter alignWithMargins="0" scaleWithDoc="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6:AN735"/>
  <sheetViews>
    <sheetView zoomScale="45" zoomScaleNormal="45" topLeftCell="W295" workbookViewId="0">
      <selection activeCell="S523" sqref="S523"/>
    </sheetView>
  </sheetViews>
  <sheetFormatPr defaultColWidth="9" defaultRowHeight="14.25"/>
  <cols>
    <col min="1" max="1" width="10" customWidth="1"/>
    <col min="2" max="13" width="21.7583333333333" customWidth="1"/>
    <col min="14" max="14" width="24.3666666666667" customWidth="1"/>
    <col min="15" max="17" width="21.7583333333333" customWidth="1"/>
    <col min="18" max="18" width="24.725" customWidth="1"/>
    <col min="19" max="19" width="23.9" customWidth="1"/>
    <col min="20" max="21" width="21.7583333333333" customWidth="1"/>
    <col min="22" max="22" width="41.15" customWidth="1"/>
    <col min="23" max="23" width="38.2333333333333" customWidth="1"/>
    <col min="24" max="26" width="21.7583333333333" customWidth="1"/>
    <col min="27" max="27" width="26.5333333333333" customWidth="1"/>
    <col min="28" max="29" width="21.7583333333333" customWidth="1"/>
    <col min="30" max="30" width="26.725" customWidth="1"/>
    <col min="31" max="31" width="23.475" customWidth="1"/>
    <col min="32" max="32" width="18.8166666666667" customWidth="1"/>
    <col min="33" max="33" width="22.7583333333333" customWidth="1"/>
    <col min="34" max="35" width="24.2916666666667" customWidth="1"/>
    <col min="36" max="36" width="29.8166666666667" customWidth="1"/>
    <col min="37" max="37" width="27" customWidth="1"/>
    <col min="38" max="38" width="27.8833333333333" customWidth="1"/>
    <col min="39" max="40" width="34.35" customWidth="1"/>
    <col min="41" max="41" width="10" customWidth="1"/>
  </cols>
  <sheetData>
    <row r="6" ht="30" spans="18:27">
      <c r="R6" s="134"/>
      <c r="S6" s="134" t="s">
        <v>568</v>
      </c>
      <c r="T6" s="134"/>
      <c r="U6" s="134"/>
      <c r="V6" s="134"/>
      <c r="W6" s="134"/>
      <c r="X6" s="134"/>
      <c r="Y6" s="134"/>
      <c r="Z6" s="134"/>
      <c r="AA6" s="134"/>
    </row>
    <row r="7" ht="30" spans="18:27">
      <c r="R7" s="134"/>
      <c r="S7" s="134"/>
      <c r="T7" s="134"/>
      <c r="U7" s="134"/>
      <c r="V7" s="134"/>
      <c r="W7" s="134"/>
      <c r="X7" s="134"/>
      <c r="Y7" s="134"/>
      <c r="Z7" s="134"/>
      <c r="AA7" s="134"/>
    </row>
    <row r="8" ht="30" spans="18:27">
      <c r="R8" s="134"/>
      <c r="S8" s="134"/>
      <c r="T8" s="134"/>
      <c r="U8" s="134"/>
      <c r="V8" s="134"/>
      <c r="W8" s="134"/>
      <c r="X8" s="134"/>
      <c r="Y8" s="134"/>
      <c r="Z8" s="134"/>
      <c r="AA8" s="134"/>
    </row>
    <row r="9" ht="30" spans="18:27">
      <c r="R9" s="134"/>
      <c r="S9" s="134"/>
      <c r="T9" s="134"/>
      <c r="U9" s="134"/>
      <c r="V9" s="134"/>
      <c r="W9" s="134"/>
      <c r="X9" s="134"/>
      <c r="Y9" s="134"/>
      <c r="Z9" s="134"/>
      <c r="AA9" s="134"/>
    </row>
    <row r="10" ht="20.25" spans="1:40">
      <c r="A10" s="96"/>
      <c r="B10" s="96"/>
      <c r="C10" s="96"/>
      <c r="D10" s="96"/>
      <c r="E10" s="97"/>
      <c r="F10" s="125" t="s">
        <v>569</v>
      </c>
      <c r="G10" s="125"/>
      <c r="H10" s="125"/>
      <c r="I10" s="125"/>
      <c r="J10" s="125"/>
      <c r="K10" s="125"/>
      <c r="L10" s="125"/>
      <c r="M10" s="97"/>
      <c r="N10" s="132" t="s">
        <v>570</v>
      </c>
      <c r="O10" s="132"/>
      <c r="P10" s="132"/>
      <c r="Q10" s="132"/>
      <c r="R10" s="132"/>
      <c r="S10" s="132"/>
      <c r="T10" s="132"/>
      <c r="U10" s="97"/>
      <c r="V10" s="135" t="s">
        <v>571</v>
      </c>
      <c r="W10" s="135"/>
      <c r="X10" s="135"/>
      <c r="Y10" s="135"/>
      <c r="Z10" s="135"/>
      <c r="AA10" s="135"/>
      <c r="AB10" s="135"/>
      <c r="AC10" s="97"/>
      <c r="AD10" s="137" t="s">
        <v>572</v>
      </c>
      <c r="AE10" s="137"/>
      <c r="AF10" s="137"/>
      <c r="AG10" s="137"/>
      <c r="AH10" s="137"/>
      <c r="AI10" s="97"/>
      <c r="AJ10" s="139" t="s">
        <v>573</v>
      </c>
      <c r="AK10" s="139"/>
      <c r="AL10" s="139"/>
      <c r="AM10" s="139"/>
      <c r="AN10" s="139"/>
    </row>
    <row r="11" ht="20.25" spans="1:40">
      <c r="A11" s="97" t="s">
        <v>513</v>
      </c>
      <c r="B11" s="97" t="s">
        <v>486</v>
      </c>
      <c r="C11" s="97" t="s">
        <v>487</v>
      </c>
      <c r="D11" s="110" t="s">
        <v>574</v>
      </c>
      <c r="E11" s="97" t="s">
        <v>15</v>
      </c>
      <c r="F11" s="125" t="s">
        <v>575</v>
      </c>
      <c r="G11" s="125" t="s">
        <v>35</v>
      </c>
      <c r="H11" s="125" t="s">
        <v>576</v>
      </c>
      <c r="I11" s="125" t="s">
        <v>577</v>
      </c>
      <c r="J11" s="125" t="s">
        <v>578</v>
      </c>
      <c r="K11" s="125" t="s">
        <v>579</v>
      </c>
      <c r="L11" s="125" t="s">
        <v>580</v>
      </c>
      <c r="M11" s="97" t="s">
        <v>534</v>
      </c>
      <c r="N11" s="132" t="s">
        <v>581</v>
      </c>
      <c r="O11" s="132" t="s">
        <v>582</v>
      </c>
      <c r="P11" s="132" t="s">
        <v>583</v>
      </c>
      <c r="Q11" s="132" t="s">
        <v>584</v>
      </c>
      <c r="R11" s="132" t="s">
        <v>585</v>
      </c>
      <c r="S11" s="132" t="s">
        <v>586</v>
      </c>
      <c r="T11" s="132" t="s">
        <v>587</v>
      </c>
      <c r="U11" s="97" t="s">
        <v>534</v>
      </c>
      <c r="V11" s="135" t="s">
        <v>588</v>
      </c>
      <c r="W11" s="135" t="s">
        <v>589</v>
      </c>
      <c r="X11" s="135" t="s">
        <v>590</v>
      </c>
      <c r="Y11" s="135" t="s">
        <v>591</v>
      </c>
      <c r="Z11" s="135" t="s">
        <v>592</v>
      </c>
      <c r="AA11" s="135" t="s">
        <v>593</v>
      </c>
      <c r="AB11" s="135" t="s">
        <v>594</v>
      </c>
      <c r="AC11" s="97" t="s">
        <v>534</v>
      </c>
      <c r="AD11" s="137" t="s">
        <v>595</v>
      </c>
      <c r="AE11" s="137" t="s">
        <v>596</v>
      </c>
      <c r="AF11" s="137" t="s">
        <v>597</v>
      </c>
      <c r="AG11" s="137" t="s">
        <v>598</v>
      </c>
      <c r="AH11" s="137" t="s">
        <v>599</v>
      </c>
      <c r="AI11" s="97" t="s">
        <v>534</v>
      </c>
      <c r="AJ11" s="140" t="s">
        <v>575</v>
      </c>
      <c r="AK11" s="140" t="s">
        <v>600</v>
      </c>
      <c r="AL11" s="141" t="s">
        <v>601</v>
      </c>
      <c r="AM11" s="141" t="s">
        <v>602</v>
      </c>
      <c r="AN11" s="141" t="s">
        <v>603</v>
      </c>
    </row>
    <row r="12" spans="1:40">
      <c r="A12" s="96" t="str">
        <f>IF(D12&gt;0,يناير!D12," ")</f>
        <v> </v>
      </c>
      <c r="B12" s="96" t="str">
        <f>IF(D12&gt;0,يناير!D12," ")</f>
        <v> </v>
      </c>
      <c r="C12" s="96" t="str">
        <f>IF(D12&gt;0,يناير!E12,"")</f>
        <v/>
      </c>
      <c r="D12" s="126">
        <f t="shared" ref="D12:D43" si="0">SUM(AI12,AC12,U12,M12)</f>
        <v>0</v>
      </c>
      <c r="E12" s="126">
        <f t="shared" ref="E12:E43" si="1">SUM(H12:L12,-G12-F12)</f>
        <v>0</v>
      </c>
      <c r="F12" s="96">
        <f>IF(F$11=يناير!$A$12,يناير!$BP12-يناير!$BO12,0)</f>
        <v>0</v>
      </c>
      <c r="G12" s="96">
        <f>IF(G$11=يناير!$A12,يناير!BL12-يناير!BK12,0)</f>
        <v>0</v>
      </c>
      <c r="H12" s="96">
        <f>IF(H$11=يناير!$A12,يناير!BM$12-يناير!BN$12,0)</f>
        <v>0</v>
      </c>
      <c r="I12" s="96">
        <f>IF(I$11=يناير!$A12,يناير!BM$12-يناير!BN12,0)</f>
        <v>0</v>
      </c>
      <c r="J12" s="96">
        <f>IF(J$11=يناير!$A12,يناير!BM12-يناير!BN12,0)</f>
        <v>0</v>
      </c>
      <c r="K12" s="96">
        <f>IF(K$11=يناير!$A12,يناير!BM12-يناير!BN12,0)</f>
        <v>0</v>
      </c>
      <c r="L12" s="96">
        <f>IF(L$11=يناير!$A12,يناير!BM12-يناير!BN12,0)</f>
        <v>0</v>
      </c>
      <c r="M12" s="96">
        <f t="shared" ref="M12:M43" si="2">SUM(P12:T12,-O12-N12)</f>
        <v>0</v>
      </c>
      <c r="N12" s="96">
        <f>IF(N$11=يناير!$A12,يناير!$BP12-يناير!$BO12,0)</f>
        <v>0</v>
      </c>
      <c r="O12" s="96">
        <f>IF(O$11=يناير!$A12,يناير!BL12-يناير!BK12,0)</f>
        <v>0</v>
      </c>
      <c r="P12" s="96">
        <f>IF(P$11=يناير!A12,يناير!$AI12-يناير!$AJ12,0)</f>
        <v>0</v>
      </c>
      <c r="Q12" s="96">
        <f>IF(Q$11=يناير!$A12,يناير!$AI12-يناير!$AJ12,0)</f>
        <v>0</v>
      </c>
      <c r="R12" s="96">
        <f>IF(R$11=يناير!$A12,يناير!$AI12-يناير!$AJ12,0)</f>
        <v>0</v>
      </c>
      <c r="S12" s="96">
        <f>IF(S$11=يناير!$A12,يناير!$AI12-يناير!$AJ12,0)</f>
        <v>0</v>
      </c>
      <c r="T12" s="96">
        <f>IF(T$11=يناير!$A12,يناير!$AI12-يناير!$AJ12,0)</f>
        <v>0</v>
      </c>
      <c r="U12" s="96">
        <f t="shared" ref="U12:U43" si="3">SUM(X12:AB12,-W12-V12)</f>
        <v>0</v>
      </c>
      <c r="V12" s="96">
        <f>IF(V$11=يناير!$A12,يناير!$BP12-يناير!$BO12,0)</f>
        <v>0</v>
      </c>
      <c r="W12" s="96">
        <f>IF(W$11=يناير!$A12,يناير!$BL12-يناير!$BK12,0)</f>
        <v>0</v>
      </c>
      <c r="X12" s="96">
        <f>IF(X$11=يناير!$A12,يناير!$AI12-يناير!$AJ12,0)</f>
        <v>0</v>
      </c>
      <c r="Y12" s="96">
        <f>IF(Y$11=يناير!$A12,يناير!$AI12-يناير!$AJ12,0)</f>
        <v>0</v>
      </c>
      <c r="Z12" s="96">
        <f>IF(Z$11=يناير!$A12,يناير!$AI12-يناير!$AJ12,0)</f>
        <v>0</v>
      </c>
      <c r="AA12" s="96">
        <f>IF(AA$11=يناير!$A12,يناير!$AI12-يناير!$AJ12,0)</f>
        <v>0</v>
      </c>
      <c r="AB12" s="96">
        <f>IF(AB$11=يناير!$A12,يناير!$AI12-يناير!$AJ12,0)</f>
        <v>0</v>
      </c>
      <c r="AC12" s="96">
        <f t="shared" ref="AC12:AC43" si="4">SUM(AF12:AH12,-AE12-AD12)</f>
        <v>0</v>
      </c>
      <c r="AD12" s="96">
        <f>IF(AD$11=يناير!$A12,يناير!$BP12-يناير!$BO12,0)</f>
        <v>0</v>
      </c>
      <c r="AE12" s="96">
        <f>IF(AE$11=يناير!$A12,يناير!BL12-يناير!BK12,0)</f>
        <v>0</v>
      </c>
      <c r="AF12" s="96">
        <f>IF(AF$11=يناير!$A12,يناير!$AI12-يناير!$AJ12,0)</f>
        <v>0</v>
      </c>
      <c r="AG12" s="96">
        <f>IF(AG$11=يناير!$A12,يناير!$AI12-يناير!$AJ12,0)</f>
        <v>0</v>
      </c>
      <c r="AH12" s="96">
        <f>IF(AH$11=يناير!$A12,يناير!$AI12-يناير!$AJ12,0)</f>
        <v>0</v>
      </c>
      <c r="AI12" s="96">
        <f t="shared" ref="AI12:AI43" si="5">SUM(AK12:AN12,-AJ12)</f>
        <v>0</v>
      </c>
      <c r="AJ12" s="96">
        <f>IF(AJ$11=يناير!$A12,يناير!BP12-يناير!BO12,0)</f>
        <v>0</v>
      </c>
      <c r="AK12" s="96">
        <f>IF(AK$11=يناير!$A12,يناير!$AI12-يناير!$AJ12,0)</f>
        <v>0</v>
      </c>
      <c r="AL12" s="96">
        <f>IF(AL$11=يناير!$A12,يناير!$AI12-يناير!$AJ12,0)</f>
        <v>0</v>
      </c>
      <c r="AM12" s="96">
        <f>IF(AM$11=يناير!$A12,يناير!$AI12-يناير!$AJ12,0)</f>
        <v>0</v>
      </c>
      <c r="AN12" s="96">
        <f>IF(AN$11=يناير!$A12,يناير!$AI12-يناير!$AJ12,0)</f>
        <v>0</v>
      </c>
    </row>
    <row r="13" spans="1:40">
      <c r="A13" s="96" t="str">
        <f>IF(D13&gt;0,يناير!D13," ")</f>
        <v> </v>
      </c>
      <c r="B13" s="96" t="str">
        <f>IF(D13&gt;0,يناير!D13," ")</f>
        <v> </v>
      </c>
      <c r="C13" s="96" t="str">
        <f>IF(D13&gt;0,يناير!E13,"")</f>
        <v/>
      </c>
      <c r="D13" s="126">
        <f t="shared" si="0"/>
        <v>0</v>
      </c>
      <c r="E13" s="126">
        <f t="shared" si="1"/>
        <v>0</v>
      </c>
      <c r="F13" s="96">
        <f>IF(F$11=يناير!$A$12,يناير!$BP13-يناير!$BO13,0)</f>
        <v>0</v>
      </c>
      <c r="G13" s="96">
        <f>IF(G$11=يناير!$A13,يناير!BL13-يناير!BK13,0)</f>
        <v>0</v>
      </c>
      <c r="H13" s="96">
        <f>IF(H$11=يناير!$A13,يناير!BM13-يناير!BN13,0)</f>
        <v>0</v>
      </c>
      <c r="I13" s="96">
        <f>IF(I$11=يناير!$A13,يناير!BM$12-يناير!BN13,0)</f>
        <v>0</v>
      </c>
      <c r="J13" s="96">
        <f>IF(J$11=يناير!$A13,يناير!BM13-يناير!BN13,0)</f>
        <v>0</v>
      </c>
      <c r="K13" s="96">
        <f>IF(K$11=يناير!$A13,يناير!BM13-يناير!BN13,0)</f>
        <v>0</v>
      </c>
      <c r="L13" s="96">
        <f>IF(L$11=يناير!$A13,يناير!BM13-يناير!BN13,0)</f>
        <v>0</v>
      </c>
      <c r="M13" s="96">
        <f t="shared" si="2"/>
        <v>0</v>
      </c>
      <c r="N13" s="96">
        <f>IF(N$11=يناير!$A13,يناير!$BP13-يناير!$BO13,0)</f>
        <v>0</v>
      </c>
      <c r="O13" s="96">
        <f>IF(O$11=يناير!$A13,يناير!BL13-يناير!BK13,0)</f>
        <v>0</v>
      </c>
      <c r="P13" s="96">
        <f>IF(P$11=يناير!A13,يناير!AI13-يناير!AJ13,0)</f>
        <v>0</v>
      </c>
      <c r="Q13" s="96">
        <f>IF(Q$11=يناير!$A13,يناير!$AI13-يناير!$AJ13,0)</f>
        <v>0</v>
      </c>
      <c r="R13" s="96">
        <f>IF(R$11=يناير!$A13,يناير!$AI13-يناير!$AJ13,0)</f>
        <v>0</v>
      </c>
      <c r="S13" s="96">
        <f>IF(S$11=يناير!$A13,يناير!$AI13-يناير!$AJ13,0)</f>
        <v>0</v>
      </c>
      <c r="T13" s="96">
        <f>IF(T$11=يناير!$A13,يناير!$AI13-يناير!$AJ13,0)</f>
        <v>0</v>
      </c>
      <c r="U13" s="96">
        <f t="shared" si="3"/>
        <v>0</v>
      </c>
      <c r="V13" s="96">
        <f>IF(V$11=يناير!$A13,يناير!$BP13-يناير!$BO13,0)</f>
        <v>0</v>
      </c>
      <c r="W13" s="96">
        <f>IF(W$11=يناير!$A13,يناير!$BL13-يناير!$BK13,0)</f>
        <v>0</v>
      </c>
      <c r="X13" s="96">
        <f>IF(X$11=يناير!$A13,يناير!$AI13-يناير!$AJ13,0)</f>
        <v>0</v>
      </c>
      <c r="Y13" s="96">
        <f>IF(Y$11=يناير!$A13,يناير!$AI13-يناير!$AJ13,0)</f>
        <v>0</v>
      </c>
      <c r="Z13" s="96">
        <f>IF(Z$11=يناير!$A13,يناير!$AI13-يناير!$AJ13,0)</f>
        <v>0</v>
      </c>
      <c r="AA13" s="96">
        <f>IF(AA$11=يناير!$A13,يناير!$AI13-يناير!$AJ13,0)</f>
        <v>0</v>
      </c>
      <c r="AB13" s="96">
        <f>IF(AB$11=يناير!$A13,يناير!$AI13-يناير!$AJ13,0)</f>
        <v>0</v>
      </c>
      <c r="AC13" s="96">
        <f t="shared" si="4"/>
        <v>0</v>
      </c>
      <c r="AD13" s="96">
        <f>IF(AD$11=يناير!$A13,يناير!$BP13-يناير!$BO13,0)</f>
        <v>0</v>
      </c>
      <c r="AE13" s="96">
        <f>IF(AE$11=يناير!$A13,يناير!BL13-يناير!BK13,0)</f>
        <v>0</v>
      </c>
      <c r="AF13" s="96">
        <f>IF(AF$11=يناير!$A13,يناير!$AI13-يناير!$AJ13,0)</f>
        <v>0</v>
      </c>
      <c r="AG13" s="96">
        <f>IF(AG$11=يناير!$A13,يناير!$AI13-يناير!$AJ13,0)</f>
        <v>0</v>
      </c>
      <c r="AH13" s="96">
        <f>IF(AH$11=يناير!$A13,يناير!$AI13-يناير!$AJ13,0)</f>
        <v>0</v>
      </c>
      <c r="AI13" s="96">
        <f t="shared" si="5"/>
        <v>0</v>
      </c>
      <c r="AJ13" s="96">
        <f>IF(AJ$11=يناير!$A13,يناير!BP13-يناير!BO13,0)</f>
        <v>0</v>
      </c>
      <c r="AK13" s="96">
        <f>IF(AK$11=يناير!$A13,يناير!$AI13-يناير!$AJ13,0)</f>
        <v>0</v>
      </c>
      <c r="AL13" s="96">
        <f>IF(AL$11=يناير!$A13,يناير!$AI13-يناير!$AJ13,0)</f>
        <v>0</v>
      </c>
      <c r="AM13" s="96">
        <f>IF(AM$11=يناير!$A13,يناير!$AI13-يناير!$AJ13,0)</f>
        <v>0</v>
      </c>
      <c r="AN13" s="96">
        <f>IF(AN$11=يناير!$A13,يناير!$AI13-يناير!$AJ13,0)</f>
        <v>0</v>
      </c>
    </row>
    <row r="14" spans="1:40">
      <c r="A14" s="96" t="str">
        <f>IF(D14&gt;0,يناير!D14," ")</f>
        <v> </v>
      </c>
      <c r="B14" s="96" t="str">
        <f>IF(D14&gt;0,يناير!D14," ")</f>
        <v> </v>
      </c>
      <c r="C14" s="96" t="str">
        <f>IF(D14&gt;0,يناير!E14,"")</f>
        <v/>
      </c>
      <c r="D14" s="126">
        <f t="shared" si="0"/>
        <v>0</v>
      </c>
      <c r="E14" s="126">
        <f t="shared" si="1"/>
        <v>0</v>
      </c>
      <c r="F14" s="96">
        <f>IF(F$11=يناير!$A$12,يناير!$BP14-يناير!$BO14,0)</f>
        <v>0</v>
      </c>
      <c r="G14" s="96">
        <f>IF(G$11=يناير!$A14,يناير!BL14-يناير!BK14,0)</f>
        <v>0</v>
      </c>
      <c r="H14" s="96">
        <f>IF(H$11=يناير!$A14,يناير!BM14-يناير!BN14,0)</f>
        <v>0</v>
      </c>
      <c r="I14" s="96">
        <f>IF(I$11=يناير!$A14,يناير!BM$12-يناير!BN14,0)</f>
        <v>0</v>
      </c>
      <c r="J14" s="96">
        <f>IF(J$11=يناير!$A14,يناير!BM14-يناير!BN14,0)</f>
        <v>0</v>
      </c>
      <c r="K14" s="96">
        <f>IF(K$11=يناير!$A14,يناير!BM14-يناير!BN14,0)</f>
        <v>0</v>
      </c>
      <c r="L14" s="96">
        <f>IF(L$11=يناير!$A14,يناير!BM14-يناير!BN14,0)</f>
        <v>0</v>
      </c>
      <c r="M14" s="96">
        <f t="shared" si="2"/>
        <v>0</v>
      </c>
      <c r="N14" s="96">
        <f>IF(N$11=يناير!$A14,يناير!$BP14-يناير!$BO14,0)</f>
        <v>0</v>
      </c>
      <c r="O14" s="96">
        <f>IF(O$11=يناير!$A14,يناير!BL14-يناير!BK14,0)</f>
        <v>0</v>
      </c>
      <c r="P14" s="96">
        <f>IF(P$11=يناير!A14,يناير!AI14-يناير!AJ14,0)</f>
        <v>0</v>
      </c>
      <c r="Q14" s="96">
        <f>IF(Q$11=يناير!$A14,يناير!$AI14-يناير!$AJ14,0)</f>
        <v>0</v>
      </c>
      <c r="R14" s="96">
        <f>IF(R$11=يناير!$A14,يناير!$AI14-يناير!$AJ14,0)</f>
        <v>0</v>
      </c>
      <c r="S14" s="96">
        <f>IF(S$11=يناير!$A14,يناير!$AI14-يناير!$AJ14,0)</f>
        <v>0</v>
      </c>
      <c r="T14" s="96">
        <f>IF(T$11=يناير!$A14,يناير!$AI14-يناير!$AJ14,0)</f>
        <v>0</v>
      </c>
      <c r="U14" s="96">
        <f t="shared" si="3"/>
        <v>0</v>
      </c>
      <c r="V14" s="96">
        <f>IF(V$11=يناير!$A14,يناير!$BP14-يناير!$BO14,0)</f>
        <v>0</v>
      </c>
      <c r="W14" s="96">
        <f>IF(W$11=يناير!$A14,يناير!$BL14-يناير!$BK14,0)</f>
        <v>0</v>
      </c>
      <c r="X14" s="96">
        <f>IF(X$11=يناير!$A14,يناير!$AI14-يناير!$AJ14,0)</f>
        <v>0</v>
      </c>
      <c r="Y14" s="96">
        <f>IF(Y$11=يناير!$A14,يناير!$AI14-يناير!$AJ14,0)</f>
        <v>0</v>
      </c>
      <c r="Z14" s="96">
        <f>IF(Z$11=يناير!$A14,يناير!$AI14-يناير!$AJ14,0)</f>
        <v>0</v>
      </c>
      <c r="AA14" s="96">
        <f>IF(AA$11=يناير!$A14,يناير!$AI14-يناير!$AJ14,0)</f>
        <v>0</v>
      </c>
      <c r="AB14" s="96">
        <f>IF(AB$11=يناير!$A14,يناير!$AI14-يناير!$AJ14,0)</f>
        <v>0</v>
      </c>
      <c r="AC14" s="96">
        <f t="shared" si="4"/>
        <v>0</v>
      </c>
      <c r="AD14" s="96">
        <f>IF(AD$11=يناير!$A14,يناير!$BP14-يناير!$BO14,0)</f>
        <v>0</v>
      </c>
      <c r="AE14" s="96">
        <f>IF(AE$11=يناير!$A14,يناير!BL14-يناير!BK14,0)</f>
        <v>0</v>
      </c>
      <c r="AF14" s="96">
        <f>IF(AF$11=يناير!$A14,يناير!$AI14-يناير!$AJ14,0)</f>
        <v>0</v>
      </c>
      <c r="AG14" s="96">
        <f>IF(AG$11=يناير!$A14,يناير!$AI14-يناير!$AJ14,0)</f>
        <v>0</v>
      </c>
      <c r="AH14" s="96">
        <f>IF(AH$11=يناير!$A14,يناير!$AI14-يناير!$AJ14,0)</f>
        <v>0</v>
      </c>
      <c r="AI14" s="96">
        <f t="shared" si="5"/>
        <v>0</v>
      </c>
      <c r="AJ14" s="96">
        <f>IF(AJ$11=يناير!$A14,يناير!BP14-يناير!BO14,0)</f>
        <v>0</v>
      </c>
      <c r="AK14" s="96">
        <f>IF(AK$11=يناير!$A14,يناير!$AI14-يناير!$AJ14,0)</f>
        <v>0</v>
      </c>
      <c r="AL14" s="96">
        <f>IF(AL$11=يناير!$A14,يناير!$AI14-يناير!$AJ14,0)</f>
        <v>0</v>
      </c>
      <c r="AM14" s="96">
        <f>IF(AM$11=يناير!$A14,يناير!$AI14-يناير!$AJ14,0)</f>
        <v>0</v>
      </c>
      <c r="AN14" s="96">
        <f>IF(AN$11=يناير!$A14,يناير!$AI14-يناير!$AJ14,0)</f>
        <v>0</v>
      </c>
    </row>
    <row r="15" spans="1:40">
      <c r="A15" s="96" t="str">
        <f>IF(D15&gt;0,يناير!D15," ")</f>
        <v> </v>
      </c>
      <c r="B15" s="96" t="str">
        <f>IF(D15&gt;0,يناير!D15," ")</f>
        <v> </v>
      </c>
      <c r="C15" s="96" t="str">
        <f>IF(D15&gt;0,يناير!E15,"")</f>
        <v/>
      </c>
      <c r="D15" s="126">
        <f t="shared" si="0"/>
        <v>0</v>
      </c>
      <c r="E15" s="126">
        <f t="shared" si="1"/>
        <v>0</v>
      </c>
      <c r="F15" s="96">
        <f>IF(F$11=يناير!$A$12,يناير!$BP15-يناير!$BO15,0)</f>
        <v>0</v>
      </c>
      <c r="G15" s="96">
        <f>IF(G$11=يناير!$A15,يناير!BL15-يناير!BK15,0)</f>
        <v>0</v>
      </c>
      <c r="H15" s="96">
        <f>IF(H$11=يناير!$A15,يناير!BM15-يناير!BN15,0)</f>
        <v>0</v>
      </c>
      <c r="I15" s="96">
        <f>IF(I$11=يناير!$A15,يناير!BM$12-يناير!BN15,0)</f>
        <v>0</v>
      </c>
      <c r="J15" s="96">
        <f>IF(J$11=يناير!$A15,يناير!BM15-يناير!BN15,0)</f>
        <v>0</v>
      </c>
      <c r="K15" s="96">
        <f>IF(K$11=يناير!$A15,يناير!BM15-يناير!BN15,0)</f>
        <v>0</v>
      </c>
      <c r="L15" s="96">
        <f>IF(L$11=يناير!$A15,يناير!BM15-يناير!BN15,0)</f>
        <v>0</v>
      </c>
      <c r="M15" s="96">
        <f t="shared" si="2"/>
        <v>0</v>
      </c>
      <c r="N15" s="96">
        <f>IF(N$11=يناير!$A15,يناير!$BP15-يناير!$BO15,0)</f>
        <v>0</v>
      </c>
      <c r="O15" s="96">
        <f>IF(O$11=يناير!$A15,يناير!BL15-يناير!BK15,0)</f>
        <v>0</v>
      </c>
      <c r="P15" s="96">
        <f>IF(P$11=يناير!A15,يناير!AI15-يناير!AJ15,0)</f>
        <v>0</v>
      </c>
      <c r="Q15" s="96">
        <f>IF(Q$11=يناير!$A15,يناير!$AI15-يناير!$AJ15,0)</f>
        <v>0</v>
      </c>
      <c r="R15" s="96">
        <f>IF(R$11=يناير!$A15,يناير!$AI15-يناير!$AJ15,0)</f>
        <v>0</v>
      </c>
      <c r="S15" s="96">
        <f>IF(S$11=يناير!$A15,يناير!$AI15-يناير!$AJ15,0)</f>
        <v>0</v>
      </c>
      <c r="T15" s="96">
        <f>IF(T$11=يناير!$A15,يناير!$AI15-يناير!$AJ15,0)</f>
        <v>0</v>
      </c>
      <c r="U15" s="96">
        <f t="shared" si="3"/>
        <v>0</v>
      </c>
      <c r="V15" s="96">
        <f>IF(V$11=يناير!$A15,يناير!$BP15-يناير!$BO15,0)</f>
        <v>0</v>
      </c>
      <c r="W15" s="96">
        <f>IF(W$11=يناير!$A15,يناير!$BL15-يناير!$BK15,0)</f>
        <v>0</v>
      </c>
      <c r="X15" s="96">
        <f>IF(X$11=يناير!$A15,يناير!$AI15-يناير!$AJ15,0)</f>
        <v>0</v>
      </c>
      <c r="Y15" s="96">
        <f>IF(Y$11=يناير!$A15,يناير!$AI15-يناير!$AJ15,0)</f>
        <v>0</v>
      </c>
      <c r="Z15" s="96">
        <f>IF(Z$11=يناير!$A15,يناير!$AI15-يناير!$AJ15,0)</f>
        <v>0</v>
      </c>
      <c r="AA15" s="96">
        <f>IF(AA$11=يناير!$A15,يناير!$AI15-يناير!$AJ15,0)</f>
        <v>0</v>
      </c>
      <c r="AB15" s="96">
        <f>IF(AB$11=يناير!$A15,يناير!$AI15-يناير!$AJ15,0)</f>
        <v>0</v>
      </c>
      <c r="AC15" s="96">
        <f t="shared" si="4"/>
        <v>0</v>
      </c>
      <c r="AD15" s="96">
        <f>IF(AD$11=يناير!$A15,يناير!$BP15-يناير!$BO15,0)</f>
        <v>0</v>
      </c>
      <c r="AE15" s="96">
        <f>IF(AE$11=يناير!$A15,يناير!BL15-يناير!BK15,0)</f>
        <v>0</v>
      </c>
      <c r="AF15" s="96">
        <f>IF(AF$11=يناير!$A15,يناير!$AI15-يناير!$AJ15,0)</f>
        <v>0</v>
      </c>
      <c r="AG15" s="96">
        <f>IF(AG$11=يناير!$A15,يناير!$AI15-يناير!$AJ15,0)</f>
        <v>0</v>
      </c>
      <c r="AH15" s="96">
        <f>IF(AH$11=يناير!$A15,يناير!$AI15-يناير!$AJ15,0)</f>
        <v>0</v>
      </c>
      <c r="AI15" s="96">
        <f t="shared" si="5"/>
        <v>0</v>
      </c>
      <c r="AJ15" s="96">
        <f>IF(AJ$11=يناير!$A15,يناير!BP15-يناير!BO15,0)</f>
        <v>0</v>
      </c>
      <c r="AK15" s="96">
        <f>IF(AK$11=يناير!$A15,يناير!$AI15-يناير!$AJ15,0)</f>
        <v>0</v>
      </c>
      <c r="AL15" s="96">
        <f>IF(AL$11=يناير!$A15,يناير!$AI15-يناير!$AJ15,0)</f>
        <v>0</v>
      </c>
      <c r="AM15" s="96">
        <f>IF(AM$11=يناير!$A15,يناير!$AI15-يناير!$AJ15,0)</f>
        <v>0</v>
      </c>
      <c r="AN15" s="96">
        <f>IF(AN$11=يناير!$A15,يناير!$AI15-يناير!$AJ15,0)</f>
        <v>0</v>
      </c>
    </row>
    <row r="16" spans="1:40">
      <c r="A16" s="96" t="str">
        <f>IF(D16&gt;0,يناير!D16," ")</f>
        <v> </v>
      </c>
      <c r="B16" s="96" t="str">
        <f>IF(D16&gt;0,يناير!D16," ")</f>
        <v> </v>
      </c>
      <c r="C16" s="96" t="str">
        <f>IF(D16&gt;0,يناير!E16,"")</f>
        <v/>
      </c>
      <c r="D16" s="126">
        <f t="shared" si="0"/>
        <v>0</v>
      </c>
      <c r="E16" s="126">
        <f t="shared" si="1"/>
        <v>0</v>
      </c>
      <c r="F16" s="96">
        <f>IF(F$11=يناير!$A$12,يناير!$BP16-يناير!$BO16,0)</f>
        <v>0</v>
      </c>
      <c r="G16" s="96">
        <f>IF(G$11=يناير!$A16,يناير!BL16-يناير!BK16,0)</f>
        <v>0</v>
      </c>
      <c r="H16" s="96">
        <f>IF(H$11=يناير!$A16,يناير!BM16-يناير!BN16,0)</f>
        <v>0</v>
      </c>
      <c r="I16" s="96">
        <f>IF(I$11=يناير!$A16,يناير!BM$12-يناير!BN16,0)</f>
        <v>0</v>
      </c>
      <c r="J16" s="96">
        <f>IF(J$11=يناير!$A16,يناير!BM16-يناير!BN16,0)</f>
        <v>0</v>
      </c>
      <c r="K16" s="96">
        <f>IF(K$11=يناير!$A16,يناير!BM16-يناير!BN16,0)</f>
        <v>0</v>
      </c>
      <c r="L16" s="96">
        <f>IF(L$11=يناير!$A16,يناير!BM16-يناير!BN16,0)</f>
        <v>0</v>
      </c>
      <c r="M16" s="96">
        <f t="shared" si="2"/>
        <v>0</v>
      </c>
      <c r="N16" s="96">
        <f>IF(N$11=يناير!$A16,يناير!$BP16-يناير!$BO16,0)</f>
        <v>0</v>
      </c>
      <c r="O16" s="96">
        <f>IF(O$11=يناير!$A16,يناير!BL16-يناير!BK16,0)</f>
        <v>0</v>
      </c>
      <c r="P16" s="96">
        <f>IF(P$11=يناير!A16,يناير!AI16-يناير!AJ16,0)</f>
        <v>0</v>
      </c>
      <c r="Q16" s="96">
        <f>IF(Q$11=يناير!$A16,يناير!$AI16-يناير!$AJ16,0)</f>
        <v>0</v>
      </c>
      <c r="R16" s="96">
        <f>IF(R$11=يناير!$A16,يناير!$AI16-يناير!$AJ16,0)</f>
        <v>0</v>
      </c>
      <c r="S16" s="96">
        <f>IF(S$11=يناير!$A16,يناير!$AI16-يناير!$AJ16,0)</f>
        <v>0</v>
      </c>
      <c r="T16" s="96">
        <f>IF(T$11=يناير!$A16,يناير!$AI16-يناير!$AJ16,0)</f>
        <v>0</v>
      </c>
      <c r="U16" s="96">
        <f t="shared" si="3"/>
        <v>0</v>
      </c>
      <c r="V16" s="96">
        <f>IF(V$11=يناير!$A16,يناير!$BP16-يناير!$BO16,0)</f>
        <v>0</v>
      </c>
      <c r="W16" s="96">
        <f>IF(W$11=يناير!$A16,يناير!$BL16-يناير!$BK16,0)</f>
        <v>0</v>
      </c>
      <c r="X16" s="96">
        <f>IF(X$11=يناير!$A16,يناير!$AI16-يناير!$AJ16,0)</f>
        <v>0</v>
      </c>
      <c r="Y16" s="96">
        <f>IF(Y$11=يناير!$A16,يناير!$AI16-يناير!$AJ16,0)</f>
        <v>0</v>
      </c>
      <c r="Z16" s="96">
        <f>IF(Z$11=يناير!$A16,يناير!$AI16-يناير!$AJ16,0)</f>
        <v>0</v>
      </c>
      <c r="AA16" s="96">
        <f>IF(AA$11=يناير!$A16,يناير!$AI16-يناير!$AJ16,0)</f>
        <v>0</v>
      </c>
      <c r="AB16" s="96">
        <f>IF(AB$11=يناير!$A16,يناير!$AI16-يناير!$AJ16,0)</f>
        <v>0</v>
      </c>
      <c r="AC16" s="96">
        <f t="shared" si="4"/>
        <v>0</v>
      </c>
      <c r="AD16" s="96">
        <f>IF(AD$11=يناير!$A16,يناير!$BP16-يناير!$BO16,0)</f>
        <v>0</v>
      </c>
      <c r="AE16" s="96">
        <f>IF(AE$11=يناير!$A16,يناير!BL16-يناير!BK16,0)</f>
        <v>0</v>
      </c>
      <c r="AF16" s="96">
        <f>IF(AF$11=يناير!$A16,يناير!$AI16-يناير!$AJ16,0)</f>
        <v>0</v>
      </c>
      <c r="AG16" s="96">
        <f>IF(AG$11=يناير!$A16,يناير!$AI16-يناير!$AJ16,0)</f>
        <v>0</v>
      </c>
      <c r="AH16" s="96">
        <f>IF(AH$11=يناير!$A16,يناير!$AI16-يناير!$AJ16,0)</f>
        <v>0</v>
      </c>
      <c r="AI16" s="96">
        <f t="shared" si="5"/>
        <v>0</v>
      </c>
      <c r="AJ16" s="96">
        <f>IF(AJ$11=يناير!$A16,يناير!BP16-يناير!BO16,0)</f>
        <v>0</v>
      </c>
      <c r="AK16" s="96">
        <f>IF(AK$11=يناير!$A16,يناير!$AI16-يناير!$AJ16,0)</f>
        <v>0</v>
      </c>
      <c r="AL16" s="96">
        <f>IF(AL$11=يناير!$A16,يناير!$AI16-يناير!$AJ16,0)</f>
        <v>0</v>
      </c>
      <c r="AM16" s="96">
        <f>IF(AM$11=يناير!$A16,يناير!$AI16-يناير!$AJ16,0)</f>
        <v>0</v>
      </c>
      <c r="AN16" s="96">
        <f>IF(AN$11=يناير!$A16,يناير!$AI16-يناير!$AJ16,0)</f>
        <v>0</v>
      </c>
    </row>
    <row r="17" spans="1:40">
      <c r="A17" s="96" t="str">
        <f>IF(D17&gt;0,يناير!D17," ")</f>
        <v> </v>
      </c>
      <c r="B17" s="96" t="str">
        <f>IF(D17&gt;0,يناير!D17," ")</f>
        <v> </v>
      </c>
      <c r="C17" s="96" t="str">
        <f>IF(D17&gt;0,يناير!E17,"")</f>
        <v/>
      </c>
      <c r="D17" s="126">
        <f t="shared" si="0"/>
        <v>0</v>
      </c>
      <c r="E17" s="126">
        <f t="shared" si="1"/>
        <v>0</v>
      </c>
      <c r="F17" s="96">
        <f>IF(F$11=يناير!$A$12,يناير!$BP17-يناير!$BO17,0)</f>
        <v>0</v>
      </c>
      <c r="G17" s="96">
        <f>IF(G$11=يناير!$A17,يناير!BL17-يناير!BK17,0)</f>
        <v>0</v>
      </c>
      <c r="H17" s="96">
        <f>IF(H$11=يناير!$A17,يناير!BM17-يناير!BN17,0)</f>
        <v>0</v>
      </c>
      <c r="I17" s="96">
        <f>IF(I$11=يناير!$A17,يناير!BM$12-يناير!BN17,0)</f>
        <v>0</v>
      </c>
      <c r="J17" s="96">
        <f>IF(J$11=يناير!$A17,يناير!BM17-يناير!BN17,0)</f>
        <v>0</v>
      </c>
      <c r="K17" s="96">
        <f>IF(K$11=يناير!$A17,يناير!BM17-يناير!BN17,0)</f>
        <v>0</v>
      </c>
      <c r="L17" s="96">
        <f>IF(L$11=يناير!$A17,يناير!BM17-يناير!BN17,0)</f>
        <v>0</v>
      </c>
      <c r="M17" s="96">
        <f t="shared" si="2"/>
        <v>0</v>
      </c>
      <c r="N17" s="96">
        <f>IF(N$11=يناير!$A17,يناير!$BP17-يناير!$BO17,0)</f>
        <v>0</v>
      </c>
      <c r="O17" s="96">
        <f>IF(O$11=يناير!$A17,يناير!BL17-يناير!BK17,0)</f>
        <v>0</v>
      </c>
      <c r="P17" s="96">
        <f>IF(P$11=يناير!A17,يناير!AI17-يناير!AJ17,0)</f>
        <v>0</v>
      </c>
      <c r="Q17" s="96">
        <f>IF(Q$11=يناير!$A17,يناير!$AI17-يناير!$AJ17,0)</f>
        <v>0</v>
      </c>
      <c r="R17" s="96">
        <f>IF(R$11=يناير!$A17,يناير!$AI17-يناير!$AJ17,0)</f>
        <v>0</v>
      </c>
      <c r="S17" s="96">
        <f>IF(S$11=يناير!$A17,يناير!$AI17-يناير!$AJ17,0)</f>
        <v>0</v>
      </c>
      <c r="T17" s="96">
        <f>IF(T$11=يناير!$A17,يناير!$AI17-يناير!$AJ17,0)</f>
        <v>0</v>
      </c>
      <c r="U17" s="96">
        <f t="shared" si="3"/>
        <v>0</v>
      </c>
      <c r="V17" s="96">
        <f>IF(V$11=يناير!$A17,يناير!$BP17-يناير!$BO17,0)</f>
        <v>0</v>
      </c>
      <c r="W17" s="96">
        <f>IF(W$11=يناير!$A17,يناير!$BL17-يناير!$BK17,0)</f>
        <v>0</v>
      </c>
      <c r="X17" s="96">
        <f>IF(X$11=يناير!$A17,يناير!$AI17-يناير!$AJ17,0)</f>
        <v>0</v>
      </c>
      <c r="Y17" s="96">
        <f>IF(Y$11=يناير!$A17,يناير!$AI17-يناير!$AJ17,0)</f>
        <v>0</v>
      </c>
      <c r="Z17" s="96">
        <f>IF(Z$11=يناير!$A17,يناير!$AI17-يناير!$AJ17,0)</f>
        <v>0</v>
      </c>
      <c r="AA17" s="96">
        <f>IF(AA$11=يناير!$A17,يناير!$AI17-يناير!$AJ17,0)</f>
        <v>0</v>
      </c>
      <c r="AB17" s="96">
        <f>IF(AB$11=يناير!$A17,يناير!$AI17-يناير!$AJ17,0)</f>
        <v>0</v>
      </c>
      <c r="AC17" s="96">
        <f t="shared" si="4"/>
        <v>0</v>
      </c>
      <c r="AD17" s="96">
        <f>IF(AD$11=يناير!$A17,يناير!$BP17-يناير!$BO17,0)</f>
        <v>0</v>
      </c>
      <c r="AE17" s="96">
        <f>IF(AE$11=يناير!$A17,يناير!BL17-يناير!BK17,0)</f>
        <v>0</v>
      </c>
      <c r="AF17" s="96">
        <f>IF(AF$11=يناير!$A17,يناير!$AI17-يناير!$AJ17,0)</f>
        <v>0</v>
      </c>
      <c r="AG17" s="96">
        <f>IF(AG$11=يناير!$A17,يناير!$AI17-يناير!$AJ17,0)</f>
        <v>0</v>
      </c>
      <c r="AH17" s="96">
        <f>IF(AH$11=يناير!$A17,يناير!$AI17-يناير!$AJ17,0)</f>
        <v>0</v>
      </c>
      <c r="AI17" s="96">
        <f t="shared" si="5"/>
        <v>0</v>
      </c>
      <c r="AJ17" s="96">
        <f>IF(AJ$11=يناير!$A17,يناير!BP17-يناير!BO17,0)</f>
        <v>0</v>
      </c>
      <c r="AK17" s="96">
        <f>IF(AK$11=يناير!$A17,يناير!$AI17-يناير!$AJ17,0)</f>
        <v>0</v>
      </c>
      <c r="AL17" s="96">
        <f>IF(AL$11=يناير!$A17,يناير!$AI17-يناير!$AJ17,0)</f>
        <v>0</v>
      </c>
      <c r="AM17" s="96">
        <f>IF(AM$11=يناير!$A17,يناير!$AI17-يناير!$AJ17,0)</f>
        <v>0</v>
      </c>
      <c r="AN17" s="96">
        <f>IF(AN$11=يناير!$A17,يناير!$AI17-يناير!$AJ17,0)</f>
        <v>0</v>
      </c>
    </row>
    <row r="18" spans="1:40">
      <c r="A18" s="96" t="str">
        <f>IF(D18&gt;0,يناير!D18," ")</f>
        <v> </v>
      </c>
      <c r="B18" s="96" t="str">
        <f>IF(D18&gt;0,يناير!D18," ")</f>
        <v> </v>
      </c>
      <c r="C18" s="96" t="str">
        <f>IF(D18&gt;0,يناير!E18,"")</f>
        <v/>
      </c>
      <c r="D18" s="126">
        <f t="shared" si="0"/>
        <v>0</v>
      </c>
      <c r="E18" s="126">
        <f t="shared" si="1"/>
        <v>0</v>
      </c>
      <c r="F18" s="96">
        <f>IF(F$11=يناير!$A$12,يناير!$BP18-يناير!$BO18,0)</f>
        <v>0</v>
      </c>
      <c r="G18" s="96">
        <f>IF(G$11=يناير!$A18,يناير!BL18-يناير!BK18,0)</f>
        <v>0</v>
      </c>
      <c r="H18" s="96">
        <f>IF(H$11=يناير!$A18,يناير!BM18-يناير!BN18,0)</f>
        <v>0</v>
      </c>
      <c r="I18" s="96">
        <f>IF(I$11=يناير!$A18,يناير!BM$12-يناير!BN18,0)</f>
        <v>0</v>
      </c>
      <c r="J18" s="96">
        <f>IF(J$11=يناير!$A18,يناير!BM18-يناير!BN18,0)</f>
        <v>0</v>
      </c>
      <c r="K18" s="96">
        <f>IF(K$11=يناير!$A18,يناير!BM18-يناير!BN18,0)</f>
        <v>0</v>
      </c>
      <c r="L18" s="96">
        <f>IF(L$11=يناير!$A18,يناير!BM18-يناير!BN18,0)</f>
        <v>0</v>
      </c>
      <c r="M18" s="96">
        <f t="shared" si="2"/>
        <v>0</v>
      </c>
      <c r="N18" s="96">
        <f>IF(N$11=يناير!$A18,يناير!$BP18-يناير!$BO18,0)</f>
        <v>0</v>
      </c>
      <c r="O18" s="96">
        <f>IF(O$11=يناير!$A18,يناير!BL18-يناير!BK18,0)</f>
        <v>0</v>
      </c>
      <c r="P18" s="96">
        <f>IF(P$11=يناير!A18,يناير!AI18-يناير!AJ18,0)</f>
        <v>0</v>
      </c>
      <c r="Q18" s="96">
        <f>IF(Q$11=يناير!$A18,يناير!$AI18-يناير!$AJ18,0)</f>
        <v>0</v>
      </c>
      <c r="R18" s="96">
        <f>IF(R$11=يناير!$A18,يناير!$AI18-يناير!$AJ18,0)</f>
        <v>0</v>
      </c>
      <c r="S18" s="96">
        <f>IF(S$11=يناير!$A18,يناير!$AI18-يناير!$AJ18,0)</f>
        <v>0</v>
      </c>
      <c r="T18" s="96">
        <f>IF(T$11=يناير!$A18,يناير!$AI18-يناير!$AJ18,0)</f>
        <v>0</v>
      </c>
      <c r="U18" s="96">
        <f t="shared" si="3"/>
        <v>0</v>
      </c>
      <c r="V18" s="96">
        <f>IF(V$11=يناير!$A18,يناير!$BP18-يناير!$BO18,0)</f>
        <v>0</v>
      </c>
      <c r="W18" s="96">
        <f>IF(W$11=يناير!$A18,يناير!$BL18-يناير!$BK18,0)</f>
        <v>0</v>
      </c>
      <c r="X18" s="96">
        <f>IF(X$11=يناير!$A18,يناير!$AI18-يناير!$AJ18,0)</f>
        <v>0</v>
      </c>
      <c r="Y18" s="96">
        <f>IF(Y$11=يناير!$A18,يناير!$AI18-يناير!$AJ18,0)</f>
        <v>0</v>
      </c>
      <c r="Z18" s="96">
        <f>IF(Z$11=يناير!$A18,يناير!$AI18-يناير!$AJ18,0)</f>
        <v>0</v>
      </c>
      <c r="AA18" s="96">
        <f>IF(AA$11=يناير!$A18,يناير!$AI18-يناير!$AJ18,0)</f>
        <v>0</v>
      </c>
      <c r="AB18" s="96">
        <f>IF(AB$11=يناير!$A18,يناير!$AI18-يناير!$AJ18,0)</f>
        <v>0</v>
      </c>
      <c r="AC18" s="96">
        <f t="shared" si="4"/>
        <v>0</v>
      </c>
      <c r="AD18" s="96">
        <f>IF(AD$11=يناير!$A18,يناير!$BP18-يناير!$BO18,0)</f>
        <v>0</v>
      </c>
      <c r="AE18" s="96">
        <f>IF(AE$11=يناير!$A18,يناير!BL18-يناير!BK18,0)</f>
        <v>0</v>
      </c>
      <c r="AF18" s="96">
        <f>IF(AF$11=يناير!$A18,يناير!$AI18-يناير!$AJ18,0)</f>
        <v>0</v>
      </c>
      <c r="AG18" s="96">
        <f>IF(AG$11=يناير!$A18,يناير!$AI18-يناير!$AJ18,0)</f>
        <v>0</v>
      </c>
      <c r="AH18" s="96">
        <f>IF(AH$11=يناير!$A18,يناير!$AI18-يناير!$AJ18,0)</f>
        <v>0</v>
      </c>
      <c r="AI18" s="96">
        <f t="shared" si="5"/>
        <v>0</v>
      </c>
      <c r="AJ18" s="96">
        <f>IF(AJ$11=يناير!$A18,يناير!BP18-يناير!BO18,0)</f>
        <v>0</v>
      </c>
      <c r="AK18" s="96">
        <f>IF(AK$11=يناير!$A18,يناير!$AI18-يناير!$AJ18,0)</f>
        <v>0</v>
      </c>
      <c r="AL18" s="96">
        <f>IF(AL$11=يناير!$A18,يناير!$AI18-يناير!$AJ18,0)</f>
        <v>0</v>
      </c>
      <c r="AM18" s="96">
        <f>IF(AM$11=يناير!$A18,يناير!$AI18-يناير!$AJ18,0)</f>
        <v>0</v>
      </c>
      <c r="AN18" s="96">
        <f>IF(AN$11=يناير!$A18,يناير!$AI18-يناير!$AJ18,0)</f>
        <v>0</v>
      </c>
    </row>
    <row r="19" spans="1:40">
      <c r="A19" s="96" t="str">
        <f>IF(D19&gt;0,يناير!D19," ")</f>
        <v> </v>
      </c>
      <c r="B19" s="96" t="str">
        <f>IF(D19&gt;0,يناير!D19," ")</f>
        <v> </v>
      </c>
      <c r="C19" s="96" t="str">
        <f>IF(D19&gt;0,يناير!E19,"")</f>
        <v/>
      </c>
      <c r="D19" s="126">
        <f t="shared" si="0"/>
        <v>0</v>
      </c>
      <c r="E19" s="126">
        <f t="shared" si="1"/>
        <v>0</v>
      </c>
      <c r="F19" s="96">
        <f>IF(F$11=يناير!$A$12,يناير!$BP19-يناير!$BO19,0)</f>
        <v>0</v>
      </c>
      <c r="G19" s="96">
        <f>IF(G$11=يناير!$A19,يناير!BL19-يناير!BK19,0)</f>
        <v>0</v>
      </c>
      <c r="H19" s="96">
        <f>IF(H$11=يناير!$A19,يناير!BM19-يناير!BN19,0)</f>
        <v>0</v>
      </c>
      <c r="I19" s="96">
        <f>IF(I$11=يناير!$A19,يناير!BM$12-يناير!BN19,0)</f>
        <v>0</v>
      </c>
      <c r="J19" s="96">
        <f>IF(J$11=يناير!$A19,يناير!BM19-يناير!BN19,0)</f>
        <v>0</v>
      </c>
      <c r="K19" s="96">
        <f>IF(K$11=يناير!$A19,يناير!BM19-يناير!BN19,0)</f>
        <v>0</v>
      </c>
      <c r="L19" s="96">
        <f>IF(L$11=يناير!$A19,يناير!BM19-يناير!BN19,0)</f>
        <v>0</v>
      </c>
      <c r="M19" s="96">
        <f t="shared" si="2"/>
        <v>0</v>
      </c>
      <c r="N19" s="96">
        <f>IF(N$11=يناير!$A19,يناير!$BP19-يناير!$BO19,0)</f>
        <v>0</v>
      </c>
      <c r="O19" s="96">
        <f>IF(O$11=يناير!$A19,يناير!BL19-يناير!BK19,0)</f>
        <v>0</v>
      </c>
      <c r="P19" s="96">
        <f>IF(P$11=يناير!A19,يناير!AI19-يناير!AJ19,0)</f>
        <v>0</v>
      </c>
      <c r="Q19" s="96">
        <f>IF(Q$11=يناير!$A19,يناير!$AI19-يناير!$AJ19,0)</f>
        <v>0</v>
      </c>
      <c r="R19" s="96">
        <f>IF(R$11=يناير!$A19,يناير!$AI19-يناير!$AJ19,0)</f>
        <v>0</v>
      </c>
      <c r="S19" s="96">
        <f>IF(S$11=يناير!$A19,يناير!$AI19-يناير!$AJ19,0)</f>
        <v>0</v>
      </c>
      <c r="T19" s="96">
        <f>IF(T$11=يناير!$A19,يناير!$AI19-يناير!$AJ19,0)</f>
        <v>0</v>
      </c>
      <c r="U19" s="96">
        <f t="shared" si="3"/>
        <v>0</v>
      </c>
      <c r="V19" s="96">
        <f>IF(V$11=يناير!$A19,يناير!$BP19-يناير!$BO19,0)</f>
        <v>0</v>
      </c>
      <c r="W19" s="96">
        <f>IF(W$11=يناير!$A19,يناير!$BL19-يناير!$BK19,0)</f>
        <v>0</v>
      </c>
      <c r="X19" s="96">
        <f>IF(X$11=يناير!$A19,يناير!$AI19-يناير!$AJ19,0)</f>
        <v>0</v>
      </c>
      <c r="Y19" s="96">
        <f>IF(Y$11=يناير!$A19,يناير!$AI19-يناير!$AJ19,0)</f>
        <v>0</v>
      </c>
      <c r="Z19" s="96">
        <f>IF(Z$11=يناير!$A19,يناير!$AI19-يناير!$AJ19,0)</f>
        <v>0</v>
      </c>
      <c r="AA19" s="96">
        <f>IF(AA$11=يناير!$A19,يناير!$AI19-يناير!$AJ19,0)</f>
        <v>0</v>
      </c>
      <c r="AB19" s="96">
        <f>IF(AB$11=يناير!$A19,يناير!$AI19-يناير!$AJ19,0)</f>
        <v>0</v>
      </c>
      <c r="AC19" s="96">
        <f t="shared" si="4"/>
        <v>0</v>
      </c>
      <c r="AD19" s="96">
        <f>IF(AD$11=يناير!$A19,يناير!$BP19-يناير!$BO19,0)</f>
        <v>0</v>
      </c>
      <c r="AE19" s="96">
        <f>IF(AE$11=يناير!$A19,يناير!BL19-يناير!BK19,0)</f>
        <v>0</v>
      </c>
      <c r="AF19" s="96">
        <f>IF(AF$11=يناير!$A19,يناير!$AI19-يناير!$AJ19,0)</f>
        <v>0</v>
      </c>
      <c r="AG19" s="96">
        <f>IF(AG$11=يناير!$A19,يناير!$AI19-يناير!$AJ19,0)</f>
        <v>0</v>
      </c>
      <c r="AH19" s="96">
        <f>IF(AH$11=يناير!$A19,يناير!$AI19-يناير!$AJ19,0)</f>
        <v>0</v>
      </c>
      <c r="AI19" s="96">
        <f t="shared" si="5"/>
        <v>0</v>
      </c>
      <c r="AJ19" s="96">
        <f>IF(AJ$11=يناير!$A19,يناير!BP19-يناير!BO19,0)</f>
        <v>0</v>
      </c>
      <c r="AK19" s="96">
        <f>IF(AK$11=يناير!$A19,يناير!$AI19-يناير!$AJ19,0)</f>
        <v>0</v>
      </c>
      <c r="AL19" s="96">
        <f>IF(AL$11=يناير!$A19,يناير!$AI19-يناير!$AJ19,0)</f>
        <v>0</v>
      </c>
      <c r="AM19" s="96">
        <f>IF(AM$11=يناير!$A19,يناير!$AI19-يناير!$AJ19,0)</f>
        <v>0</v>
      </c>
      <c r="AN19" s="96">
        <f>IF(AN$11=يناير!$A19,يناير!$AI19-يناير!$AJ19,0)</f>
        <v>0</v>
      </c>
    </row>
    <row r="20" spans="1:40">
      <c r="A20" s="96" t="str">
        <f>IF(D20&gt;0,يناير!D20," ")</f>
        <v> </v>
      </c>
      <c r="B20" s="96" t="str">
        <f>IF(D20&gt;0,يناير!D20," ")</f>
        <v> </v>
      </c>
      <c r="C20" s="96" t="str">
        <f>IF(D20&gt;0,يناير!E20,"")</f>
        <v/>
      </c>
      <c r="D20" s="126">
        <f t="shared" si="0"/>
        <v>0</v>
      </c>
      <c r="E20" s="126">
        <f t="shared" si="1"/>
        <v>0</v>
      </c>
      <c r="F20" s="96">
        <f>IF(F$11=يناير!$A$12,يناير!$BP20-يناير!$BO20,0)</f>
        <v>0</v>
      </c>
      <c r="G20" s="96">
        <f>IF(G$11=يناير!$A20,يناير!BL20-يناير!BK20,0)</f>
        <v>0</v>
      </c>
      <c r="H20" s="96">
        <f>IF(H$11=يناير!$A20,يناير!BM20-يناير!BN20,0)</f>
        <v>0</v>
      </c>
      <c r="I20" s="96">
        <f>IF(I$11=يناير!$A20,يناير!BM$12-يناير!BN20,0)</f>
        <v>0</v>
      </c>
      <c r="J20" s="96">
        <f>IF(J$11=يناير!$A20,يناير!BM20-يناير!BN20,0)</f>
        <v>0</v>
      </c>
      <c r="K20" s="96">
        <f>IF(K$11=يناير!$A20,يناير!BM20-يناير!BN20,0)</f>
        <v>0</v>
      </c>
      <c r="L20" s="96">
        <f>IF(L$11=يناير!$A20,يناير!BM20-يناير!BN20,0)</f>
        <v>0</v>
      </c>
      <c r="M20" s="96">
        <f t="shared" si="2"/>
        <v>0</v>
      </c>
      <c r="N20" s="96">
        <f>IF(N$11=يناير!$A20,يناير!$BP20-يناير!$BO20,0)</f>
        <v>0</v>
      </c>
      <c r="O20" s="96">
        <f>IF(O$11=يناير!$A20,يناير!BL20-يناير!BK20,0)</f>
        <v>0</v>
      </c>
      <c r="P20" s="96">
        <f>IF(P$11=يناير!A20,يناير!AI20-يناير!AJ20,0)</f>
        <v>0</v>
      </c>
      <c r="Q20" s="96">
        <f>IF(Q$11=يناير!$A20,يناير!$AI20-يناير!$AJ20,0)</f>
        <v>0</v>
      </c>
      <c r="R20" s="96">
        <f>IF(R$11=يناير!$A20,يناير!$AI20-يناير!$AJ20,0)</f>
        <v>0</v>
      </c>
      <c r="S20" s="96">
        <f>IF(S$11=يناير!$A20,يناير!$AI20-يناير!$AJ20,0)</f>
        <v>0</v>
      </c>
      <c r="T20" s="96">
        <f>IF(T$11=يناير!$A20,يناير!$AI20-يناير!$AJ20,0)</f>
        <v>0</v>
      </c>
      <c r="U20" s="96">
        <f t="shared" si="3"/>
        <v>0</v>
      </c>
      <c r="V20" s="96">
        <f>IF(V$11=يناير!$A20,يناير!$BP20-يناير!$BO20,0)</f>
        <v>0</v>
      </c>
      <c r="W20" s="96">
        <f>IF(W$11=يناير!$A20,يناير!$BL20-يناير!$BK20,0)</f>
        <v>0</v>
      </c>
      <c r="X20" s="96">
        <f>IF(X$11=يناير!$A20,يناير!$AI20-يناير!$AJ20,0)</f>
        <v>0</v>
      </c>
      <c r="Y20" s="96">
        <f>IF(Y$11=يناير!$A20,يناير!$AI20-يناير!$AJ20,0)</f>
        <v>0</v>
      </c>
      <c r="Z20" s="96">
        <f>IF(Z$11=يناير!$A20,يناير!$AI20-يناير!$AJ20,0)</f>
        <v>0</v>
      </c>
      <c r="AA20" s="96">
        <f>IF(AA$11=يناير!$A20,يناير!$AI20-يناير!$AJ20,0)</f>
        <v>0</v>
      </c>
      <c r="AB20" s="96">
        <f>IF(AB$11=يناير!$A20,يناير!$AI20-يناير!$AJ20,0)</f>
        <v>0</v>
      </c>
      <c r="AC20" s="96">
        <f t="shared" si="4"/>
        <v>0</v>
      </c>
      <c r="AD20" s="96">
        <f>IF(AD$11=يناير!$A20,يناير!$BP20-يناير!$BO20,0)</f>
        <v>0</v>
      </c>
      <c r="AE20" s="96">
        <f>IF(AE$11=يناير!$A20,يناير!BL20-يناير!BK20,0)</f>
        <v>0</v>
      </c>
      <c r="AF20" s="96">
        <f>IF(AF$11=يناير!$A20,يناير!$AI20-يناير!$AJ20,0)</f>
        <v>0</v>
      </c>
      <c r="AG20" s="96">
        <f>IF(AG$11=يناير!$A20,يناير!$AI20-يناير!$AJ20,0)</f>
        <v>0</v>
      </c>
      <c r="AH20" s="96">
        <f>IF(AH$11=يناير!$A20,يناير!$AI20-يناير!$AJ20,0)</f>
        <v>0</v>
      </c>
      <c r="AI20" s="96">
        <f t="shared" si="5"/>
        <v>0</v>
      </c>
      <c r="AJ20" s="96">
        <f>IF(AJ$11=يناير!$A20,يناير!BP20-يناير!BO20,0)</f>
        <v>0</v>
      </c>
      <c r="AK20" s="96">
        <f>IF(AK$11=يناير!$A20,يناير!$AI20-يناير!$AJ20,0)</f>
        <v>0</v>
      </c>
      <c r="AL20" s="96">
        <f>IF(AL$11=يناير!$A20,يناير!$AI20-يناير!$AJ20,0)</f>
        <v>0</v>
      </c>
      <c r="AM20" s="96">
        <f>IF(AM$11=يناير!$A20,يناير!$AI20-يناير!$AJ20,0)</f>
        <v>0</v>
      </c>
      <c r="AN20" s="96">
        <f>IF(AN$11=يناير!$A20,يناير!$AI20-يناير!$AJ20,0)</f>
        <v>0</v>
      </c>
    </row>
    <row r="21" spans="1:40">
      <c r="A21" s="96" t="str">
        <f>IF(D21&gt;0,يناير!D21," ")</f>
        <v> </v>
      </c>
      <c r="B21" s="96" t="str">
        <f>IF(D21&gt;0,يناير!D21," ")</f>
        <v> </v>
      </c>
      <c r="C21" s="96" t="str">
        <f>IF(D21&gt;0,يناير!E21,"")</f>
        <v/>
      </c>
      <c r="D21" s="126">
        <f t="shared" si="0"/>
        <v>0</v>
      </c>
      <c r="E21" s="126">
        <f t="shared" si="1"/>
        <v>0</v>
      </c>
      <c r="F21" s="96">
        <f>IF(F$11=يناير!$A$12,يناير!$BP21-يناير!$BO21,0)</f>
        <v>0</v>
      </c>
      <c r="G21" s="96">
        <f>IF(G$11=يناير!$A21,يناير!BL21-يناير!BK21,0)</f>
        <v>0</v>
      </c>
      <c r="H21" s="96">
        <f>IF(H$11=يناير!$A21,يناير!BM21-يناير!BN21,0)</f>
        <v>0</v>
      </c>
      <c r="I21" s="96">
        <f>IF(I$11=يناير!$A21,يناير!BM$12-يناير!BN21,0)</f>
        <v>0</v>
      </c>
      <c r="J21" s="96">
        <f>IF(J$11=يناير!$A21,يناير!BM21-يناير!BN21,0)</f>
        <v>0</v>
      </c>
      <c r="K21" s="96">
        <f>IF(K$11=يناير!$A21,يناير!BM21-يناير!BN21,0)</f>
        <v>0</v>
      </c>
      <c r="L21" s="96">
        <f>IF(L$11=يناير!$A21,يناير!BM21-يناير!BN21,0)</f>
        <v>0</v>
      </c>
      <c r="M21" s="96">
        <f t="shared" si="2"/>
        <v>0</v>
      </c>
      <c r="N21" s="96">
        <f>IF(N$11=يناير!$A21,يناير!$BP21-يناير!$BO21,0)</f>
        <v>0</v>
      </c>
      <c r="O21" s="96">
        <f>IF(O$11=يناير!$A21,يناير!BL21-يناير!BK21,0)</f>
        <v>0</v>
      </c>
      <c r="P21" s="96">
        <f>IF(P$11=يناير!A21,يناير!AI21-يناير!AJ21,0)</f>
        <v>0</v>
      </c>
      <c r="Q21" s="96">
        <f>IF(Q$11=يناير!$A21,يناير!$AI21-يناير!$AJ21,0)</f>
        <v>0</v>
      </c>
      <c r="R21" s="96">
        <f>IF(R$11=يناير!$A21,يناير!$AI21-يناير!$AJ21,0)</f>
        <v>0</v>
      </c>
      <c r="S21" s="96">
        <f>IF(S$11=يناير!$A21,يناير!$AI21-يناير!$AJ21,0)</f>
        <v>0</v>
      </c>
      <c r="T21" s="96">
        <f>IF(T$11=يناير!$A21,يناير!$AI21-يناير!$AJ21,0)</f>
        <v>0</v>
      </c>
      <c r="U21" s="96">
        <f t="shared" si="3"/>
        <v>0</v>
      </c>
      <c r="V21" s="96">
        <f>IF(V$11=يناير!$A21,يناير!$BP21-يناير!$BO21,0)</f>
        <v>0</v>
      </c>
      <c r="W21" s="96">
        <f>IF(W$11=يناير!$A21,يناير!$BL21-يناير!$BK21,0)</f>
        <v>0</v>
      </c>
      <c r="X21" s="96">
        <f>IF(X$11=يناير!$A21,يناير!$AI21-يناير!$AJ21,0)</f>
        <v>0</v>
      </c>
      <c r="Y21" s="96">
        <f>IF(Y$11=يناير!$A21,يناير!$AI21-يناير!$AJ21,0)</f>
        <v>0</v>
      </c>
      <c r="Z21" s="96">
        <f>IF(Z$11=يناير!$A21,يناير!$AI21-يناير!$AJ21,0)</f>
        <v>0</v>
      </c>
      <c r="AA21" s="96">
        <f>IF(AA$11=يناير!$A21,يناير!$AI21-يناير!$AJ21,0)</f>
        <v>0</v>
      </c>
      <c r="AB21" s="96">
        <f>IF(AB$11=يناير!$A21,يناير!$AI21-يناير!$AJ21,0)</f>
        <v>0</v>
      </c>
      <c r="AC21" s="96">
        <f t="shared" si="4"/>
        <v>0</v>
      </c>
      <c r="AD21" s="96">
        <f>IF(AD$11=يناير!$A21,يناير!$BP21-يناير!$BO21,0)</f>
        <v>0</v>
      </c>
      <c r="AE21" s="96">
        <f>IF(AE$11=يناير!$A21,يناير!BL21-يناير!BK21,0)</f>
        <v>0</v>
      </c>
      <c r="AF21" s="96">
        <f>IF(AF$11=يناير!$A21,يناير!$AI21-يناير!$AJ21,0)</f>
        <v>0</v>
      </c>
      <c r="AG21" s="96">
        <f>IF(AG$11=يناير!$A21,يناير!$AI21-يناير!$AJ21,0)</f>
        <v>0</v>
      </c>
      <c r="AH21" s="96">
        <f>IF(AH$11=يناير!$A21,يناير!$AI21-يناير!$AJ21,0)</f>
        <v>0</v>
      </c>
      <c r="AI21" s="96">
        <f t="shared" si="5"/>
        <v>0</v>
      </c>
      <c r="AJ21" s="96">
        <f>IF(AJ$11=يناير!$A21,يناير!BP21-يناير!BO21,0)</f>
        <v>0</v>
      </c>
      <c r="AK21" s="96">
        <f>IF(AK$11=يناير!$A21,يناير!$AI21-يناير!$AJ21,0)</f>
        <v>0</v>
      </c>
      <c r="AL21" s="96">
        <f>IF(AL$11=يناير!$A21,يناير!$AI21-يناير!$AJ21,0)</f>
        <v>0</v>
      </c>
      <c r="AM21" s="96">
        <f>IF(AM$11=يناير!$A21,يناير!$AI21-يناير!$AJ21,0)</f>
        <v>0</v>
      </c>
      <c r="AN21" s="96">
        <f>IF(AN$11=يناير!$A21,يناير!$AI21-يناير!$AJ21,0)</f>
        <v>0</v>
      </c>
    </row>
    <row r="22" spans="1:40">
      <c r="A22" s="96" t="str">
        <f>IF(D22&gt;0,يناير!D22," ")</f>
        <v> </v>
      </c>
      <c r="B22" s="96" t="str">
        <f>IF(D22&gt;0,يناير!D22," ")</f>
        <v> </v>
      </c>
      <c r="C22" s="96" t="str">
        <f>IF(D22&gt;0,يناير!E22,"")</f>
        <v/>
      </c>
      <c r="D22" s="126">
        <f t="shared" si="0"/>
        <v>0</v>
      </c>
      <c r="E22" s="126">
        <f t="shared" si="1"/>
        <v>0</v>
      </c>
      <c r="F22" s="96">
        <f>IF(F$11=يناير!$A$12,يناير!$BP22-يناير!$BO22,0)</f>
        <v>0</v>
      </c>
      <c r="G22" s="96">
        <f>IF(G$11=يناير!$A22,يناير!BL22-يناير!BK22,0)</f>
        <v>0</v>
      </c>
      <c r="H22" s="96">
        <f>IF(H$11=يناير!$A22,يناير!BM22-يناير!BN22,0)</f>
        <v>0</v>
      </c>
      <c r="I22" s="96">
        <f>IF(I$11=يناير!$A22,يناير!BM$12-يناير!BN22,0)</f>
        <v>0</v>
      </c>
      <c r="J22" s="96">
        <f>IF(J$11=يناير!$A22,يناير!BM22-يناير!BN22,0)</f>
        <v>0</v>
      </c>
      <c r="K22" s="96">
        <f>IF(K$11=يناير!$A22,يناير!BM22-يناير!BN22,0)</f>
        <v>0</v>
      </c>
      <c r="L22" s="96">
        <f>IF(L$11=يناير!$A22,يناير!BM22-يناير!BN22,0)</f>
        <v>0</v>
      </c>
      <c r="M22" s="96">
        <f t="shared" si="2"/>
        <v>0</v>
      </c>
      <c r="N22" s="96">
        <f>IF(N$11=يناير!$A22,يناير!$BP22-يناير!$BO22,0)</f>
        <v>0</v>
      </c>
      <c r="O22" s="96">
        <f>IF(O$11=يناير!$A22,يناير!BL22-يناير!BK22,0)</f>
        <v>0</v>
      </c>
      <c r="P22" s="96">
        <f>IF(P$11=يناير!A22,يناير!AI22-يناير!AJ22,0)</f>
        <v>0</v>
      </c>
      <c r="Q22" s="96">
        <f>IF(Q$11=يناير!$A22,يناير!$AI22-يناير!$AJ22,0)</f>
        <v>0</v>
      </c>
      <c r="R22" s="96">
        <f>IF(R$11=يناير!$A22,يناير!$AI22-يناير!$AJ22,0)</f>
        <v>0</v>
      </c>
      <c r="S22" s="96">
        <f>IF(S$11=يناير!$A22,يناير!$AI22-يناير!$AJ22,0)</f>
        <v>0</v>
      </c>
      <c r="T22" s="96">
        <f>IF(T$11=يناير!$A22,يناير!$AI22-يناير!$AJ22,0)</f>
        <v>0</v>
      </c>
      <c r="U22" s="96">
        <f t="shared" si="3"/>
        <v>0</v>
      </c>
      <c r="V22" s="96">
        <f>IF(V$11=يناير!$A22,يناير!$BP22-يناير!$BO22,0)</f>
        <v>0</v>
      </c>
      <c r="W22" s="96">
        <f>IF(W$11=يناير!$A22,يناير!$BL22-يناير!$BK22,0)</f>
        <v>0</v>
      </c>
      <c r="X22" s="96">
        <f>IF(X$11=يناير!$A22,يناير!$AI22-يناير!$AJ22,0)</f>
        <v>0</v>
      </c>
      <c r="Y22" s="96">
        <f>IF(Y$11=يناير!$A22,يناير!$AI22-يناير!$AJ22,0)</f>
        <v>0</v>
      </c>
      <c r="Z22" s="96">
        <f>IF(Z$11=يناير!$A22,يناير!$AI22-يناير!$AJ22,0)</f>
        <v>0</v>
      </c>
      <c r="AA22" s="96">
        <f>IF(AA$11=يناير!$A22,يناير!$AI22-يناير!$AJ22,0)</f>
        <v>0</v>
      </c>
      <c r="AB22" s="96">
        <f>IF(AB$11=يناير!$A22,يناير!$AI22-يناير!$AJ22,0)</f>
        <v>0</v>
      </c>
      <c r="AC22" s="96">
        <f t="shared" si="4"/>
        <v>0</v>
      </c>
      <c r="AD22" s="96">
        <f>IF(AD$11=يناير!$A22,يناير!$BP22-يناير!$BO22,0)</f>
        <v>0</v>
      </c>
      <c r="AE22" s="96">
        <f>IF(AE$11=يناير!$A22,يناير!BL22-يناير!BK22,0)</f>
        <v>0</v>
      </c>
      <c r="AF22" s="96">
        <f>IF(AF$11=يناير!$A22,يناير!$AI22-يناير!$AJ22,0)</f>
        <v>0</v>
      </c>
      <c r="AG22" s="96">
        <f>IF(AG$11=يناير!$A22,يناير!$AI22-يناير!$AJ22,0)</f>
        <v>0</v>
      </c>
      <c r="AH22" s="96">
        <f>IF(AH$11=يناير!$A22,يناير!$AI22-يناير!$AJ22,0)</f>
        <v>0</v>
      </c>
      <c r="AI22" s="96">
        <f t="shared" si="5"/>
        <v>0</v>
      </c>
      <c r="AJ22" s="96">
        <f>IF(AJ$11=يناير!$A22,يناير!BP22-يناير!BO22,0)</f>
        <v>0</v>
      </c>
      <c r="AK22" s="96">
        <f>IF(AK$11=يناير!$A22,يناير!$AI22-يناير!$AJ22,0)</f>
        <v>0</v>
      </c>
      <c r="AL22" s="96">
        <f>IF(AL$11=يناير!$A22,يناير!$AI22-يناير!$AJ22,0)</f>
        <v>0</v>
      </c>
      <c r="AM22" s="96">
        <f>IF(AM$11=يناير!$A22,يناير!$AI22-يناير!$AJ22,0)</f>
        <v>0</v>
      </c>
      <c r="AN22" s="96">
        <f>IF(AN$11=يناير!$A22,يناير!$AI22-يناير!$AJ22,0)</f>
        <v>0</v>
      </c>
    </row>
    <row r="23" spans="1:40">
      <c r="A23" s="96" t="str">
        <f>IF(D23&gt;0,يناير!D23," ")</f>
        <v> </v>
      </c>
      <c r="B23" s="96" t="str">
        <f>IF(D23&gt;0,يناير!D23," ")</f>
        <v> </v>
      </c>
      <c r="C23" s="96" t="str">
        <f>IF(D23&gt;0,يناير!E23,"")</f>
        <v/>
      </c>
      <c r="D23" s="126">
        <f t="shared" si="0"/>
        <v>0</v>
      </c>
      <c r="E23" s="126">
        <f t="shared" si="1"/>
        <v>0</v>
      </c>
      <c r="F23" s="96">
        <f>IF(F$11=يناير!$A$12,يناير!$BP23-يناير!$BO23,0)</f>
        <v>0</v>
      </c>
      <c r="G23" s="96">
        <f>IF(G$11=يناير!$A23,يناير!BL23-يناير!BK23,0)</f>
        <v>0</v>
      </c>
      <c r="H23" s="96">
        <f>IF(H$11=يناير!$A23,يناير!BM23-يناير!BN23,0)</f>
        <v>0</v>
      </c>
      <c r="I23" s="96">
        <f>IF(I$11=يناير!$A23,يناير!BM$12-يناير!BN23,0)</f>
        <v>0</v>
      </c>
      <c r="J23" s="96">
        <f>IF(J$11=يناير!$A23,يناير!BM23-يناير!BN23,0)</f>
        <v>0</v>
      </c>
      <c r="K23" s="96">
        <f>IF(K$11=يناير!$A23,يناير!BM23-يناير!BN23,0)</f>
        <v>0</v>
      </c>
      <c r="L23" s="96">
        <f>IF(L$11=يناير!$A23,يناير!BM23-يناير!BN23,0)</f>
        <v>0</v>
      </c>
      <c r="M23" s="96">
        <f t="shared" si="2"/>
        <v>0</v>
      </c>
      <c r="N23" s="96">
        <f>IF(N$11=يناير!$A23,يناير!$BP23-يناير!$BO23,0)</f>
        <v>0</v>
      </c>
      <c r="O23" s="96">
        <f>IF(O$11=يناير!$A23,يناير!BL23-يناير!BK23,0)</f>
        <v>0</v>
      </c>
      <c r="P23" s="96">
        <f>IF(P$11=يناير!A23,يناير!AI23-يناير!AJ23,0)</f>
        <v>0</v>
      </c>
      <c r="Q23" s="96">
        <f>IF(Q$11=يناير!$A23,يناير!$AI23-يناير!$AJ23,0)</f>
        <v>0</v>
      </c>
      <c r="R23" s="96">
        <f>IF(R$11=يناير!$A23,يناير!$AI23-يناير!$AJ23,0)</f>
        <v>0</v>
      </c>
      <c r="S23" s="96">
        <f>IF(S$11=يناير!$A23,يناير!$AI23-يناير!$AJ23,0)</f>
        <v>0</v>
      </c>
      <c r="T23" s="96">
        <f>IF(T$11=يناير!$A23,يناير!$AI23-يناير!$AJ23,0)</f>
        <v>0</v>
      </c>
      <c r="U23" s="96">
        <f t="shared" si="3"/>
        <v>0</v>
      </c>
      <c r="V23" s="96">
        <f>IF(V$11=يناير!$A23,يناير!$BP23-يناير!$BO23,0)</f>
        <v>0</v>
      </c>
      <c r="W23" s="96">
        <f>IF(W$11=يناير!$A23,يناير!$BL23-يناير!$BK23,0)</f>
        <v>0</v>
      </c>
      <c r="X23" s="96">
        <f>IF(X$11=يناير!$A23,يناير!$AI23-يناير!$AJ23,0)</f>
        <v>0</v>
      </c>
      <c r="Y23" s="96">
        <f>IF(Y$11=يناير!$A23,يناير!$AI23-يناير!$AJ23,0)</f>
        <v>0</v>
      </c>
      <c r="Z23" s="96">
        <f>IF(Z$11=يناير!$A23,يناير!$AI23-يناير!$AJ23,0)</f>
        <v>0</v>
      </c>
      <c r="AA23" s="96">
        <f>IF(AA$11=يناير!$A23,يناير!$AI23-يناير!$AJ23,0)</f>
        <v>0</v>
      </c>
      <c r="AB23" s="96">
        <f>IF(AB$11=يناير!$A23,يناير!$AI23-يناير!$AJ23,0)</f>
        <v>0</v>
      </c>
      <c r="AC23" s="96">
        <f t="shared" si="4"/>
        <v>0</v>
      </c>
      <c r="AD23" s="96">
        <f>IF(AD$11=يناير!$A23,يناير!$BP23-يناير!$BO23,0)</f>
        <v>0</v>
      </c>
      <c r="AE23" s="96">
        <f>IF(AE$11=يناير!$A23,يناير!BL23-يناير!BK23,0)</f>
        <v>0</v>
      </c>
      <c r="AF23" s="96">
        <f>IF(AF$11=يناير!$A23,يناير!$AI23-يناير!$AJ23,0)</f>
        <v>0</v>
      </c>
      <c r="AG23" s="96">
        <f>IF(AG$11=يناير!$A23,يناير!$AI23-يناير!$AJ23,0)</f>
        <v>0</v>
      </c>
      <c r="AH23" s="96">
        <f>IF(AH$11=يناير!$A23,يناير!$AI23-يناير!$AJ23,0)</f>
        <v>0</v>
      </c>
      <c r="AI23" s="96">
        <f t="shared" si="5"/>
        <v>0</v>
      </c>
      <c r="AJ23" s="96">
        <f>IF(AJ$11=يناير!$A23,يناير!BP23-يناير!BO23,0)</f>
        <v>0</v>
      </c>
      <c r="AK23" s="96">
        <f>IF(AK$11=يناير!$A23,يناير!$AI23-يناير!$AJ23,0)</f>
        <v>0</v>
      </c>
      <c r="AL23" s="96">
        <f>IF(AL$11=يناير!$A23,يناير!$AI23-يناير!$AJ23,0)</f>
        <v>0</v>
      </c>
      <c r="AM23" s="96">
        <f>IF(AM$11=يناير!$A23,يناير!$AI23-يناير!$AJ23,0)</f>
        <v>0</v>
      </c>
      <c r="AN23" s="96">
        <f>IF(AN$11=يناير!$A23,يناير!$AI23-يناير!$AJ23,0)</f>
        <v>0</v>
      </c>
    </row>
    <row r="24" spans="1:40">
      <c r="A24" s="96" t="str">
        <f>IF(D24&gt;0,يناير!D24," ")</f>
        <v> </v>
      </c>
      <c r="B24" s="96" t="str">
        <f>IF(D24&gt;0,يناير!D24," ")</f>
        <v> </v>
      </c>
      <c r="C24" s="96" t="str">
        <f>IF(D24&gt;0,يناير!E24,"")</f>
        <v/>
      </c>
      <c r="D24" s="126">
        <f t="shared" si="0"/>
        <v>0</v>
      </c>
      <c r="E24" s="126">
        <f t="shared" si="1"/>
        <v>0</v>
      </c>
      <c r="F24" s="96">
        <f>IF(F$11=يناير!$A$12,يناير!$BP24-يناير!$BO24,0)</f>
        <v>0</v>
      </c>
      <c r="G24" s="96">
        <f>IF(G$11=يناير!$A24,يناير!BL24-يناير!BK24,0)</f>
        <v>0</v>
      </c>
      <c r="H24" s="96">
        <f>IF(H$11=يناير!$A24,يناير!BM24-يناير!BN24,0)</f>
        <v>0</v>
      </c>
      <c r="I24" s="96">
        <f>IF(I$11=يناير!$A24,يناير!BM$12-يناير!BN24,0)</f>
        <v>0</v>
      </c>
      <c r="J24" s="96">
        <f>IF(J$11=يناير!$A24,يناير!BM24-يناير!BN24,0)</f>
        <v>0</v>
      </c>
      <c r="K24" s="96">
        <f>IF(K$11=يناير!$A24,يناير!BM24-يناير!BN24,0)</f>
        <v>0</v>
      </c>
      <c r="L24" s="96">
        <f>IF(L$11=يناير!$A24,يناير!BM24-يناير!BN24,0)</f>
        <v>0</v>
      </c>
      <c r="M24" s="96">
        <f t="shared" si="2"/>
        <v>0</v>
      </c>
      <c r="N24" s="96">
        <f>IF(N$11=يناير!$A24,يناير!$BP24-يناير!$BO24,0)</f>
        <v>0</v>
      </c>
      <c r="O24" s="96">
        <f>IF(O$11=يناير!$A24,يناير!BL24-يناير!BK24,0)</f>
        <v>0</v>
      </c>
      <c r="P24" s="96">
        <f>IF(P$11=يناير!A24,يناير!AI24-يناير!AJ24,0)</f>
        <v>0</v>
      </c>
      <c r="Q24" s="96">
        <f>IF(Q$11=يناير!$A24,يناير!$AI24-يناير!$AJ24,0)</f>
        <v>0</v>
      </c>
      <c r="R24" s="96">
        <f>IF(R$11=يناير!$A24,يناير!$AI24-يناير!$AJ24,0)</f>
        <v>0</v>
      </c>
      <c r="S24" s="96">
        <f>IF(S$11=يناير!$A24,يناير!$AI24-يناير!$AJ24,0)</f>
        <v>0</v>
      </c>
      <c r="T24" s="96">
        <f>IF(T$11=يناير!$A24,يناير!$AI24-يناير!$AJ24,0)</f>
        <v>0</v>
      </c>
      <c r="U24" s="96">
        <f t="shared" si="3"/>
        <v>0</v>
      </c>
      <c r="V24" s="96">
        <f>IF(V$11=يناير!$A24,يناير!$BP24-يناير!$BO24,0)</f>
        <v>0</v>
      </c>
      <c r="W24" s="96">
        <f>IF(W$11=يناير!$A24,يناير!$BL24-يناير!$BK24,0)</f>
        <v>0</v>
      </c>
      <c r="X24" s="96">
        <f>IF(X$11=يناير!$A24,يناير!$AI24-يناير!$AJ24,0)</f>
        <v>0</v>
      </c>
      <c r="Y24" s="96">
        <f>IF(Y$11=يناير!$A24,يناير!$AI24-يناير!$AJ24,0)</f>
        <v>0</v>
      </c>
      <c r="Z24" s="96">
        <f>IF(Z$11=يناير!$A24,يناير!$AI24-يناير!$AJ24,0)</f>
        <v>0</v>
      </c>
      <c r="AA24" s="96">
        <f>IF(AA$11=يناير!$A24,يناير!$AI24-يناير!$AJ24,0)</f>
        <v>0</v>
      </c>
      <c r="AB24" s="96">
        <f>IF(AB$11=يناير!$A24,يناير!$AI24-يناير!$AJ24,0)</f>
        <v>0</v>
      </c>
      <c r="AC24" s="96">
        <f t="shared" si="4"/>
        <v>0</v>
      </c>
      <c r="AD24" s="96">
        <f>IF(AD$11=يناير!$A24,يناير!$BP24-يناير!$BO24,0)</f>
        <v>0</v>
      </c>
      <c r="AE24" s="96">
        <f>IF(AE$11=يناير!$A24,يناير!BL24-يناير!BK24,0)</f>
        <v>0</v>
      </c>
      <c r="AF24" s="96">
        <f>IF(AF$11=يناير!$A24,يناير!$AI24-يناير!$AJ24,0)</f>
        <v>0</v>
      </c>
      <c r="AG24" s="96">
        <f>IF(AG$11=يناير!$A24,يناير!$AI24-يناير!$AJ24,0)</f>
        <v>0</v>
      </c>
      <c r="AH24" s="96">
        <f>IF(AH$11=يناير!$A24,يناير!$AI24-يناير!$AJ24,0)</f>
        <v>0</v>
      </c>
      <c r="AI24" s="96">
        <f t="shared" si="5"/>
        <v>0</v>
      </c>
      <c r="AJ24" s="96">
        <f>IF(AJ$11=يناير!$A24,يناير!BP24-يناير!BO24,0)</f>
        <v>0</v>
      </c>
      <c r="AK24" s="96">
        <f>IF(AK$11=يناير!$A24,يناير!$AI24-يناير!$AJ24,0)</f>
        <v>0</v>
      </c>
      <c r="AL24" s="96">
        <f>IF(AL$11=يناير!$A24,يناير!$AI24-يناير!$AJ24,0)</f>
        <v>0</v>
      </c>
      <c r="AM24" s="96">
        <f>IF(AM$11=يناير!$A24,يناير!$AI24-يناير!$AJ24,0)</f>
        <v>0</v>
      </c>
      <c r="AN24" s="96">
        <f>IF(AN$11=يناير!$A24,يناير!$AI24-يناير!$AJ24,0)</f>
        <v>0</v>
      </c>
    </row>
    <row r="25" spans="1:40">
      <c r="A25" s="96" t="str">
        <f>IF(D25&gt;0,يناير!D25," ")</f>
        <v> </v>
      </c>
      <c r="B25" s="96" t="str">
        <f>IF(D25&gt;0,يناير!D25," ")</f>
        <v> </v>
      </c>
      <c r="C25" s="96" t="str">
        <f>IF(D25&gt;0,يناير!E25,"")</f>
        <v/>
      </c>
      <c r="D25" s="126">
        <f t="shared" si="0"/>
        <v>0</v>
      </c>
      <c r="E25" s="126">
        <f t="shared" si="1"/>
        <v>0</v>
      </c>
      <c r="F25" s="96">
        <f>IF(F$11=يناير!$A$12,يناير!$BP25-يناير!$BO25,0)</f>
        <v>0</v>
      </c>
      <c r="G25" s="96">
        <f>IF(G$11=يناير!$A25,يناير!BL25-يناير!BK25,0)</f>
        <v>0</v>
      </c>
      <c r="H25" s="96">
        <f>IF(H$11=يناير!$A25,يناير!BM25-يناير!BN25,0)</f>
        <v>0</v>
      </c>
      <c r="I25" s="96">
        <f>IF(I$11=يناير!$A25,يناير!BM$12-يناير!BN25,0)</f>
        <v>0</v>
      </c>
      <c r="J25" s="96">
        <f>IF(J$11=يناير!$A25,يناير!BM25-يناير!BN25,0)</f>
        <v>0</v>
      </c>
      <c r="K25" s="96">
        <f>IF(K$11=يناير!$A25,يناير!BM25-يناير!BN25,0)</f>
        <v>0</v>
      </c>
      <c r="L25" s="96">
        <f>IF(L$11=يناير!$A25,يناير!BM25-يناير!BN25,0)</f>
        <v>0</v>
      </c>
      <c r="M25" s="96">
        <f t="shared" si="2"/>
        <v>0</v>
      </c>
      <c r="N25" s="96">
        <f>IF(N$11=يناير!$A25,يناير!$BP25-يناير!$BO25,0)</f>
        <v>0</v>
      </c>
      <c r="O25" s="96">
        <f>IF(O$11=يناير!$A25,يناير!BL25-يناير!BK25,0)</f>
        <v>0</v>
      </c>
      <c r="P25" s="96">
        <f>IF(P$11=يناير!A25,يناير!AI25-يناير!AJ25,0)</f>
        <v>0</v>
      </c>
      <c r="Q25" s="96">
        <f>IF(Q$11=يناير!$A25,يناير!$AI25-يناير!$AJ25,0)</f>
        <v>0</v>
      </c>
      <c r="R25" s="96">
        <f>IF(R$11=يناير!$A25,يناير!$AI25-يناير!$AJ25,0)</f>
        <v>0</v>
      </c>
      <c r="S25" s="96">
        <f>IF(S$11=يناير!$A25,يناير!$AI25-يناير!$AJ25,0)</f>
        <v>0</v>
      </c>
      <c r="T25" s="96">
        <f>IF(T$11=يناير!$A25,يناير!$AI25-يناير!$AJ25,0)</f>
        <v>0</v>
      </c>
      <c r="U25" s="96">
        <f t="shared" si="3"/>
        <v>0</v>
      </c>
      <c r="V25" s="96">
        <f>IF(V$11=يناير!$A25,يناير!$BP25-يناير!$BO25,0)</f>
        <v>0</v>
      </c>
      <c r="W25" s="96">
        <f>IF(W$11=يناير!$A25,يناير!$BL25-يناير!$BK25,0)</f>
        <v>0</v>
      </c>
      <c r="X25" s="96">
        <f>IF(X$11=يناير!$A25,يناير!$AI25-يناير!$AJ25,0)</f>
        <v>0</v>
      </c>
      <c r="Y25" s="96">
        <f>IF(Y$11=يناير!$A25,يناير!$AI25-يناير!$AJ25,0)</f>
        <v>0</v>
      </c>
      <c r="Z25" s="96">
        <f>IF(Z$11=يناير!$A25,يناير!$AI25-يناير!$AJ25,0)</f>
        <v>0</v>
      </c>
      <c r="AA25" s="96">
        <f>IF(AA$11=يناير!$A25,يناير!$AI25-يناير!$AJ25,0)</f>
        <v>0</v>
      </c>
      <c r="AB25" s="96">
        <f>IF(AB$11=يناير!$A25,يناير!$AI25-يناير!$AJ25,0)</f>
        <v>0</v>
      </c>
      <c r="AC25" s="96">
        <f t="shared" si="4"/>
        <v>0</v>
      </c>
      <c r="AD25" s="96">
        <f>IF(AD$11=يناير!$A25,يناير!$BP25-يناير!$BO25,0)</f>
        <v>0</v>
      </c>
      <c r="AE25" s="96">
        <f>IF(AE$11=يناير!$A25,يناير!BL25-يناير!BK25,0)</f>
        <v>0</v>
      </c>
      <c r="AF25" s="96">
        <f>IF(AF$11=يناير!$A25,يناير!$AI25-يناير!$AJ25,0)</f>
        <v>0</v>
      </c>
      <c r="AG25" s="96">
        <f>IF(AG$11=يناير!$A25,يناير!$AI25-يناير!$AJ25,0)</f>
        <v>0</v>
      </c>
      <c r="AH25" s="96">
        <f>IF(AH$11=يناير!$A25,يناير!$AI25-يناير!$AJ25,0)</f>
        <v>0</v>
      </c>
      <c r="AI25" s="96">
        <f t="shared" si="5"/>
        <v>0</v>
      </c>
      <c r="AJ25" s="96">
        <f>IF(AJ$11=يناير!$A25,يناير!BP25-يناير!BO25,0)</f>
        <v>0</v>
      </c>
      <c r="AK25" s="96">
        <f>IF(AK$11=يناير!$A25,يناير!$AI25-يناير!$AJ25,0)</f>
        <v>0</v>
      </c>
      <c r="AL25" s="96">
        <f>IF(AL$11=يناير!$A25,يناير!$AI25-يناير!$AJ25,0)</f>
        <v>0</v>
      </c>
      <c r="AM25" s="96">
        <f>IF(AM$11=يناير!$A25,يناير!$AI25-يناير!$AJ25,0)</f>
        <v>0</v>
      </c>
      <c r="AN25" s="96">
        <f>IF(AN$11=يناير!$A25,يناير!$AI25-يناير!$AJ25,0)</f>
        <v>0</v>
      </c>
    </row>
    <row r="26" spans="1:40">
      <c r="A26" s="96" t="str">
        <f>IF(D26&gt;0,يناير!D26," ")</f>
        <v> </v>
      </c>
      <c r="B26" s="96" t="str">
        <f>IF(D26&gt;0,يناير!D26," ")</f>
        <v> </v>
      </c>
      <c r="C26" s="96" t="str">
        <f>IF(D26&gt;0,يناير!E26,"")</f>
        <v/>
      </c>
      <c r="D26" s="126">
        <f t="shared" si="0"/>
        <v>0</v>
      </c>
      <c r="E26" s="126">
        <f t="shared" si="1"/>
        <v>0</v>
      </c>
      <c r="F26" s="96">
        <f>IF(F$11=يناير!$A$12,يناير!$BP26-يناير!$BO26,0)</f>
        <v>0</v>
      </c>
      <c r="G26" s="96">
        <f>IF(G$11=يناير!$A26,يناير!BL26-يناير!BK26,0)</f>
        <v>0</v>
      </c>
      <c r="H26" s="96">
        <f>IF(H$11=يناير!$A26,يناير!BM26-يناير!BN26,0)</f>
        <v>0</v>
      </c>
      <c r="I26" s="96">
        <f>IF(I$11=يناير!$A26,يناير!BM$12-يناير!BN26,0)</f>
        <v>0</v>
      </c>
      <c r="J26" s="96">
        <f>IF(J$11=يناير!$A26,يناير!BM26-يناير!BN26,0)</f>
        <v>0</v>
      </c>
      <c r="K26" s="96">
        <f>IF(K$11=يناير!$A26,يناير!BM26-يناير!BN26,0)</f>
        <v>0</v>
      </c>
      <c r="L26" s="96">
        <f>IF(L$11=يناير!$A26,يناير!BM26-يناير!BN26,0)</f>
        <v>0</v>
      </c>
      <c r="M26" s="96">
        <f t="shared" si="2"/>
        <v>0</v>
      </c>
      <c r="N26" s="96">
        <f>IF(N$11=يناير!$A26,يناير!$BP26-يناير!$BO26,0)</f>
        <v>0</v>
      </c>
      <c r="O26" s="96">
        <f>IF(O$11=يناير!$A26,يناير!BL26-يناير!BK26,0)</f>
        <v>0</v>
      </c>
      <c r="P26" s="96">
        <f>IF(P$11=يناير!A26,يناير!AI26-يناير!AJ26,0)</f>
        <v>0</v>
      </c>
      <c r="Q26" s="96">
        <f>IF(Q$11=يناير!$A26,يناير!$AI26-يناير!$AJ26,0)</f>
        <v>0</v>
      </c>
      <c r="R26" s="96">
        <f>IF(R$11=يناير!$A26,يناير!$AI26-يناير!$AJ26,0)</f>
        <v>0</v>
      </c>
      <c r="S26" s="96">
        <f>IF(S$11=يناير!$A26,يناير!$AI26-يناير!$AJ26,0)</f>
        <v>0</v>
      </c>
      <c r="T26" s="96">
        <f>IF(T$11=يناير!$A26,يناير!$AI26-يناير!$AJ26,0)</f>
        <v>0</v>
      </c>
      <c r="U26" s="96">
        <f t="shared" si="3"/>
        <v>0</v>
      </c>
      <c r="V26" s="96">
        <f>IF(V$11=يناير!$A26,يناير!$BP26-يناير!$BO26,0)</f>
        <v>0</v>
      </c>
      <c r="W26" s="96">
        <f>IF(W$11=يناير!$A26,يناير!$BL26-يناير!$BK26,0)</f>
        <v>0</v>
      </c>
      <c r="X26" s="96">
        <f>IF(X$11=يناير!$A26,يناير!$AI26-يناير!$AJ26,0)</f>
        <v>0</v>
      </c>
      <c r="Y26" s="96">
        <f>IF(Y$11=يناير!$A26,يناير!$AI26-يناير!$AJ26,0)</f>
        <v>0</v>
      </c>
      <c r="Z26" s="96">
        <f>IF(Z$11=يناير!$A26,يناير!$AI26-يناير!$AJ26,0)</f>
        <v>0</v>
      </c>
      <c r="AA26" s="96">
        <f>IF(AA$11=يناير!$A26,يناير!$AI26-يناير!$AJ26,0)</f>
        <v>0</v>
      </c>
      <c r="AB26" s="96">
        <f>IF(AB$11=يناير!$A26,يناير!$AI26-يناير!$AJ26,0)</f>
        <v>0</v>
      </c>
      <c r="AC26" s="96">
        <f t="shared" si="4"/>
        <v>0</v>
      </c>
      <c r="AD26" s="96">
        <f>IF(AD$11=يناير!$A26,يناير!$BP26-يناير!$BO26,0)</f>
        <v>0</v>
      </c>
      <c r="AE26" s="96">
        <f>IF(AE$11=يناير!$A26,يناير!BL26-يناير!BK26,0)</f>
        <v>0</v>
      </c>
      <c r="AF26" s="96">
        <f>IF(AF$11=يناير!$A26,يناير!$AI26-يناير!$AJ26,0)</f>
        <v>0</v>
      </c>
      <c r="AG26" s="96">
        <f>IF(AG$11=يناير!$A26,يناير!$AI26-يناير!$AJ26,0)</f>
        <v>0</v>
      </c>
      <c r="AH26" s="96">
        <f>IF(AH$11=يناير!$A26,يناير!$AI26-يناير!$AJ26,0)</f>
        <v>0</v>
      </c>
      <c r="AI26" s="96">
        <f t="shared" si="5"/>
        <v>0</v>
      </c>
      <c r="AJ26" s="96">
        <f>IF(AJ$11=يناير!$A26,يناير!BP26-يناير!BO26,0)</f>
        <v>0</v>
      </c>
      <c r="AK26" s="96">
        <f>IF(AK$11=يناير!$A26,يناير!$AI26-يناير!$AJ26,0)</f>
        <v>0</v>
      </c>
      <c r="AL26" s="96">
        <f>IF(AL$11=يناير!$A26,يناير!$AI26-يناير!$AJ26,0)</f>
        <v>0</v>
      </c>
      <c r="AM26" s="96">
        <f>IF(AM$11=يناير!$A26,يناير!$AI26-يناير!$AJ26,0)</f>
        <v>0</v>
      </c>
      <c r="AN26" s="96">
        <f>IF(AN$11=يناير!$A26,يناير!$AI26-يناير!$AJ26,0)</f>
        <v>0</v>
      </c>
    </row>
    <row r="27" spans="1:40">
      <c r="A27" s="96" t="str">
        <f>IF(D27&gt;0,يناير!D27," ")</f>
        <v> </v>
      </c>
      <c r="B27" s="96" t="str">
        <f>IF(D27&gt;0,يناير!D27," ")</f>
        <v> </v>
      </c>
      <c r="C27" s="96" t="str">
        <f>IF(D27&gt;0,يناير!E27,"")</f>
        <v/>
      </c>
      <c r="D27" s="126">
        <f t="shared" si="0"/>
        <v>0</v>
      </c>
      <c r="E27" s="126">
        <f t="shared" si="1"/>
        <v>0</v>
      </c>
      <c r="F27" s="96">
        <f>IF(F$11=يناير!$A$12,يناير!$BP27-يناير!$BO27,0)</f>
        <v>0</v>
      </c>
      <c r="G27" s="96">
        <f>IF(G$11=يناير!$A27,يناير!BL27-يناير!BK27,0)</f>
        <v>0</v>
      </c>
      <c r="H27" s="96">
        <f>IF(H$11=يناير!$A27,يناير!BM27-يناير!BN27,0)</f>
        <v>0</v>
      </c>
      <c r="I27" s="96">
        <f>IF(I$11=يناير!$A27,يناير!BM$12-يناير!BN27,0)</f>
        <v>0</v>
      </c>
      <c r="J27" s="96">
        <f>IF(J$11=يناير!$A27,يناير!BM27-يناير!BN27,0)</f>
        <v>0</v>
      </c>
      <c r="K27" s="96">
        <f>IF(K$11=يناير!$A27,يناير!BM27-يناير!BN27,0)</f>
        <v>0</v>
      </c>
      <c r="L27" s="96">
        <f>IF(L$11=يناير!$A27,يناير!BM27-يناير!BN27,0)</f>
        <v>0</v>
      </c>
      <c r="M27" s="96">
        <f t="shared" si="2"/>
        <v>0</v>
      </c>
      <c r="N27" s="96">
        <f>IF(N$11=يناير!$A27,يناير!$BP27-يناير!$BO27,0)</f>
        <v>0</v>
      </c>
      <c r="O27" s="96">
        <f>IF(O$11=يناير!$A27,يناير!BL27-يناير!BK27,0)</f>
        <v>0</v>
      </c>
      <c r="P27" s="96">
        <f>IF(P$11=يناير!A27,يناير!AI27-يناير!AJ27,0)</f>
        <v>0</v>
      </c>
      <c r="Q27" s="96">
        <f>IF(Q$11=يناير!$A27,يناير!$AI27-يناير!$AJ27,0)</f>
        <v>0</v>
      </c>
      <c r="R27" s="96">
        <f>IF(R$11=يناير!$A27,يناير!$AI27-يناير!$AJ27,0)</f>
        <v>0</v>
      </c>
      <c r="S27" s="96">
        <f>IF(S$11=يناير!$A27,يناير!$AI27-يناير!$AJ27,0)</f>
        <v>0</v>
      </c>
      <c r="T27" s="96">
        <f>IF(T$11=يناير!$A27,يناير!$AI27-يناير!$AJ27,0)</f>
        <v>0</v>
      </c>
      <c r="U27" s="96">
        <f t="shared" si="3"/>
        <v>0</v>
      </c>
      <c r="V27" s="96">
        <f>IF(V$11=يناير!$A27,يناير!$BP27-يناير!$BO27,0)</f>
        <v>0</v>
      </c>
      <c r="W27" s="96">
        <f>IF(W$11=يناير!$A27,يناير!$BL27-يناير!$BK27,0)</f>
        <v>0</v>
      </c>
      <c r="X27" s="96">
        <f>IF(X$11=يناير!$A27,يناير!$AI27-يناير!$AJ27,0)</f>
        <v>0</v>
      </c>
      <c r="Y27" s="96">
        <f>IF(Y$11=يناير!$A27,يناير!$AI27-يناير!$AJ27,0)</f>
        <v>0</v>
      </c>
      <c r="Z27" s="96">
        <f>IF(Z$11=يناير!$A27,يناير!$AI27-يناير!$AJ27,0)</f>
        <v>0</v>
      </c>
      <c r="AA27" s="96">
        <f>IF(AA$11=يناير!$A27,يناير!$AI27-يناير!$AJ27,0)</f>
        <v>0</v>
      </c>
      <c r="AB27" s="96">
        <f>IF(AB$11=يناير!$A27,يناير!$AI27-يناير!$AJ27,0)</f>
        <v>0</v>
      </c>
      <c r="AC27" s="96">
        <f t="shared" si="4"/>
        <v>0</v>
      </c>
      <c r="AD27" s="96">
        <f>IF(AD$11=يناير!$A27,يناير!$BP27-يناير!$BO27,0)</f>
        <v>0</v>
      </c>
      <c r="AE27" s="96">
        <f>IF(AE$11=يناير!$A27,يناير!BL27-يناير!BK27,0)</f>
        <v>0</v>
      </c>
      <c r="AF27" s="96">
        <f>IF(AF$11=يناير!$A27,يناير!$AI27-يناير!$AJ27,0)</f>
        <v>0</v>
      </c>
      <c r="AG27" s="96">
        <f>IF(AG$11=يناير!$A27,يناير!$AI27-يناير!$AJ27,0)</f>
        <v>0</v>
      </c>
      <c r="AH27" s="96">
        <f>IF(AH$11=يناير!$A27,يناير!$AI27-يناير!$AJ27,0)</f>
        <v>0</v>
      </c>
      <c r="AI27" s="96">
        <f t="shared" si="5"/>
        <v>0</v>
      </c>
      <c r="AJ27" s="96">
        <f>IF(AJ$11=يناير!$A27,يناير!BP27-يناير!BO27,0)</f>
        <v>0</v>
      </c>
      <c r="AK27" s="96">
        <f>IF(AK$11=يناير!$A27,يناير!$AI27-يناير!$AJ27,0)</f>
        <v>0</v>
      </c>
      <c r="AL27" s="96">
        <f>IF(AL$11=يناير!$A27,يناير!$AI27-يناير!$AJ27,0)</f>
        <v>0</v>
      </c>
      <c r="AM27" s="96">
        <f>IF(AM$11=يناير!$A27,يناير!$AI27-يناير!$AJ27,0)</f>
        <v>0</v>
      </c>
      <c r="AN27" s="96">
        <f>IF(AN$11=يناير!$A27,يناير!$AI27-يناير!$AJ27,0)</f>
        <v>0</v>
      </c>
    </row>
    <row r="28" spans="1:40">
      <c r="A28" s="96" t="str">
        <f>IF(D28&gt;0,يناير!D28," ")</f>
        <v> </v>
      </c>
      <c r="B28" s="96" t="str">
        <f>IF(D28&gt;0,يناير!D28," ")</f>
        <v> </v>
      </c>
      <c r="C28" s="96" t="str">
        <f>IF(D28&gt;0,يناير!E28,"")</f>
        <v/>
      </c>
      <c r="D28" s="126">
        <f t="shared" si="0"/>
        <v>0</v>
      </c>
      <c r="E28" s="126">
        <f t="shared" si="1"/>
        <v>0</v>
      </c>
      <c r="F28" s="96">
        <f>IF(F$11=يناير!$A$12,يناير!$BP28-يناير!$BO28,0)</f>
        <v>0</v>
      </c>
      <c r="G28" s="96">
        <f>IF(G$11=يناير!$A28,يناير!BL28-يناير!BK28,0)</f>
        <v>0</v>
      </c>
      <c r="H28" s="96">
        <f>IF(H$11=يناير!$A28,يناير!BM28-يناير!BN28,0)</f>
        <v>0</v>
      </c>
      <c r="I28" s="96">
        <f>IF(I$11=يناير!$A28,يناير!BM$12-يناير!BN28,0)</f>
        <v>0</v>
      </c>
      <c r="J28" s="96">
        <f>IF(J$11=يناير!$A28,يناير!BM28-يناير!BN28,0)</f>
        <v>0</v>
      </c>
      <c r="K28" s="96">
        <f>IF(K$11=يناير!$A28,يناير!BM28-يناير!BN28,0)</f>
        <v>0</v>
      </c>
      <c r="L28" s="96">
        <f>IF(L$11=يناير!$A28,يناير!BM28-يناير!BN28,0)</f>
        <v>0</v>
      </c>
      <c r="M28" s="96">
        <f t="shared" si="2"/>
        <v>0</v>
      </c>
      <c r="N28" s="96">
        <f>IF(N$11=يناير!$A28,يناير!$BP28-يناير!$BO28,0)</f>
        <v>0</v>
      </c>
      <c r="O28" s="96">
        <f>IF(O$11=يناير!$A28,يناير!BL28-يناير!BK28,0)</f>
        <v>0</v>
      </c>
      <c r="P28" s="96">
        <f>IF(P$11=يناير!A28,يناير!AI28-يناير!AJ28,0)</f>
        <v>0</v>
      </c>
      <c r="Q28" s="96">
        <f>IF(Q$11=يناير!$A28,يناير!$AI28-يناير!$AJ28,0)</f>
        <v>0</v>
      </c>
      <c r="R28" s="96">
        <f>IF(R$11=يناير!$A28,يناير!$AI28-يناير!$AJ28,0)</f>
        <v>0</v>
      </c>
      <c r="S28" s="96">
        <f>IF(S$11=يناير!$A28,يناير!$AI28-يناير!$AJ28,0)</f>
        <v>0</v>
      </c>
      <c r="T28" s="96">
        <f>IF(T$11=يناير!$A28,يناير!$AI28-يناير!$AJ28,0)</f>
        <v>0</v>
      </c>
      <c r="U28" s="96">
        <f t="shared" si="3"/>
        <v>0</v>
      </c>
      <c r="V28" s="96">
        <f>IF(V$11=يناير!$A28,يناير!$BP28-يناير!$BO28,0)</f>
        <v>0</v>
      </c>
      <c r="W28" s="96">
        <f>IF(W$11=يناير!$A28,يناير!$BL28-يناير!$BK28,0)</f>
        <v>0</v>
      </c>
      <c r="X28" s="96">
        <f>IF(X$11=يناير!$A28,يناير!$AI28-يناير!$AJ28,0)</f>
        <v>0</v>
      </c>
      <c r="Y28" s="96">
        <f>IF(Y$11=يناير!$A28,يناير!$AI28-يناير!$AJ28,0)</f>
        <v>0</v>
      </c>
      <c r="Z28" s="96">
        <f>IF(Z$11=يناير!$A28,يناير!$AI28-يناير!$AJ28,0)</f>
        <v>0</v>
      </c>
      <c r="AA28" s="96">
        <f>IF(AA$11=يناير!$A28,يناير!$AI28-يناير!$AJ28,0)</f>
        <v>0</v>
      </c>
      <c r="AB28" s="96">
        <f>IF(AB$11=يناير!$A28,يناير!$AI28-يناير!$AJ28,0)</f>
        <v>0</v>
      </c>
      <c r="AC28" s="96">
        <f t="shared" si="4"/>
        <v>0</v>
      </c>
      <c r="AD28" s="96">
        <f>IF(AD$11=يناير!$A28,يناير!$BP28-يناير!$BO28,0)</f>
        <v>0</v>
      </c>
      <c r="AE28" s="96">
        <f>IF(AE$11=يناير!$A28,يناير!BL28-يناير!BK28,0)</f>
        <v>0</v>
      </c>
      <c r="AF28" s="96">
        <f>IF(AF$11=يناير!$A28,يناير!$AI28-يناير!$AJ28,0)</f>
        <v>0</v>
      </c>
      <c r="AG28" s="96">
        <f>IF(AG$11=يناير!$A28,يناير!$AI28-يناير!$AJ28,0)</f>
        <v>0</v>
      </c>
      <c r="AH28" s="96">
        <f>IF(AH$11=يناير!$A28,يناير!$AI28-يناير!$AJ28,0)</f>
        <v>0</v>
      </c>
      <c r="AI28" s="96">
        <f t="shared" si="5"/>
        <v>0</v>
      </c>
      <c r="AJ28" s="96">
        <f>IF(AJ$11=يناير!$A28,يناير!BP28-يناير!BO28,0)</f>
        <v>0</v>
      </c>
      <c r="AK28" s="96">
        <f>IF(AK$11=يناير!$A28,يناير!$AI28-يناير!$AJ28,0)</f>
        <v>0</v>
      </c>
      <c r="AL28" s="96">
        <f>IF(AL$11=يناير!$A28,يناير!$AI28-يناير!$AJ28,0)</f>
        <v>0</v>
      </c>
      <c r="AM28" s="96">
        <f>IF(AM$11=يناير!$A28,يناير!$AI28-يناير!$AJ28,0)</f>
        <v>0</v>
      </c>
      <c r="AN28" s="96">
        <f>IF(AN$11=يناير!$A28,يناير!$AI28-يناير!$AJ28,0)</f>
        <v>0</v>
      </c>
    </row>
    <row r="29" spans="1:40">
      <c r="A29" s="96" t="str">
        <f>IF(D29&gt;0,يناير!D29," ")</f>
        <v> </v>
      </c>
      <c r="B29" s="96" t="str">
        <f>IF(D29&gt;0,يناير!D29," ")</f>
        <v> </v>
      </c>
      <c r="C29" s="96" t="str">
        <f>IF(D29&gt;0,يناير!E29,"")</f>
        <v/>
      </c>
      <c r="D29" s="126">
        <f t="shared" si="0"/>
        <v>0</v>
      </c>
      <c r="E29" s="126">
        <f t="shared" si="1"/>
        <v>0</v>
      </c>
      <c r="F29" s="96">
        <f>IF(F$11=يناير!$A$12,يناير!$BP29-يناير!$BO29,0)</f>
        <v>0</v>
      </c>
      <c r="G29" s="96">
        <f>IF(G$11=يناير!$A29,يناير!BL29-يناير!BK29,0)</f>
        <v>0</v>
      </c>
      <c r="H29" s="96">
        <f>IF(H$11=يناير!$A29,يناير!BM29-يناير!BN29,0)</f>
        <v>0</v>
      </c>
      <c r="I29" s="96">
        <f>IF(I$11=يناير!$A29,يناير!BM$12-يناير!BN29,0)</f>
        <v>0</v>
      </c>
      <c r="J29" s="96">
        <f>IF(J$11=يناير!$A29,يناير!BM29-يناير!BN29,0)</f>
        <v>0</v>
      </c>
      <c r="K29" s="96">
        <f>IF(K$11=يناير!$A29,يناير!BM29-يناير!BN29,0)</f>
        <v>0</v>
      </c>
      <c r="L29" s="96">
        <f>IF(L$11=يناير!$A29,يناير!BM29-يناير!BN29,0)</f>
        <v>0</v>
      </c>
      <c r="M29" s="96">
        <f t="shared" si="2"/>
        <v>0</v>
      </c>
      <c r="N29" s="96">
        <f>IF(N$11=يناير!$A29,يناير!$BP29-يناير!$BO29,0)</f>
        <v>0</v>
      </c>
      <c r="O29" s="96">
        <f>IF(O$11=يناير!$A29,يناير!BL29-يناير!BK29,0)</f>
        <v>0</v>
      </c>
      <c r="P29" s="96">
        <f>IF(P$11=يناير!A29,يناير!AI29-يناير!AJ29,0)</f>
        <v>0</v>
      </c>
      <c r="Q29" s="96">
        <f>IF(Q$11=يناير!$A29,يناير!$AI29-يناير!$AJ29,0)</f>
        <v>0</v>
      </c>
      <c r="R29" s="96">
        <f>IF(R$11=يناير!$A29,يناير!$AI29-يناير!$AJ29,0)</f>
        <v>0</v>
      </c>
      <c r="S29" s="96">
        <f>IF(S$11=يناير!$A29,يناير!$AI29-يناير!$AJ29,0)</f>
        <v>0</v>
      </c>
      <c r="T29" s="96">
        <f>IF(T$11=يناير!$A29,يناير!$AI29-يناير!$AJ29,0)</f>
        <v>0</v>
      </c>
      <c r="U29" s="96">
        <f t="shared" si="3"/>
        <v>0</v>
      </c>
      <c r="V29" s="96">
        <f>IF(V$11=يناير!$A29,يناير!$BP29-يناير!$BO29,0)</f>
        <v>0</v>
      </c>
      <c r="W29" s="96">
        <f>IF(W$11=يناير!$A29,يناير!$BL29-يناير!$BK29,0)</f>
        <v>0</v>
      </c>
      <c r="X29" s="96">
        <f>IF(X$11=يناير!$A29,يناير!$AI29-يناير!$AJ29,0)</f>
        <v>0</v>
      </c>
      <c r="Y29" s="96">
        <f>IF(Y$11=يناير!$A29,يناير!$AI29-يناير!$AJ29,0)</f>
        <v>0</v>
      </c>
      <c r="Z29" s="96">
        <f>IF(Z$11=يناير!$A29,يناير!$AI29-يناير!$AJ29,0)</f>
        <v>0</v>
      </c>
      <c r="AA29" s="96">
        <f>IF(AA$11=يناير!$A29,يناير!$AI29-يناير!$AJ29,0)</f>
        <v>0</v>
      </c>
      <c r="AB29" s="96">
        <f>IF(AB$11=يناير!$A29,يناير!$AI29-يناير!$AJ29,0)</f>
        <v>0</v>
      </c>
      <c r="AC29" s="96">
        <f t="shared" si="4"/>
        <v>0</v>
      </c>
      <c r="AD29" s="96">
        <f>IF(AD$11=يناير!$A29,يناير!$BP29-يناير!$BO29,0)</f>
        <v>0</v>
      </c>
      <c r="AE29" s="96">
        <f>IF(AE$11=يناير!$A29,يناير!BL29-يناير!BK29,0)</f>
        <v>0</v>
      </c>
      <c r="AF29" s="96">
        <f>IF(AF$11=يناير!$A29,يناير!$AI29-يناير!$AJ29,0)</f>
        <v>0</v>
      </c>
      <c r="AG29" s="96">
        <f>IF(AG$11=يناير!$A29,يناير!$AI29-يناير!$AJ29,0)</f>
        <v>0</v>
      </c>
      <c r="AH29" s="96">
        <f>IF(AH$11=يناير!$A29,يناير!$AI29-يناير!$AJ29,0)</f>
        <v>0</v>
      </c>
      <c r="AI29" s="96">
        <f t="shared" si="5"/>
        <v>0</v>
      </c>
      <c r="AJ29" s="96">
        <f>IF(AJ$11=يناير!$A29,يناير!BP29-يناير!BO29,0)</f>
        <v>0</v>
      </c>
      <c r="AK29" s="96">
        <f>IF(AK$11=يناير!$A29,يناير!$AI29-يناير!$AJ29,0)</f>
        <v>0</v>
      </c>
      <c r="AL29" s="96">
        <f>IF(AL$11=يناير!$A29,يناير!$AI29-يناير!$AJ29,0)</f>
        <v>0</v>
      </c>
      <c r="AM29" s="96">
        <f>IF(AM$11=يناير!$A29,يناير!$AI29-يناير!$AJ29,0)</f>
        <v>0</v>
      </c>
      <c r="AN29" s="96">
        <f>IF(AN$11=يناير!$A29,يناير!$AI29-يناير!$AJ29,0)</f>
        <v>0</v>
      </c>
    </row>
    <row r="30" spans="1:40">
      <c r="A30" s="96" t="str">
        <f>IF(D30&gt;0,يناير!D30," ")</f>
        <v> </v>
      </c>
      <c r="B30" s="96" t="str">
        <f>IF(D30&gt;0,يناير!D30," ")</f>
        <v> </v>
      </c>
      <c r="C30" s="96" t="str">
        <f>IF(D30&gt;0,يناير!E30,"")</f>
        <v/>
      </c>
      <c r="D30" s="126">
        <f t="shared" si="0"/>
        <v>0</v>
      </c>
      <c r="E30" s="126">
        <f t="shared" si="1"/>
        <v>0</v>
      </c>
      <c r="F30" s="96">
        <f>IF(F$11=يناير!$A$12,يناير!$BP30-يناير!$BO30,0)</f>
        <v>0</v>
      </c>
      <c r="G30" s="96">
        <f>IF(G$11=يناير!$A30,يناير!BL30-يناير!BK30,0)</f>
        <v>0</v>
      </c>
      <c r="H30" s="96">
        <f>IF(H$11=يناير!$A30,يناير!BM30-يناير!BN30,0)</f>
        <v>0</v>
      </c>
      <c r="I30" s="96">
        <f>IF(I$11=يناير!$A30,يناير!BM$12-يناير!BN30,0)</f>
        <v>0</v>
      </c>
      <c r="J30" s="96">
        <f>IF(J$11=يناير!$A30,يناير!BM30-يناير!BN30,0)</f>
        <v>0</v>
      </c>
      <c r="K30" s="96">
        <f>IF(K$11=يناير!$A30,يناير!BM30-يناير!BN30,0)</f>
        <v>0</v>
      </c>
      <c r="L30" s="96">
        <f>IF(L$11=يناير!$A30,يناير!BM30-يناير!BN30,0)</f>
        <v>0</v>
      </c>
      <c r="M30" s="96">
        <f t="shared" si="2"/>
        <v>0</v>
      </c>
      <c r="N30" s="96">
        <f>IF(N$11=يناير!$A30,يناير!$BP30-يناير!$BO30,0)</f>
        <v>0</v>
      </c>
      <c r="O30" s="96">
        <f>IF(O$11=يناير!$A30,يناير!BL30-يناير!BK30,0)</f>
        <v>0</v>
      </c>
      <c r="P30" s="96">
        <f>IF(P$11=يناير!A30,يناير!AI30-يناير!AJ30,0)</f>
        <v>0</v>
      </c>
      <c r="Q30" s="96">
        <f>IF(Q$11=يناير!$A30,يناير!$AI30-يناير!$AJ30,0)</f>
        <v>0</v>
      </c>
      <c r="R30" s="96">
        <f>IF(R$11=يناير!$A30,يناير!$AI30-يناير!$AJ30,0)</f>
        <v>0</v>
      </c>
      <c r="S30" s="96">
        <f>IF(S$11=يناير!$A30,يناير!$AI30-يناير!$AJ30,0)</f>
        <v>0</v>
      </c>
      <c r="T30" s="96">
        <f>IF(T$11=يناير!$A30,يناير!$AI30-يناير!$AJ30,0)</f>
        <v>0</v>
      </c>
      <c r="U30" s="96">
        <f t="shared" si="3"/>
        <v>0</v>
      </c>
      <c r="V30" s="96">
        <f>IF(V$11=يناير!$A30,يناير!$BP30-يناير!$BO30,0)</f>
        <v>0</v>
      </c>
      <c r="W30" s="96">
        <f>IF(W$11=يناير!$A30,يناير!$BL30-يناير!$BK30,0)</f>
        <v>0</v>
      </c>
      <c r="X30" s="96">
        <f>IF(X$11=يناير!$A30,يناير!$AI30-يناير!$AJ30,0)</f>
        <v>0</v>
      </c>
      <c r="Y30" s="96">
        <f>IF(Y$11=يناير!$A30,يناير!$AI30-يناير!$AJ30,0)</f>
        <v>0</v>
      </c>
      <c r="Z30" s="96">
        <f>IF(Z$11=يناير!$A30,يناير!$AI30-يناير!$AJ30,0)</f>
        <v>0</v>
      </c>
      <c r="AA30" s="96">
        <f>IF(AA$11=يناير!$A30,يناير!$AI30-يناير!$AJ30,0)</f>
        <v>0</v>
      </c>
      <c r="AB30" s="96">
        <f>IF(AB$11=يناير!$A30,يناير!$AI30-يناير!$AJ30,0)</f>
        <v>0</v>
      </c>
      <c r="AC30" s="96">
        <f t="shared" si="4"/>
        <v>0</v>
      </c>
      <c r="AD30" s="96">
        <f>IF(AD$11=يناير!$A30,يناير!$BP30-يناير!$BO30,0)</f>
        <v>0</v>
      </c>
      <c r="AE30" s="96">
        <f>IF(AE$11=يناير!$A30,يناير!BL30-يناير!BK30,0)</f>
        <v>0</v>
      </c>
      <c r="AF30" s="96">
        <f>IF(AF$11=يناير!$A30,يناير!$AI30-يناير!$AJ30,0)</f>
        <v>0</v>
      </c>
      <c r="AG30" s="96">
        <f>IF(AG$11=يناير!$A30,يناير!$AI30-يناير!$AJ30,0)</f>
        <v>0</v>
      </c>
      <c r="AH30" s="96">
        <f>IF(AH$11=يناير!$A30,يناير!$AI30-يناير!$AJ30,0)</f>
        <v>0</v>
      </c>
      <c r="AI30" s="96">
        <f t="shared" si="5"/>
        <v>0</v>
      </c>
      <c r="AJ30" s="96">
        <f>IF(AJ$11=يناير!$A30,يناير!BP30-يناير!BO30,0)</f>
        <v>0</v>
      </c>
      <c r="AK30" s="96">
        <f>IF(AK$11=يناير!$A30,يناير!$AI30-يناير!$AJ30,0)</f>
        <v>0</v>
      </c>
      <c r="AL30" s="96">
        <f>IF(AL$11=يناير!$A30,يناير!$AI30-يناير!$AJ30,0)</f>
        <v>0</v>
      </c>
      <c r="AM30" s="96">
        <f>IF(AM$11=يناير!$A30,يناير!$AI30-يناير!$AJ30,0)</f>
        <v>0</v>
      </c>
      <c r="AN30" s="96">
        <f>IF(AN$11=يناير!$A30,يناير!$AI30-يناير!$AJ30,0)</f>
        <v>0</v>
      </c>
    </row>
    <row r="31" spans="1:40">
      <c r="A31" s="96" t="str">
        <f>IF(D31&gt;0,يناير!D31," ")</f>
        <v> </v>
      </c>
      <c r="B31" s="96" t="str">
        <f>IF(D31&gt;0,يناير!D31," ")</f>
        <v> </v>
      </c>
      <c r="C31" s="96" t="str">
        <f>IF(D31&gt;0,يناير!E31,"")</f>
        <v/>
      </c>
      <c r="D31" s="126">
        <f t="shared" si="0"/>
        <v>0</v>
      </c>
      <c r="E31" s="126">
        <f t="shared" si="1"/>
        <v>0</v>
      </c>
      <c r="F31" s="96">
        <f>IF(F$11=يناير!$A$12,يناير!$BP31-يناير!$BO31,0)</f>
        <v>0</v>
      </c>
      <c r="G31" s="96">
        <f>IF(G$11=يناير!$A31,يناير!BL31-يناير!BK31,0)</f>
        <v>0</v>
      </c>
      <c r="H31" s="96">
        <f>IF(H$11=يناير!$A31,يناير!BM31-يناير!BN31,0)</f>
        <v>0</v>
      </c>
      <c r="I31" s="96">
        <f>IF(I$11=يناير!$A31,يناير!BM$12-يناير!BN31,0)</f>
        <v>0</v>
      </c>
      <c r="J31" s="96">
        <f>IF(J$11=يناير!$A31,يناير!BM31-يناير!BN31,0)</f>
        <v>0</v>
      </c>
      <c r="K31" s="96">
        <f>IF(K$11=يناير!$A31,يناير!BM31-يناير!BN31,0)</f>
        <v>0</v>
      </c>
      <c r="L31" s="96">
        <f>IF(L$11=يناير!$A31,يناير!BM31-يناير!BN31,0)</f>
        <v>0</v>
      </c>
      <c r="M31" s="96">
        <f t="shared" si="2"/>
        <v>0</v>
      </c>
      <c r="N31" s="96">
        <f>IF(N$11=يناير!$A31,يناير!$BP31-يناير!$BO31,0)</f>
        <v>0</v>
      </c>
      <c r="O31" s="96">
        <f>IF(O$11=يناير!$A31,يناير!BL31-يناير!BK31,0)</f>
        <v>0</v>
      </c>
      <c r="P31" s="96">
        <f>IF(P$11=يناير!A31,يناير!AI31-يناير!AJ31,0)</f>
        <v>0</v>
      </c>
      <c r="Q31" s="96">
        <f>IF(Q$11=يناير!$A31,يناير!$AI31-يناير!$AJ31,0)</f>
        <v>0</v>
      </c>
      <c r="R31" s="96">
        <f>IF(R$11=يناير!$A31,يناير!$AI31-يناير!$AJ31,0)</f>
        <v>0</v>
      </c>
      <c r="S31" s="96">
        <f>IF(S$11=يناير!$A31,يناير!$AI31-يناير!$AJ31,0)</f>
        <v>0</v>
      </c>
      <c r="T31" s="96">
        <f>IF(T$11=يناير!$A31,يناير!$AI31-يناير!$AJ31,0)</f>
        <v>0</v>
      </c>
      <c r="U31" s="96">
        <f t="shared" si="3"/>
        <v>0</v>
      </c>
      <c r="V31" s="96">
        <f>IF(V$11=يناير!$A31,يناير!$BP31-يناير!$BO31,0)</f>
        <v>0</v>
      </c>
      <c r="W31" s="96">
        <f>IF(W$11=يناير!$A31,يناير!$BL31-يناير!$BK31,0)</f>
        <v>0</v>
      </c>
      <c r="X31" s="96">
        <f>IF(X$11=يناير!$A31,يناير!$AI31-يناير!$AJ31,0)</f>
        <v>0</v>
      </c>
      <c r="Y31" s="96">
        <f>IF(Y$11=يناير!$A31,يناير!$AI31-يناير!$AJ31,0)</f>
        <v>0</v>
      </c>
      <c r="Z31" s="96">
        <f>IF(Z$11=يناير!$A31,يناير!$AI31-يناير!$AJ31,0)</f>
        <v>0</v>
      </c>
      <c r="AA31" s="96">
        <f>IF(AA$11=يناير!$A31,يناير!$AI31-يناير!$AJ31,0)</f>
        <v>0</v>
      </c>
      <c r="AB31" s="96">
        <f>IF(AB$11=يناير!$A31,يناير!$AI31-يناير!$AJ31,0)</f>
        <v>0</v>
      </c>
      <c r="AC31" s="96">
        <f t="shared" si="4"/>
        <v>0</v>
      </c>
      <c r="AD31" s="96">
        <f>IF(AD$11=يناير!$A31,يناير!$BP31-يناير!$BO31,0)</f>
        <v>0</v>
      </c>
      <c r="AE31" s="96">
        <f>IF(AE$11=يناير!$A31,يناير!BL31-يناير!BK31,0)</f>
        <v>0</v>
      </c>
      <c r="AF31" s="96">
        <f>IF(AF$11=يناير!$A31,يناير!$AI31-يناير!$AJ31,0)</f>
        <v>0</v>
      </c>
      <c r="AG31" s="96">
        <f>IF(AG$11=يناير!$A31,يناير!$AI31-يناير!$AJ31,0)</f>
        <v>0</v>
      </c>
      <c r="AH31" s="96">
        <f>IF(AH$11=يناير!$A31,يناير!$AI31-يناير!$AJ31,0)</f>
        <v>0</v>
      </c>
      <c r="AI31" s="96">
        <f t="shared" si="5"/>
        <v>0</v>
      </c>
      <c r="AJ31" s="96">
        <f>IF(AJ$11=يناير!$A31,يناير!BP31-يناير!BO31,0)</f>
        <v>0</v>
      </c>
      <c r="AK31" s="96">
        <f>IF(AK$11=يناير!$A31,يناير!$AI31-يناير!$AJ31,0)</f>
        <v>0</v>
      </c>
      <c r="AL31" s="96">
        <f>IF(AL$11=يناير!$A31,يناير!$AI31-يناير!$AJ31,0)</f>
        <v>0</v>
      </c>
      <c r="AM31" s="96">
        <f>IF(AM$11=يناير!$A31,يناير!$AI31-يناير!$AJ31,0)</f>
        <v>0</v>
      </c>
      <c r="AN31" s="96">
        <f>IF(AN$11=يناير!$A31,يناير!$AI31-يناير!$AJ31,0)</f>
        <v>0</v>
      </c>
    </row>
    <row r="32" spans="1:40">
      <c r="A32" s="96" t="str">
        <f>IF(D32&gt;0,يناير!D32," ")</f>
        <v> </v>
      </c>
      <c r="B32" s="96" t="str">
        <f>IF(D32&gt;0,يناير!D32," ")</f>
        <v> </v>
      </c>
      <c r="C32" s="96" t="str">
        <f>IF(D32&gt;0,يناير!E32,"")</f>
        <v/>
      </c>
      <c r="D32" s="126">
        <f t="shared" si="0"/>
        <v>0</v>
      </c>
      <c r="E32" s="126">
        <f t="shared" si="1"/>
        <v>0</v>
      </c>
      <c r="F32" s="96">
        <f>IF(F$11=يناير!$A$12,يناير!$BP32-يناير!$BO32,0)</f>
        <v>0</v>
      </c>
      <c r="G32" s="96">
        <f>IF(G$11=يناير!$A32,يناير!BL32-يناير!BK32,0)</f>
        <v>0</v>
      </c>
      <c r="H32" s="96">
        <f>IF(H$11=يناير!$A32,يناير!BM32-يناير!BN32,0)</f>
        <v>0</v>
      </c>
      <c r="I32" s="96">
        <f>IF(I$11=يناير!$A32,يناير!BM$12-يناير!BN32,0)</f>
        <v>0</v>
      </c>
      <c r="J32" s="96">
        <f>IF(J$11=يناير!$A32,يناير!BM32-يناير!BN32,0)</f>
        <v>0</v>
      </c>
      <c r="K32" s="96">
        <f>IF(K$11=يناير!$A32,يناير!BM32-يناير!BN32,0)</f>
        <v>0</v>
      </c>
      <c r="L32" s="96">
        <f>IF(L$11=يناير!$A32,يناير!BM32-يناير!BN32,0)</f>
        <v>0</v>
      </c>
      <c r="M32" s="96">
        <f t="shared" si="2"/>
        <v>0</v>
      </c>
      <c r="N32" s="96">
        <f>IF(N$11=يناير!$A32,يناير!$BP32-يناير!$BO32,0)</f>
        <v>0</v>
      </c>
      <c r="O32" s="96">
        <f>IF(O$11=يناير!$A32,يناير!BL32-يناير!BK32,0)</f>
        <v>0</v>
      </c>
      <c r="P32" s="96">
        <f>IF(P$11=يناير!A32,يناير!AI32-يناير!AJ32,0)</f>
        <v>0</v>
      </c>
      <c r="Q32" s="96">
        <f>IF(Q$11=يناير!$A32,يناير!$AI32-يناير!$AJ32,0)</f>
        <v>0</v>
      </c>
      <c r="R32" s="96">
        <f>IF(R$11=يناير!$A32,يناير!$AI32-يناير!$AJ32,0)</f>
        <v>0</v>
      </c>
      <c r="S32" s="96">
        <f>IF(S$11=يناير!$A32,يناير!$AI32-يناير!$AJ32,0)</f>
        <v>0</v>
      </c>
      <c r="T32" s="96">
        <f>IF(T$11=يناير!$A32,يناير!$AI32-يناير!$AJ32,0)</f>
        <v>0</v>
      </c>
      <c r="U32" s="96">
        <f t="shared" si="3"/>
        <v>0</v>
      </c>
      <c r="V32" s="96">
        <f>IF(V$11=يناير!$A32,يناير!$BP32-يناير!$BO32,0)</f>
        <v>0</v>
      </c>
      <c r="W32" s="96">
        <f>IF(W$11=يناير!$A32,يناير!$BL32-يناير!$BK32,0)</f>
        <v>0</v>
      </c>
      <c r="X32" s="96">
        <f>IF(X$11=يناير!$A32,يناير!$AI32-يناير!$AJ32,0)</f>
        <v>0</v>
      </c>
      <c r="Y32" s="96">
        <f>IF(Y$11=يناير!$A32,يناير!$AI32-يناير!$AJ32,0)</f>
        <v>0</v>
      </c>
      <c r="Z32" s="96">
        <f>IF(Z$11=يناير!$A32,يناير!$AI32-يناير!$AJ32,0)</f>
        <v>0</v>
      </c>
      <c r="AA32" s="96">
        <f>IF(AA$11=يناير!$A32,يناير!$AI32-يناير!$AJ32,0)</f>
        <v>0</v>
      </c>
      <c r="AB32" s="96">
        <f>IF(AB$11=يناير!$A32,يناير!$AI32-يناير!$AJ32,0)</f>
        <v>0</v>
      </c>
      <c r="AC32" s="96">
        <f t="shared" si="4"/>
        <v>0</v>
      </c>
      <c r="AD32" s="96">
        <f>IF(AD$11=يناير!$A32,يناير!$BP32-يناير!$BO32,0)</f>
        <v>0</v>
      </c>
      <c r="AE32" s="96">
        <f>IF(AE$11=يناير!$A32,يناير!BL32-يناير!BK32,0)</f>
        <v>0</v>
      </c>
      <c r="AF32" s="96">
        <f>IF(AF$11=يناير!$A32,يناير!$AI32-يناير!$AJ32,0)</f>
        <v>0</v>
      </c>
      <c r="AG32" s="96">
        <f>IF(AG$11=يناير!$A32,يناير!$AI32-يناير!$AJ32,0)</f>
        <v>0</v>
      </c>
      <c r="AH32" s="96">
        <f>IF(AH$11=يناير!$A32,يناير!$AI32-يناير!$AJ32,0)</f>
        <v>0</v>
      </c>
      <c r="AI32" s="96">
        <f t="shared" si="5"/>
        <v>0</v>
      </c>
      <c r="AJ32" s="96">
        <f>IF(AJ$11=يناير!$A32,يناير!BP32-يناير!BO32,0)</f>
        <v>0</v>
      </c>
      <c r="AK32" s="96">
        <f>IF(AK$11=يناير!$A32,يناير!$AI32-يناير!$AJ32,0)</f>
        <v>0</v>
      </c>
      <c r="AL32" s="96">
        <f>IF(AL$11=يناير!$A32,يناير!$AI32-يناير!$AJ32,0)</f>
        <v>0</v>
      </c>
      <c r="AM32" s="96">
        <f>IF(AM$11=يناير!$A32,يناير!$AI32-يناير!$AJ32,0)</f>
        <v>0</v>
      </c>
      <c r="AN32" s="96">
        <f>IF(AN$11=يناير!$A32,يناير!$AI32-يناير!$AJ32,0)</f>
        <v>0</v>
      </c>
    </row>
    <row r="33" spans="1:40">
      <c r="A33" s="96" t="str">
        <f>IF(D33&gt;0,يناير!D33," ")</f>
        <v> </v>
      </c>
      <c r="B33" s="96" t="str">
        <f>IF(D33&gt;0,يناير!D33," ")</f>
        <v> </v>
      </c>
      <c r="C33" s="96" t="str">
        <f>IF(D33&gt;0,يناير!E33,"")</f>
        <v/>
      </c>
      <c r="D33" s="126">
        <f t="shared" si="0"/>
        <v>0</v>
      </c>
      <c r="E33" s="126">
        <f t="shared" si="1"/>
        <v>0</v>
      </c>
      <c r="F33" s="96">
        <f>IF(F$11=يناير!$A$12,يناير!$BP33-يناير!$BO33,0)</f>
        <v>0</v>
      </c>
      <c r="G33" s="96">
        <f>IF(G$11=يناير!$A33,يناير!BL33-يناير!BK33,0)</f>
        <v>0</v>
      </c>
      <c r="H33" s="96">
        <f>IF(H$11=يناير!$A33,يناير!BM33-يناير!BN33,0)</f>
        <v>0</v>
      </c>
      <c r="I33" s="96">
        <f>IF(I$11=يناير!$A33,يناير!BM$12-يناير!BN33,0)</f>
        <v>0</v>
      </c>
      <c r="J33" s="96">
        <f>IF(J$11=يناير!$A33,يناير!BM33-يناير!BN33,0)</f>
        <v>0</v>
      </c>
      <c r="K33" s="96">
        <f>IF(K$11=يناير!$A33,يناير!BM33-يناير!BN33,0)</f>
        <v>0</v>
      </c>
      <c r="L33" s="96">
        <f>IF(L$11=يناير!$A33,يناير!BM33-يناير!BN33,0)</f>
        <v>0</v>
      </c>
      <c r="M33" s="96">
        <f t="shared" si="2"/>
        <v>0</v>
      </c>
      <c r="N33" s="96">
        <f>IF(N$11=يناير!$A33,يناير!$BP33-يناير!$BO33,0)</f>
        <v>0</v>
      </c>
      <c r="O33" s="96">
        <f>IF(O$11=يناير!$A33,يناير!BL33-يناير!BK33,0)</f>
        <v>0</v>
      </c>
      <c r="P33" s="96">
        <f>IF(P$11=يناير!A33,يناير!AI33-يناير!AJ33,0)</f>
        <v>0</v>
      </c>
      <c r="Q33" s="96">
        <f>IF(Q$11=يناير!$A33,يناير!$AI33-يناير!$AJ33,0)</f>
        <v>0</v>
      </c>
      <c r="R33" s="96">
        <f>IF(R$11=يناير!$A33,يناير!$AI33-يناير!$AJ33,0)</f>
        <v>0</v>
      </c>
      <c r="S33" s="96">
        <f>IF(S$11=يناير!$A33,يناير!$AI33-يناير!$AJ33,0)</f>
        <v>0</v>
      </c>
      <c r="T33" s="96">
        <f>IF(T$11=يناير!$A33,يناير!$AI33-يناير!$AJ33,0)</f>
        <v>0</v>
      </c>
      <c r="U33" s="96">
        <f t="shared" si="3"/>
        <v>0</v>
      </c>
      <c r="V33" s="96">
        <f>IF(V$11=يناير!$A33,يناير!$BP33-يناير!$BO33,0)</f>
        <v>0</v>
      </c>
      <c r="W33" s="96">
        <f>IF(W$11=يناير!$A33,يناير!$BL33-يناير!$BK33,0)</f>
        <v>0</v>
      </c>
      <c r="X33" s="96">
        <f>IF(X$11=يناير!$A33,يناير!$AI33-يناير!$AJ33,0)</f>
        <v>0</v>
      </c>
      <c r="Y33" s="96">
        <f>IF(Y$11=يناير!$A33,يناير!$AI33-يناير!$AJ33,0)</f>
        <v>0</v>
      </c>
      <c r="Z33" s="96">
        <f>IF(Z$11=يناير!$A33,يناير!$AI33-يناير!$AJ33,0)</f>
        <v>0</v>
      </c>
      <c r="AA33" s="96">
        <f>IF(AA$11=يناير!$A33,يناير!$AI33-يناير!$AJ33,0)</f>
        <v>0</v>
      </c>
      <c r="AB33" s="96">
        <f>IF(AB$11=يناير!$A33,يناير!$AI33-يناير!$AJ33,0)</f>
        <v>0</v>
      </c>
      <c r="AC33" s="96">
        <f t="shared" si="4"/>
        <v>0</v>
      </c>
      <c r="AD33" s="96">
        <f>IF(AD$11=يناير!$A33,يناير!$BP33-يناير!$BO33,0)</f>
        <v>0</v>
      </c>
      <c r="AE33" s="96">
        <f>IF(AE$11=يناير!$A33,يناير!BL33-يناير!BK33,0)</f>
        <v>0</v>
      </c>
      <c r="AF33" s="96">
        <f>IF(AF$11=يناير!$A33,يناير!$AI33-يناير!$AJ33,0)</f>
        <v>0</v>
      </c>
      <c r="AG33" s="96">
        <f>IF(AG$11=يناير!$A33,يناير!$AI33-يناير!$AJ33,0)</f>
        <v>0</v>
      </c>
      <c r="AH33" s="96">
        <f>IF(AH$11=يناير!$A33,يناير!$AI33-يناير!$AJ33,0)</f>
        <v>0</v>
      </c>
      <c r="AI33" s="96">
        <f t="shared" si="5"/>
        <v>0</v>
      </c>
      <c r="AJ33" s="96">
        <f>IF(AJ$11=يناير!$A33,يناير!BP33-يناير!BO33,0)</f>
        <v>0</v>
      </c>
      <c r="AK33" s="96">
        <f>IF(AK$11=يناير!$A33,يناير!$AI33-يناير!$AJ33,0)</f>
        <v>0</v>
      </c>
      <c r="AL33" s="96">
        <f>IF(AL$11=يناير!$A33,يناير!$AI33-يناير!$AJ33,0)</f>
        <v>0</v>
      </c>
      <c r="AM33" s="96">
        <f>IF(AM$11=يناير!$A33,يناير!$AI33-يناير!$AJ33,0)</f>
        <v>0</v>
      </c>
      <c r="AN33" s="96">
        <f>IF(AN$11=يناير!$A33,يناير!$AI33-يناير!$AJ33,0)</f>
        <v>0</v>
      </c>
    </row>
    <row r="34" spans="1:40">
      <c r="A34" s="96" t="str">
        <f>IF(D34&gt;0,يناير!D34," ")</f>
        <v> </v>
      </c>
      <c r="B34" s="96" t="str">
        <f>IF(D34&gt;0,يناير!D34," ")</f>
        <v> </v>
      </c>
      <c r="C34" s="96" t="str">
        <f>IF(D34&gt;0,يناير!E34,"")</f>
        <v/>
      </c>
      <c r="D34" s="126">
        <f t="shared" si="0"/>
        <v>0</v>
      </c>
      <c r="E34" s="126">
        <f t="shared" si="1"/>
        <v>0</v>
      </c>
      <c r="F34" s="96">
        <f>IF(F$11=يناير!$A$12,يناير!$BP34-يناير!$BO34,0)</f>
        <v>0</v>
      </c>
      <c r="G34" s="96">
        <f>IF(G$11=يناير!$A34,يناير!BL34-يناير!BK34,0)</f>
        <v>0</v>
      </c>
      <c r="H34" s="96">
        <f>IF(H$11=يناير!$A34,يناير!BM34-يناير!BN34,0)</f>
        <v>0</v>
      </c>
      <c r="I34" s="96">
        <f>IF(I$11=يناير!$A34,يناير!BM$12-يناير!BN34,0)</f>
        <v>0</v>
      </c>
      <c r="J34" s="96">
        <f>IF(J$11=يناير!$A34,يناير!BM34-يناير!BN34,0)</f>
        <v>0</v>
      </c>
      <c r="K34" s="96">
        <f>IF(K$11=يناير!$A34,يناير!BM34-يناير!BN34,0)</f>
        <v>0</v>
      </c>
      <c r="L34" s="96">
        <f>IF(L$11=يناير!$A34,يناير!BM34-يناير!BN34,0)</f>
        <v>0</v>
      </c>
      <c r="M34" s="96">
        <f t="shared" si="2"/>
        <v>0</v>
      </c>
      <c r="N34" s="96">
        <f>IF(N$11=يناير!$A34,يناير!$BP34-يناير!$BO34,0)</f>
        <v>0</v>
      </c>
      <c r="O34" s="96">
        <f>IF(O$11=يناير!$A34,يناير!BL34-يناير!BK34,0)</f>
        <v>0</v>
      </c>
      <c r="P34" s="96">
        <f>IF(P$11=يناير!A34,يناير!AI34-يناير!AJ34,0)</f>
        <v>0</v>
      </c>
      <c r="Q34" s="96">
        <f>IF(Q$11=يناير!$A34,يناير!$AI34-يناير!$AJ34,0)</f>
        <v>0</v>
      </c>
      <c r="R34" s="96">
        <f>IF(R$11=يناير!$A34,يناير!$AI34-يناير!$AJ34,0)</f>
        <v>0</v>
      </c>
      <c r="S34" s="96">
        <f>IF(S$11=يناير!$A34,يناير!$AI34-يناير!$AJ34,0)</f>
        <v>0</v>
      </c>
      <c r="T34" s="96">
        <f>IF(T$11=يناير!$A34,يناير!$AI34-يناير!$AJ34,0)</f>
        <v>0</v>
      </c>
      <c r="U34" s="96">
        <f t="shared" si="3"/>
        <v>0</v>
      </c>
      <c r="V34" s="96">
        <f>IF(V$11=يناير!$A34,يناير!$BP34-يناير!$BO34,0)</f>
        <v>0</v>
      </c>
      <c r="W34" s="96">
        <f>IF(W$11=يناير!$A34,يناير!$BL34-يناير!$BK34,0)</f>
        <v>0</v>
      </c>
      <c r="X34" s="96">
        <f>IF(X$11=يناير!$A34,يناير!$AI34-يناير!$AJ34,0)</f>
        <v>0</v>
      </c>
      <c r="Y34" s="96">
        <f>IF(Y$11=يناير!$A34,يناير!$AI34-يناير!$AJ34,0)</f>
        <v>0</v>
      </c>
      <c r="Z34" s="96">
        <f>IF(Z$11=يناير!$A34,يناير!$AI34-يناير!$AJ34,0)</f>
        <v>0</v>
      </c>
      <c r="AA34" s="96">
        <f>IF(AA$11=يناير!$A34,يناير!$AI34-يناير!$AJ34,0)</f>
        <v>0</v>
      </c>
      <c r="AB34" s="96">
        <f>IF(AB$11=يناير!$A34,يناير!$AI34-يناير!$AJ34,0)</f>
        <v>0</v>
      </c>
      <c r="AC34" s="96">
        <f t="shared" si="4"/>
        <v>0</v>
      </c>
      <c r="AD34" s="96">
        <f>IF(AD$11=يناير!$A34,يناير!$BP34-يناير!$BO34,0)</f>
        <v>0</v>
      </c>
      <c r="AE34" s="96">
        <f>IF(AE$11=يناير!$A34,يناير!BL34-يناير!BK34,0)</f>
        <v>0</v>
      </c>
      <c r="AF34" s="96">
        <f>IF(AF$11=يناير!$A34,يناير!$AI34-يناير!$AJ34,0)</f>
        <v>0</v>
      </c>
      <c r="AG34" s="96">
        <f>IF(AG$11=يناير!$A34,يناير!$AI34-يناير!$AJ34,0)</f>
        <v>0</v>
      </c>
      <c r="AH34" s="96">
        <f>IF(AH$11=يناير!$A34,يناير!$AI34-يناير!$AJ34,0)</f>
        <v>0</v>
      </c>
      <c r="AI34" s="96">
        <f t="shared" si="5"/>
        <v>0</v>
      </c>
      <c r="AJ34" s="96">
        <f>IF(AJ$11=يناير!$A34,يناير!BP34-يناير!BO34,0)</f>
        <v>0</v>
      </c>
      <c r="AK34" s="96">
        <f>IF(AK$11=يناير!$A34,يناير!$AI34-يناير!$AJ34,0)</f>
        <v>0</v>
      </c>
      <c r="AL34" s="96">
        <f>IF(AL$11=يناير!$A34,يناير!$AI34-يناير!$AJ34,0)</f>
        <v>0</v>
      </c>
      <c r="AM34" s="96">
        <f>IF(AM$11=يناير!$A34,يناير!$AI34-يناير!$AJ34,0)</f>
        <v>0</v>
      </c>
      <c r="AN34" s="96">
        <f>IF(AN$11=يناير!$A34,يناير!$AI34-يناير!$AJ34,0)</f>
        <v>0</v>
      </c>
    </row>
    <row r="35" spans="1:40">
      <c r="A35" s="96" t="str">
        <f>IF(D35&gt;0,يناير!D35," ")</f>
        <v> </v>
      </c>
      <c r="B35" s="96" t="str">
        <f>IF(D35&gt;0,يناير!D35," ")</f>
        <v> </v>
      </c>
      <c r="C35" s="96" t="str">
        <f>IF(D35&gt;0,يناير!E35,"")</f>
        <v/>
      </c>
      <c r="D35" s="126">
        <f t="shared" si="0"/>
        <v>0</v>
      </c>
      <c r="E35" s="126">
        <f t="shared" si="1"/>
        <v>0</v>
      </c>
      <c r="F35" s="96">
        <f>IF(F$11=يناير!$A$12,يناير!$BP35-يناير!$BO35,0)</f>
        <v>0</v>
      </c>
      <c r="G35" s="96">
        <f>IF(G$11=يناير!$A35,يناير!BL35-يناير!BK35,0)</f>
        <v>0</v>
      </c>
      <c r="H35" s="96">
        <f>IF(H$11=يناير!$A35,يناير!BM35-يناير!BN35,0)</f>
        <v>0</v>
      </c>
      <c r="I35" s="96">
        <f>IF(I$11=يناير!$A35,يناير!BM$12-يناير!BN35,0)</f>
        <v>0</v>
      </c>
      <c r="J35" s="96">
        <f>IF(J$11=يناير!$A35,يناير!BM35-يناير!BN35,0)</f>
        <v>0</v>
      </c>
      <c r="K35" s="96">
        <f>IF(K$11=يناير!$A35,يناير!BM35-يناير!BN35,0)</f>
        <v>0</v>
      </c>
      <c r="L35" s="96">
        <f>IF(L$11=يناير!$A35,يناير!BM35-يناير!BN35,0)</f>
        <v>0</v>
      </c>
      <c r="M35" s="96">
        <f t="shared" si="2"/>
        <v>0</v>
      </c>
      <c r="N35" s="96">
        <f>IF(N$11=يناير!$A35,يناير!$BP35-يناير!$BO35,0)</f>
        <v>0</v>
      </c>
      <c r="O35" s="96">
        <f>IF(O$11=يناير!$A35,يناير!BL35-يناير!BK35,0)</f>
        <v>0</v>
      </c>
      <c r="P35" s="96">
        <f>IF(P$11=يناير!A35,يناير!AI35-يناير!AJ35,0)</f>
        <v>0</v>
      </c>
      <c r="Q35" s="96">
        <f>IF(Q$11=يناير!$A35,يناير!$AI35-يناير!$AJ35,0)</f>
        <v>0</v>
      </c>
      <c r="R35" s="96">
        <f>IF(R$11=يناير!$A35,يناير!$AI35-يناير!$AJ35,0)</f>
        <v>0</v>
      </c>
      <c r="S35" s="96">
        <f>IF(S$11=يناير!$A35,يناير!$AI35-يناير!$AJ35,0)</f>
        <v>0</v>
      </c>
      <c r="T35" s="96">
        <f>IF(T$11=يناير!$A35,يناير!$AI35-يناير!$AJ35,0)</f>
        <v>0</v>
      </c>
      <c r="U35" s="96">
        <f t="shared" si="3"/>
        <v>0</v>
      </c>
      <c r="V35" s="96">
        <f>IF(V$11=يناير!$A35,يناير!$BP35-يناير!$BO35,0)</f>
        <v>0</v>
      </c>
      <c r="W35" s="96">
        <f>IF(W$11=يناير!$A35,يناير!$BL35-يناير!$BK35,0)</f>
        <v>0</v>
      </c>
      <c r="X35" s="96">
        <f>IF(X$11=يناير!$A35,يناير!$AI35-يناير!$AJ35,0)</f>
        <v>0</v>
      </c>
      <c r="Y35" s="96">
        <f>IF(Y$11=يناير!$A35,يناير!$AI35-يناير!$AJ35,0)</f>
        <v>0</v>
      </c>
      <c r="Z35" s="96">
        <f>IF(Z$11=يناير!$A35,يناير!$AI35-يناير!$AJ35,0)</f>
        <v>0</v>
      </c>
      <c r="AA35" s="96">
        <f>IF(AA$11=يناير!$A35,يناير!$AI35-يناير!$AJ35,0)</f>
        <v>0</v>
      </c>
      <c r="AB35" s="96">
        <f>IF(AB$11=يناير!$A35,يناير!$AI35-يناير!$AJ35,0)</f>
        <v>0</v>
      </c>
      <c r="AC35" s="96">
        <f t="shared" si="4"/>
        <v>0</v>
      </c>
      <c r="AD35" s="96">
        <f>IF(AD$11=يناير!$A35,يناير!$BP35-يناير!$BO35,0)</f>
        <v>0</v>
      </c>
      <c r="AE35" s="96">
        <f>IF(AE$11=يناير!$A35,يناير!BL35-يناير!BK35,0)</f>
        <v>0</v>
      </c>
      <c r="AF35" s="96">
        <f>IF(AF$11=يناير!$A35,يناير!$AI35-يناير!$AJ35,0)</f>
        <v>0</v>
      </c>
      <c r="AG35" s="96">
        <f>IF(AG$11=يناير!$A35,يناير!$AI35-يناير!$AJ35,0)</f>
        <v>0</v>
      </c>
      <c r="AH35" s="96">
        <f>IF(AH$11=يناير!$A35,يناير!$AI35-يناير!$AJ35,0)</f>
        <v>0</v>
      </c>
      <c r="AI35" s="96">
        <f t="shared" si="5"/>
        <v>0</v>
      </c>
      <c r="AJ35" s="96">
        <f>IF(AJ$11=يناير!$A35,يناير!BP35-يناير!BO35,0)</f>
        <v>0</v>
      </c>
      <c r="AK35" s="96">
        <f>IF(AK$11=يناير!$A35,يناير!$AI35-يناير!$AJ35,0)</f>
        <v>0</v>
      </c>
      <c r="AL35" s="96">
        <f>IF(AL$11=يناير!$A35,يناير!$AI35-يناير!$AJ35,0)</f>
        <v>0</v>
      </c>
      <c r="AM35" s="96">
        <f>IF(AM$11=يناير!$A35,يناير!$AI35-يناير!$AJ35,0)</f>
        <v>0</v>
      </c>
      <c r="AN35" s="96">
        <f>IF(AN$11=يناير!$A35,يناير!$AI35-يناير!$AJ35,0)</f>
        <v>0</v>
      </c>
    </row>
    <row r="36" spans="1:40">
      <c r="A36" s="96" t="str">
        <f>IF(D36&gt;0,يناير!D36," ")</f>
        <v> </v>
      </c>
      <c r="B36" s="96" t="str">
        <f>IF(D36&gt;0,يناير!D36," ")</f>
        <v> </v>
      </c>
      <c r="C36" s="96" t="str">
        <f>IF(D36&gt;0,يناير!E36,"")</f>
        <v/>
      </c>
      <c r="D36" s="126">
        <f t="shared" si="0"/>
        <v>0</v>
      </c>
      <c r="E36" s="126">
        <f t="shared" si="1"/>
        <v>0</v>
      </c>
      <c r="F36" s="96">
        <f>IF(F$11=يناير!$A$12,يناير!$BP36-يناير!$BO36,0)</f>
        <v>0</v>
      </c>
      <c r="G36" s="96">
        <f>IF(G$11=يناير!$A36,يناير!BL36-يناير!BK36,0)</f>
        <v>0</v>
      </c>
      <c r="H36" s="96">
        <f>IF(H$11=يناير!$A36,يناير!BM36-يناير!BN36,0)</f>
        <v>0</v>
      </c>
      <c r="I36" s="96">
        <f>IF(I$11=يناير!$A36,يناير!BM$12-يناير!BN36,0)</f>
        <v>0</v>
      </c>
      <c r="J36" s="96">
        <f>IF(J$11=يناير!$A36,يناير!BM36-يناير!BN36,0)</f>
        <v>0</v>
      </c>
      <c r="K36" s="96">
        <f>IF(K$11=يناير!$A36,يناير!BM36-يناير!BN36,0)</f>
        <v>0</v>
      </c>
      <c r="L36" s="96">
        <f>IF(L$11=يناير!$A36,يناير!BM36-يناير!BN36,0)</f>
        <v>0</v>
      </c>
      <c r="M36" s="96">
        <f t="shared" si="2"/>
        <v>0</v>
      </c>
      <c r="N36" s="96">
        <f>IF(N$11=يناير!$A36,يناير!$BP36-يناير!$BO36,0)</f>
        <v>0</v>
      </c>
      <c r="O36" s="96">
        <f>IF(O$11=يناير!$A36,يناير!BL36-يناير!BK36,0)</f>
        <v>0</v>
      </c>
      <c r="P36" s="96">
        <f>IF(P$11=يناير!A36,يناير!AI36-يناير!AJ36,0)</f>
        <v>0</v>
      </c>
      <c r="Q36" s="96">
        <f>IF(Q$11=يناير!$A36,يناير!$AI36-يناير!$AJ36,0)</f>
        <v>0</v>
      </c>
      <c r="R36" s="96">
        <f>IF(R$11=يناير!$A36,يناير!$AI36-يناير!$AJ36,0)</f>
        <v>0</v>
      </c>
      <c r="S36" s="96">
        <f>IF(S$11=يناير!$A36,يناير!$AI36-يناير!$AJ36,0)</f>
        <v>0</v>
      </c>
      <c r="T36" s="96">
        <f>IF(T$11=يناير!$A36,يناير!$AI36-يناير!$AJ36,0)</f>
        <v>0</v>
      </c>
      <c r="U36" s="96">
        <f t="shared" si="3"/>
        <v>0</v>
      </c>
      <c r="V36" s="96">
        <f>IF(V$11=يناير!$A36,يناير!$BP36-يناير!$BO36,0)</f>
        <v>0</v>
      </c>
      <c r="W36" s="96">
        <f>IF(W$11=يناير!$A36,يناير!$BL36-يناير!$BK36,0)</f>
        <v>0</v>
      </c>
      <c r="X36" s="96">
        <f>IF(X$11=يناير!$A36,يناير!$AI36-يناير!$AJ36,0)</f>
        <v>0</v>
      </c>
      <c r="Y36" s="96">
        <f>IF(Y$11=يناير!$A36,يناير!$AI36-يناير!$AJ36,0)</f>
        <v>0</v>
      </c>
      <c r="Z36" s="96">
        <f>IF(Z$11=يناير!$A36,يناير!$AI36-يناير!$AJ36,0)</f>
        <v>0</v>
      </c>
      <c r="AA36" s="96">
        <f>IF(AA$11=يناير!$A36,يناير!$AI36-يناير!$AJ36,0)</f>
        <v>0</v>
      </c>
      <c r="AB36" s="96">
        <f>IF(AB$11=يناير!$A36,يناير!$AI36-يناير!$AJ36,0)</f>
        <v>0</v>
      </c>
      <c r="AC36" s="96">
        <f t="shared" si="4"/>
        <v>0</v>
      </c>
      <c r="AD36" s="96">
        <f>IF(AD$11=يناير!$A36,يناير!$BP36-يناير!$BO36,0)</f>
        <v>0</v>
      </c>
      <c r="AE36" s="96">
        <f>IF(AE$11=يناير!$A36,يناير!BL36-يناير!BK36,0)</f>
        <v>0</v>
      </c>
      <c r="AF36" s="96">
        <f>IF(AF$11=يناير!$A36,يناير!$AI36-يناير!$AJ36,0)</f>
        <v>0</v>
      </c>
      <c r="AG36" s="96">
        <f>IF(AG$11=يناير!$A36,يناير!$AI36-يناير!$AJ36,0)</f>
        <v>0</v>
      </c>
      <c r="AH36" s="96">
        <f>IF(AH$11=يناير!$A36,يناير!$AI36-يناير!$AJ36,0)</f>
        <v>0</v>
      </c>
      <c r="AI36" s="96">
        <f t="shared" si="5"/>
        <v>0</v>
      </c>
      <c r="AJ36" s="96">
        <f>IF(AJ$11=يناير!$A36,يناير!BP36-يناير!BO36,0)</f>
        <v>0</v>
      </c>
      <c r="AK36" s="96">
        <f>IF(AK$11=يناير!$A36,يناير!$AI36-يناير!$AJ36,0)</f>
        <v>0</v>
      </c>
      <c r="AL36" s="96">
        <f>IF(AL$11=يناير!$A36,يناير!$AI36-يناير!$AJ36,0)</f>
        <v>0</v>
      </c>
      <c r="AM36" s="96">
        <f>IF(AM$11=يناير!$A36,يناير!$AI36-يناير!$AJ36,0)</f>
        <v>0</v>
      </c>
      <c r="AN36" s="96">
        <f>IF(AN$11=يناير!$A36,يناير!$AI36-يناير!$AJ36,0)</f>
        <v>0</v>
      </c>
    </row>
    <row r="37" spans="1:40">
      <c r="A37" s="96" t="str">
        <f>IF(D37&gt;0,يناير!D37," ")</f>
        <v> </v>
      </c>
      <c r="B37" s="96" t="str">
        <f>IF(D37&gt;0,يناير!D37," ")</f>
        <v> </v>
      </c>
      <c r="C37" s="96" t="str">
        <f>IF(D37&gt;0,يناير!E37,"")</f>
        <v/>
      </c>
      <c r="D37" s="126">
        <f t="shared" si="0"/>
        <v>0</v>
      </c>
      <c r="E37" s="126">
        <f t="shared" si="1"/>
        <v>0</v>
      </c>
      <c r="F37" s="96">
        <f>IF(F$11=يناير!$A$12,يناير!$BP37-يناير!$BO37,0)</f>
        <v>0</v>
      </c>
      <c r="G37" s="96">
        <f>IF(G$11=يناير!$A37,يناير!BL37-يناير!BK37,0)</f>
        <v>0</v>
      </c>
      <c r="H37" s="96">
        <f>IF(H$11=يناير!$A37,يناير!BM37-يناير!BN37,0)</f>
        <v>0</v>
      </c>
      <c r="I37" s="96">
        <f>IF(I$11=يناير!$A37,يناير!BM$12-يناير!BN37,0)</f>
        <v>0</v>
      </c>
      <c r="J37" s="96">
        <f>IF(J$11=يناير!$A37,يناير!BM37-يناير!BN37,0)</f>
        <v>0</v>
      </c>
      <c r="K37" s="96">
        <f>IF(K$11=يناير!$A37,يناير!BM37-يناير!BN37,0)</f>
        <v>0</v>
      </c>
      <c r="L37" s="96">
        <f>IF(L$11=يناير!$A37,يناير!BM37-يناير!BN37,0)</f>
        <v>0</v>
      </c>
      <c r="M37" s="96">
        <f t="shared" si="2"/>
        <v>0</v>
      </c>
      <c r="N37" s="96">
        <f>IF(N$11=يناير!$A37,يناير!$BP37-يناير!$BO37,0)</f>
        <v>0</v>
      </c>
      <c r="O37" s="96">
        <f>IF(O$11=يناير!$A37,يناير!BL37-يناير!BK37,0)</f>
        <v>0</v>
      </c>
      <c r="P37" s="96">
        <f>IF(P$11=يناير!A37,يناير!AI37-يناير!AJ37,0)</f>
        <v>0</v>
      </c>
      <c r="Q37" s="96">
        <f>IF(Q$11=يناير!$A37,يناير!$AI37-يناير!$AJ37,0)</f>
        <v>0</v>
      </c>
      <c r="R37" s="96">
        <f>IF(R$11=يناير!$A37,يناير!$AI37-يناير!$AJ37,0)</f>
        <v>0</v>
      </c>
      <c r="S37" s="96">
        <f>IF(S$11=يناير!$A37,يناير!$AI37-يناير!$AJ37,0)</f>
        <v>0</v>
      </c>
      <c r="T37" s="96">
        <f>IF(T$11=يناير!$A37,يناير!$AI37-يناير!$AJ37,0)</f>
        <v>0</v>
      </c>
      <c r="U37" s="96">
        <f t="shared" si="3"/>
        <v>0</v>
      </c>
      <c r="V37" s="96">
        <f>IF(V$11=يناير!$A37,يناير!$BP37-يناير!$BO37,0)</f>
        <v>0</v>
      </c>
      <c r="W37" s="96">
        <f>IF(W$11=يناير!$A37,يناير!$BL37-يناير!$BK37,0)</f>
        <v>0</v>
      </c>
      <c r="X37" s="96">
        <f>IF(X$11=يناير!$A37,يناير!$AI37-يناير!$AJ37,0)</f>
        <v>0</v>
      </c>
      <c r="Y37" s="96">
        <f>IF(Y$11=يناير!$A37,يناير!$AI37-يناير!$AJ37,0)</f>
        <v>0</v>
      </c>
      <c r="Z37" s="96">
        <f>IF(Z$11=يناير!$A37,يناير!$AI37-يناير!$AJ37,0)</f>
        <v>0</v>
      </c>
      <c r="AA37" s="96">
        <f>IF(AA$11=يناير!$A37,يناير!$AI37-يناير!$AJ37,0)</f>
        <v>0</v>
      </c>
      <c r="AB37" s="96">
        <f>IF(AB$11=يناير!$A37,يناير!$AI37-يناير!$AJ37,0)</f>
        <v>0</v>
      </c>
      <c r="AC37" s="96">
        <f t="shared" si="4"/>
        <v>0</v>
      </c>
      <c r="AD37" s="96">
        <f>IF(AD$11=يناير!$A37,يناير!$BP37-يناير!$BO37,0)</f>
        <v>0</v>
      </c>
      <c r="AE37" s="96">
        <f>IF(AE$11=يناير!$A37,يناير!BL37-يناير!BK37,0)</f>
        <v>0</v>
      </c>
      <c r="AF37" s="96">
        <f>IF(AF$11=يناير!$A37,يناير!$AI37-يناير!$AJ37,0)</f>
        <v>0</v>
      </c>
      <c r="AG37" s="96">
        <f>IF(AG$11=يناير!$A37,يناير!$AI37-يناير!$AJ37,0)</f>
        <v>0</v>
      </c>
      <c r="AH37" s="96">
        <f>IF(AH$11=يناير!$A37,يناير!$AI37-يناير!$AJ37,0)</f>
        <v>0</v>
      </c>
      <c r="AI37" s="96">
        <f t="shared" si="5"/>
        <v>0</v>
      </c>
      <c r="AJ37" s="96">
        <f>IF(AJ$11=يناير!$A37,يناير!BP37-يناير!BO37,0)</f>
        <v>0</v>
      </c>
      <c r="AK37" s="96">
        <f>IF(AK$11=يناير!$A37,يناير!$AI37-يناير!$AJ37,0)</f>
        <v>0</v>
      </c>
      <c r="AL37" s="96">
        <f>IF(AL$11=يناير!$A37,يناير!$AI37-يناير!$AJ37,0)</f>
        <v>0</v>
      </c>
      <c r="AM37" s="96">
        <f>IF(AM$11=يناير!$A37,يناير!$AI37-يناير!$AJ37,0)</f>
        <v>0</v>
      </c>
      <c r="AN37" s="96">
        <f>IF(AN$11=يناير!$A37,يناير!$AI37-يناير!$AJ37,0)</f>
        <v>0</v>
      </c>
    </row>
    <row r="38" spans="1:40">
      <c r="A38" s="96" t="str">
        <f>IF(D38&gt;0,يناير!D38," ")</f>
        <v> </v>
      </c>
      <c r="B38" s="96" t="str">
        <f>IF(D38&gt;0,يناير!D38," ")</f>
        <v> </v>
      </c>
      <c r="C38" s="96" t="str">
        <f>IF(D38&gt;0,يناير!E38,"")</f>
        <v/>
      </c>
      <c r="D38" s="126">
        <f t="shared" si="0"/>
        <v>0</v>
      </c>
      <c r="E38" s="126">
        <f t="shared" si="1"/>
        <v>0</v>
      </c>
      <c r="F38" s="96">
        <f>IF(F$11=يناير!$A$12,يناير!$BP38-يناير!$BO38,0)</f>
        <v>0</v>
      </c>
      <c r="G38" s="96">
        <f>IF(G$11=يناير!$A38,يناير!BL38-يناير!BK38,0)</f>
        <v>0</v>
      </c>
      <c r="H38" s="96">
        <f>IF(H$11=يناير!$A38,يناير!BM38-يناير!BN38,0)</f>
        <v>0</v>
      </c>
      <c r="I38" s="96">
        <f>IF(I$11=يناير!$A38,يناير!BM$12-يناير!BN38,0)</f>
        <v>0</v>
      </c>
      <c r="J38" s="96">
        <f>IF(J$11=يناير!$A38,يناير!BM38-يناير!BN38,0)</f>
        <v>0</v>
      </c>
      <c r="K38" s="96">
        <f>IF(K$11=يناير!$A38,يناير!BM38-يناير!BN38,0)</f>
        <v>0</v>
      </c>
      <c r="L38" s="96">
        <f>IF(L$11=يناير!$A38,يناير!BM38-يناير!BN38,0)</f>
        <v>0</v>
      </c>
      <c r="M38" s="96">
        <f t="shared" si="2"/>
        <v>0</v>
      </c>
      <c r="N38" s="96">
        <f>IF(N$11=يناير!$A38,يناير!$BP38-يناير!$BO38,0)</f>
        <v>0</v>
      </c>
      <c r="O38" s="96">
        <f>IF(O$11=يناير!$A38,يناير!BL38-يناير!BK38,0)</f>
        <v>0</v>
      </c>
      <c r="P38" s="96">
        <f>IF(P$11=يناير!A38,يناير!AI38-يناير!AJ38,0)</f>
        <v>0</v>
      </c>
      <c r="Q38" s="96">
        <f>IF(Q$11=يناير!$A38,يناير!$AI38-يناير!$AJ38,0)</f>
        <v>0</v>
      </c>
      <c r="R38" s="96">
        <f>IF(R$11=يناير!$A38,يناير!$AI38-يناير!$AJ38,0)</f>
        <v>0</v>
      </c>
      <c r="S38" s="96">
        <f>IF(S$11=يناير!$A38,يناير!$AI38-يناير!$AJ38,0)</f>
        <v>0</v>
      </c>
      <c r="T38" s="96">
        <f>IF(T$11=يناير!$A38,يناير!$AI38-يناير!$AJ38,0)</f>
        <v>0</v>
      </c>
      <c r="U38" s="96">
        <f t="shared" si="3"/>
        <v>0</v>
      </c>
      <c r="V38" s="96">
        <f>IF(V$11=يناير!$A38,يناير!$BP38-يناير!$BO38,0)</f>
        <v>0</v>
      </c>
      <c r="W38" s="96">
        <f>IF(W$11=يناير!$A38,يناير!$BL38-يناير!$BK38,0)</f>
        <v>0</v>
      </c>
      <c r="X38" s="96">
        <f>IF(X$11=يناير!$A38,يناير!$AI38-يناير!$AJ38,0)</f>
        <v>0</v>
      </c>
      <c r="Y38" s="96">
        <f>IF(Y$11=يناير!$A38,يناير!$AI38-يناير!$AJ38,0)</f>
        <v>0</v>
      </c>
      <c r="Z38" s="96">
        <f>IF(Z$11=يناير!$A38,يناير!$AI38-يناير!$AJ38,0)</f>
        <v>0</v>
      </c>
      <c r="AA38" s="96">
        <f>IF(AA$11=يناير!$A38,يناير!$AI38-يناير!$AJ38,0)</f>
        <v>0</v>
      </c>
      <c r="AB38" s="96">
        <f>IF(AB$11=يناير!$A38,يناير!$AI38-يناير!$AJ38,0)</f>
        <v>0</v>
      </c>
      <c r="AC38" s="96">
        <f t="shared" si="4"/>
        <v>0</v>
      </c>
      <c r="AD38" s="96">
        <f>IF(AD$11=يناير!$A38,يناير!$BP38-يناير!$BO38,0)</f>
        <v>0</v>
      </c>
      <c r="AE38" s="96">
        <f>IF(AE$11=يناير!$A38,يناير!BL38-يناير!BK38,0)</f>
        <v>0</v>
      </c>
      <c r="AF38" s="96">
        <f>IF(AF$11=يناير!$A38,يناير!$AI38-يناير!$AJ38,0)</f>
        <v>0</v>
      </c>
      <c r="AG38" s="96">
        <f>IF(AG$11=يناير!$A38,يناير!$AI38-يناير!$AJ38,0)</f>
        <v>0</v>
      </c>
      <c r="AH38" s="96">
        <f>IF(AH$11=يناير!$A38,يناير!$AI38-يناير!$AJ38,0)</f>
        <v>0</v>
      </c>
      <c r="AI38" s="96">
        <f t="shared" si="5"/>
        <v>0</v>
      </c>
      <c r="AJ38" s="96">
        <f>IF(AJ$11=يناير!$A38,يناير!BP38-يناير!BO38,0)</f>
        <v>0</v>
      </c>
      <c r="AK38" s="96">
        <f>IF(AK$11=يناير!$A38,يناير!$AI38-يناير!$AJ38,0)</f>
        <v>0</v>
      </c>
      <c r="AL38" s="96">
        <f>IF(AL$11=يناير!$A38,يناير!$AI38-يناير!$AJ38,0)</f>
        <v>0</v>
      </c>
      <c r="AM38" s="96">
        <f>IF(AM$11=يناير!$A38,يناير!$AI38-يناير!$AJ38,0)</f>
        <v>0</v>
      </c>
      <c r="AN38" s="96">
        <f>IF(AN$11=يناير!$A38,يناير!$AI38-يناير!$AJ38,0)</f>
        <v>0</v>
      </c>
    </row>
    <row r="39" spans="1:40">
      <c r="A39" s="96" t="str">
        <f>IF(D39&gt;0,يناير!D39," ")</f>
        <v> </v>
      </c>
      <c r="B39" s="96" t="str">
        <f>IF(D39&gt;0,يناير!D39," ")</f>
        <v> </v>
      </c>
      <c r="C39" s="96" t="str">
        <f>IF(D39&gt;0,يناير!E39,"")</f>
        <v/>
      </c>
      <c r="D39" s="126">
        <f t="shared" si="0"/>
        <v>0</v>
      </c>
      <c r="E39" s="126">
        <f t="shared" si="1"/>
        <v>0</v>
      </c>
      <c r="F39" s="96">
        <f>IF(F$11=يناير!$A$12,يناير!$BP39-يناير!$BO39,0)</f>
        <v>0</v>
      </c>
      <c r="G39" s="96">
        <f>IF(G$11=يناير!$A39,يناير!BL39-يناير!BK39,0)</f>
        <v>0</v>
      </c>
      <c r="H39" s="96">
        <f>IF(H$11=يناير!$A39,يناير!BM39-يناير!BN39,0)</f>
        <v>0</v>
      </c>
      <c r="I39" s="96">
        <f>IF(I$11=يناير!$A39,يناير!BM$12-يناير!BN39,0)</f>
        <v>0</v>
      </c>
      <c r="J39" s="96">
        <f>IF(J$11=يناير!$A39,يناير!BM39-يناير!BN39,0)</f>
        <v>0</v>
      </c>
      <c r="K39" s="96">
        <f>IF(K$11=يناير!$A39,يناير!BM39-يناير!BN39,0)</f>
        <v>0</v>
      </c>
      <c r="L39" s="96">
        <f>IF(L$11=يناير!$A39,يناير!BM39-يناير!BN39,0)</f>
        <v>0</v>
      </c>
      <c r="M39" s="96">
        <f t="shared" si="2"/>
        <v>0</v>
      </c>
      <c r="N39" s="96">
        <f>IF(N$11=يناير!$A39,يناير!$BP39-يناير!$BO39,0)</f>
        <v>0</v>
      </c>
      <c r="O39" s="96">
        <f>IF(O$11=يناير!$A39,يناير!BL39-يناير!BK39,0)</f>
        <v>0</v>
      </c>
      <c r="P39" s="96">
        <f>IF(P$11=يناير!A39,يناير!AI39-يناير!AJ39,0)</f>
        <v>0</v>
      </c>
      <c r="Q39" s="96">
        <f>IF(Q$11=يناير!$A39,يناير!$AI39-يناير!$AJ39,0)</f>
        <v>0</v>
      </c>
      <c r="R39" s="96">
        <f>IF(R$11=يناير!$A39,يناير!$AI39-يناير!$AJ39,0)</f>
        <v>0</v>
      </c>
      <c r="S39" s="96">
        <f>IF(S$11=يناير!$A39,يناير!$AI39-يناير!$AJ39,0)</f>
        <v>0</v>
      </c>
      <c r="T39" s="96">
        <f>IF(T$11=يناير!$A39,يناير!$AI39-يناير!$AJ39,0)</f>
        <v>0</v>
      </c>
      <c r="U39" s="96">
        <f t="shared" si="3"/>
        <v>0</v>
      </c>
      <c r="V39" s="96">
        <f>IF(V$11=يناير!$A39,يناير!$BP39-يناير!$BO39,0)</f>
        <v>0</v>
      </c>
      <c r="W39" s="96">
        <f>IF(W$11=يناير!$A39,يناير!$BL39-يناير!$BK39,0)</f>
        <v>0</v>
      </c>
      <c r="X39" s="96">
        <f>IF(X$11=يناير!$A39,يناير!$AI39-يناير!$AJ39,0)</f>
        <v>0</v>
      </c>
      <c r="Y39" s="96">
        <f>IF(Y$11=يناير!$A39,يناير!$AI39-يناير!$AJ39,0)</f>
        <v>0</v>
      </c>
      <c r="Z39" s="96">
        <f>IF(Z$11=يناير!$A39,يناير!$AI39-يناير!$AJ39,0)</f>
        <v>0</v>
      </c>
      <c r="AA39" s="96">
        <f>IF(AA$11=يناير!$A39,يناير!$AI39-يناير!$AJ39,0)</f>
        <v>0</v>
      </c>
      <c r="AB39" s="96">
        <f>IF(AB$11=يناير!$A39,يناير!$AI39-يناير!$AJ39,0)</f>
        <v>0</v>
      </c>
      <c r="AC39" s="96">
        <f t="shared" si="4"/>
        <v>0</v>
      </c>
      <c r="AD39" s="96">
        <f>IF(AD$11=يناير!$A39,يناير!$BP39-يناير!$BO39,0)</f>
        <v>0</v>
      </c>
      <c r="AE39" s="96">
        <f>IF(AE$11=يناير!$A39,يناير!BL39-يناير!BK39,0)</f>
        <v>0</v>
      </c>
      <c r="AF39" s="96">
        <f>IF(AF$11=يناير!$A39,يناير!$AI39-يناير!$AJ39,0)</f>
        <v>0</v>
      </c>
      <c r="AG39" s="96">
        <f>IF(AG$11=يناير!$A39,يناير!$AI39-يناير!$AJ39,0)</f>
        <v>0</v>
      </c>
      <c r="AH39" s="96">
        <f>IF(AH$11=يناير!$A39,يناير!$AI39-يناير!$AJ39,0)</f>
        <v>0</v>
      </c>
      <c r="AI39" s="96">
        <f t="shared" si="5"/>
        <v>0</v>
      </c>
      <c r="AJ39" s="96">
        <f>IF(AJ$11=يناير!$A39,يناير!BP39-يناير!BO39,0)</f>
        <v>0</v>
      </c>
      <c r="AK39" s="96">
        <f>IF(AK$11=يناير!$A39,يناير!$AI39-يناير!$AJ39,0)</f>
        <v>0</v>
      </c>
      <c r="AL39" s="96">
        <f>IF(AL$11=يناير!$A39,يناير!$AI39-يناير!$AJ39,0)</f>
        <v>0</v>
      </c>
      <c r="AM39" s="96">
        <f>IF(AM$11=يناير!$A39,يناير!$AI39-يناير!$AJ39,0)</f>
        <v>0</v>
      </c>
      <c r="AN39" s="96">
        <f>IF(AN$11=يناير!$A39,يناير!$AI39-يناير!$AJ39,0)</f>
        <v>0</v>
      </c>
    </row>
    <row r="40" spans="1:40">
      <c r="A40" s="96" t="str">
        <f>IF(D40&gt;0,يناير!D40," ")</f>
        <v> </v>
      </c>
      <c r="B40" s="96" t="str">
        <f>IF(D40&gt;0,يناير!D40," ")</f>
        <v> </v>
      </c>
      <c r="C40" s="96" t="str">
        <f>IF(D40&gt;0,يناير!E40,"")</f>
        <v/>
      </c>
      <c r="D40" s="126">
        <f t="shared" si="0"/>
        <v>0</v>
      </c>
      <c r="E40" s="126">
        <f t="shared" si="1"/>
        <v>0</v>
      </c>
      <c r="F40" s="96">
        <f>IF(F$11=يناير!$A$12,يناير!$BP40-يناير!$BO40,0)</f>
        <v>0</v>
      </c>
      <c r="G40" s="96">
        <f>IF(G$11=يناير!$A40,يناير!BL40-يناير!BK40,0)</f>
        <v>0</v>
      </c>
      <c r="H40" s="96">
        <f>IF(H$11=يناير!$A40,يناير!BM40-يناير!BN40,0)</f>
        <v>0</v>
      </c>
      <c r="I40" s="96">
        <f>IF(I$11=يناير!$A40,يناير!BM$12-يناير!BN40,0)</f>
        <v>0</v>
      </c>
      <c r="J40" s="96">
        <f>IF(J$11=يناير!$A40,يناير!BM40-يناير!BN40,0)</f>
        <v>0</v>
      </c>
      <c r="K40" s="96">
        <f>IF(K$11=يناير!$A40,يناير!BM40-يناير!BN40,0)</f>
        <v>0</v>
      </c>
      <c r="L40" s="96">
        <f>IF(L$11=يناير!$A40,يناير!BM40-يناير!BN40,0)</f>
        <v>0</v>
      </c>
      <c r="M40" s="96">
        <f t="shared" si="2"/>
        <v>0</v>
      </c>
      <c r="N40" s="96">
        <f>IF(N$11=يناير!$A40,يناير!$BP40-يناير!$BO40,0)</f>
        <v>0</v>
      </c>
      <c r="O40" s="96">
        <f>IF(O$11=يناير!$A40,يناير!BL40-يناير!BK40,0)</f>
        <v>0</v>
      </c>
      <c r="P40" s="96">
        <f>IF(P$11=يناير!A40,يناير!AI40-يناير!AJ40,0)</f>
        <v>0</v>
      </c>
      <c r="Q40" s="96">
        <f>IF(Q$11=يناير!$A40,يناير!$AI40-يناير!$AJ40,0)</f>
        <v>0</v>
      </c>
      <c r="R40" s="96">
        <f>IF(R$11=يناير!$A40,يناير!$AI40-يناير!$AJ40,0)</f>
        <v>0</v>
      </c>
      <c r="S40" s="96">
        <f>IF(S$11=يناير!$A40,يناير!$AI40-يناير!$AJ40,0)</f>
        <v>0</v>
      </c>
      <c r="T40" s="96">
        <f>IF(T$11=يناير!$A40,يناير!$AI40-يناير!$AJ40,0)</f>
        <v>0</v>
      </c>
      <c r="U40" s="96">
        <f t="shared" si="3"/>
        <v>0</v>
      </c>
      <c r="V40" s="96">
        <f>IF(V$11=يناير!$A40,يناير!$BP40-يناير!$BO40,0)</f>
        <v>0</v>
      </c>
      <c r="W40" s="96">
        <f>IF(W$11=يناير!$A40,يناير!$BL40-يناير!$BK40,0)</f>
        <v>0</v>
      </c>
      <c r="X40" s="96">
        <f>IF(X$11=يناير!$A40,يناير!$AI40-يناير!$AJ40,0)</f>
        <v>0</v>
      </c>
      <c r="Y40" s="96">
        <f>IF(Y$11=يناير!$A40,يناير!$AI40-يناير!$AJ40,0)</f>
        <v>0</v>
      </c>
      <c r="Z40" s="96">
        <f>IF(Z$11=يناير!$A40,يناير!$AI40-يناير!$AJ40,0)</f>
        <v>0</v>
      </c>
      <c r="AA40" s="96">
        <f>IF(AA$11=يناير!$A40,يناير!$AI40-يناير!$AJ40,0)</f>
        <v>0</v>
      </c>
      <c r="AB40" s="96">
        <f>IF(AB$11=يناير!$A40,يناير!$AI40-يناير!$AJ40,0)</f>
        <v>0</v>
      </c>
      <c r="AC40" s="96">
        <f t="shared" si="4"/>
        <v>0</v>
      </c>
      <c r="AD40" s="96">
        <f>IF(AD$11=يناير!$A40,يناير!$BP40-يناير!$BO40,0)</f>
        <v>0</v>
      </c>
      <c r="AE40" s="96">
        <f>IF(AE$11=يناير!$A40,يناير!BL40-يناير!BK40,0)</f>
        <v>0</v>
      </c>
      <c r="AF40" s="96">
        <f>IF(AF$11=يناير!$A40,يناير!$AI40-يناير!$AJ40,0)</f>
        <v>0</v>
      </c>
      <c r="AG40" s="96">
        <f>IF(AG$11=يناير!$A40,يناير!$AI40-يناير!$AJ40,0)</f>
        <v>0</v>
      </c>
      <c r="AH40" s="96">
        <f>IF(AH$11=يناير!$A40,يناير!$AI40-يناير!$AJ40,0)</f>
        <v>0</v>
      </c>
      <c r="AI40" s="96">
        <f t="shared" si="5"/>
        <v>0</v>
      </c>
      <c r="AJ40" s="96">
        <f>IF(AJ$11=يناير!$A40,يناير!BP40-يناير!BO40,0)</f>
        <v>0</v>
      </c>
      <c r="AK40" s="96">
        <f>IF(AK$11=يناير!$A40,يناير!$AI40-يناير!$AJ40,0)</f>
        <v>0</v>
      </c>
      <c r="AL40" s="96">
        <f>IF(AL$11=يناير!$A40,يناير!$AI40-يناير!$AJ40,0)</f>
        <v>0</v>
      </c>
      <c r="AM40" s="96">
        <f>IF(AM$11=يناير!$A40,يناير!$AI40-يناير!$AJ40,0)</f>
        <v>0</v>
      </c>
      <c r="AN40" s="96">
        <f>IF(AN$11=يناير!$A40,يناير!$AI40-يناير!$AJ40,0)</f>
        <v>0</v>
      </c>
    </row>
    <row r="41" spans="1:40">
      <c r="A41" s="96" t="str">
        <f>IF(D41&gt;0,يناير!D41," ")</f>
        <v> </v>
      </c>
      <c r="B41" s="96" t="str">
        <f>IF(D41&gt;0,يناير!D41," ")</f>
        <v> </v>
      </c>
      <c r="C41" s="96" t="str">
        <f>IF(D41&gt;0,يناير!E41,"")</f>
        <v/>
      </c>
      <c r="D41" s="126">
        <f t="shared" si="0"/>
        <v>0</v>
      </c>
      <c r="E41" s="126">
        <f t="shared" si="1"/>
        <v>0</v>
      </c>
      <c r="F41" s="96">
        <f>IF(F$11=يناير!$A$12,يناير!$BP41-يناير!$BO41,0)</f>
        <v>0</v>
      </c>
      <c r="G41" s="96">
        <f>IF(G$11=يناير!$A41,يناير!BL41-يناير!BK41,0)</f>
        <v>0</v>
      </c>
      <c r="H41" s="96">
        <f>IF(H$11=يناير!$A41,يناير!BM41-يناير!BN41,0)</f>
        <v>0</v>
      </c>
      <c r="I41" s="96">
        <f>IF(I$11=يناير!$A41,يناير!BM$12-يناير!BN41,0)</f>
        <v>0</v>
      </c>
      <c r="J41" s="96">
        <f>IF(J$11=يناير!$A41,يناير!BM41-يناير!BN41,0)</f>
        <v>0</v>
      </c>
      <c r="K41" s="96">
        <f>IF(K$11=يناير!$A41,يناير!BM41-يناير!BN41,0)</f>
        <v>0</v>
      </c>
      <c r="L41" s="96">
        <f>IF(L$11=يناير!$A41,يناير!BM41-يناير!BN41,0)</f>
        <v>0</v>
      </c>
      <c r="M41" s="96">
        <f t="shared" si="2"/>
        <v>0</v>
      </c>
      <c r="N41" s="96">
        <f>IF(N$11=يناير!$A41,يناير!$BP41-يناير!$BO41,0)</f>
        <v>0</v>
      </c>
      <c r="O41" s="96">
        <f>IF(O$11=يناير!$A41,يناير!BL41-يناير!BK41,0)</f>
        <v>0</v>
      </c>
      <c r="P41" s="96">
        <f>IF(P$11=يناير!A41,يناير!AI41-يناير!AJ41,0)</f>
        <v>0</v>
      </c>
      <c r="Q41" s="96">
        <f>IF(Q$11=يناير!$A41,يناير!$AI41-يناير!$AJ41,0)</f>
        <v>0</v>
      </c>
      <c r="R41" s="96">
        <f>IF(R$11=يناير!$A41,يناير!$AI41-يناير!$AJ41,0)</f>
        <v>0</v>
      </c>
      <c r="S41" s="96">
        <f>IF(S$11=يناير!$A41,يناير!$AI41-يناير!$AJ41,0)</f>
        <v>0</v>
      </c>
      <c r="T41" s="96">
        <f>IF(T$11=يناير!$A41,يناير!$AI41-يناير!$AJ41,0)</f>
        <v>0</v>
      </c>
      <c r="U41" s="96">
        <f t="shared" si="3"/>
        <v>0</v>
      </c>
      <c r="V41" s="96">
        <f>IF(V$11=يناير!$A41,يناير!$BP41-يناير!$BO41,0)</f>
        <v>0</v>
      </c>
      <c r="W41" s="96">
        <f>IF(W$11=يناير!$A41,يناير!$BL41-يناير!$BK41,0)</f>
        <v>0</v>
      </c>
      <c r="X41" s="96">
        <f>IF(X$11=يناير!$A41,يناير!$AI41-يناير!$AJ41,0)</f>
        <v>0</v>
      </c>
      <c r="Y41" s="96">
        <f>IF(Y$11=يناير!$A41,يناير!$AI41-يناير!$AJ41,0)</f>
        <v>0</v>
      </c>
      <c r="Z41" s="96">
        <f>IF(Z$11=يناير!$A41,يناير!$AI41-يناير!$AJ41,0)</f>
        <v>0</v>
      </c>
      <c r="AA41" s="96">
        <f>IF(AA$11=يناير!$A41,يناير!$AI41-يناير!$AJ41,0)</f>
        <v>0</v>
      </c>
      <c r="AB41" s="96">
        <f>IF(AB$11=يناير!$A41,يناير!$AI41-يناير!$AJ41,0)</f>
        <v>0</v>
      </c>
      <c r="AC41" s="96">
        <f t="shared" si="4"/>
        <v>0</v>
      </c>
      <c r="AD41" s="96">
        <f>IF(AD$11=يناير!$A41,يناير!$BP41-يناير!$BO41,0)</f>
        <v>0</v>
      </c>
      <c r="AE41" s="96">
        <f>IF(AE$11=يناير!$A41,يناير!BL41-يناير!BK41,0)</f>
        <v>0</v>
      </c>
      <c r="AF41" s="96">
        <f>IF(AF$11=يناير!$A41,يناير!$AI41-يناير!$AJ41,0)</f>
        <v>0</v>
      </c>
      <c r="AG41" s="96">
        <f>IF(AG$11=يناير!$A41,يناير!$AI41-يناير!$AJ41,0)</f>
        <v>0</v>
      </c>
      <c r="AH41" s="96">
        <f>IF(AH$11=يناير!$A41,يناير!$AI41-يناير!$AJ41,0)</f>
        <v>0</v>
      </c>
      <c r="AI41" s="96">
        <f t="shared" si="5"/>
        <v>0</v>
      </c>
      <c r="AJ41" s="96">
        <f>IF(AJ$11=يناير!$A41,يناير!BP41-يناير!BO41,0)</f>
        <v>0</v>
      </c>
      <c r="AK41" s="96">
        <f>IF(AK$11=يناير!$A41,يناير!$AI41-يناير!$AJ41,0)</f>
        <v>0</v>
      </c>
      <c r="AL41" s="96">
        <f>IF(AL$11=يناير!$A41,يناير!$AI41-يناير!$AJ41,0)</f>
        <v>0</v>
      </c>
      <c r="AM41" s="96">
        <f>IF(AM$11=يناير!$A41,يناير!$AI41-يناير!$AJ41,0)</f>
        <v>0</v>
      </c>
      <c r="AN41" s="96">
        <f>IF(AN$11=يناير!$A41,يناير!$AI41-يناير!$AJ41,0)</f>
        <v>0</v>
      </c>
    </row>
    <row r="42" spans="1:40">
      <c r="A42" s="96" t="str">
        <f>IF(D42&gt;0,يناير!D42," ")</f>
        <v> </v>
      </c>
      <c r="B42" s="96" t="str">
        <f>IF(D42&gt;0,يناير!D42," ")</f>
        <v> </v>
      </c>
      <c r="C42" s="96" t="str">
        <f>IF(D42&gt;0,يناير!E42,"")</f>
        <v/>
      </c>
      <c r="D42" s="126">
        <f t="shared" si="0"/>
        <v>0</v>
      </c>
      <c r="E42" s="126">
        <f t="shared" si="1"/>
        <v>0</v>
      </c>
      <c r="F42" s="96">
        <f>IF(F$11=يناير!$A$12,يناير!$BP42-يناير!$BO42,0)</f>
        <v>0</v>
      </c>
      <c r="G42" s="96">
        <f>IF(G$11=يناير!$A42,يناير!BL42-يناير!BK42,0)</f>
        <v>0</v>
      </c>
      <c r="H42" s="96">
        <f>IF(H$11=يناير!$A42,يناير!BM42-يناير!BN42,0)</f>
        <v>0</v>
      </c>
      <c r="I42" s="96">
        <f>IF(I$11=يناير!$A42,يناير!BM$12-يناير!BN42,0)</f>
        <v>0</v>
      </c>
      <c r="J42" s="96">
        <f>IF(J$11=يناير!$A42,يناير!BM42-يناير!BN42,0)</f>
        <v>0</v>
      </c>
      <c r="K42" s="96">
        <f>IF(K$11=يناير!$A42,يناير!BM42-يناير!BN42,0)</f>
        <v>0</v>
      </c>
      <c r="L42" s="96">
        <f>IF(L$11=يناير!$A42,يناير!BM42-يناير!BN42,0)</f>
        <v>0</v>
      </c>
      <c r="M42" s="96">
        <f t="shared" si="2"/>
        <v>0</v>
      </c>
      <c r="N42" s="96">
        <f>IF(N$11=يناير!$A42,يناير!$BP42-يناير!$BO42,0)</f>
        <v>0</v>
      </c>
      <c r="O42" s="96">
        <f>IF(O$11=يناير!$A42,يناير!BL42-يناير!BK42,0)</f>
        <v>0</v>
      </c>
      <c r="P42" s="96">
        <f>IF(P$11=يناير!A42,يناير!AI42-يناير!AJ42,0)</f>
        <v>0</v>
      </c>
      <c r="Q42" s="96">
        <f>IF(Q$11=يناير!$A42,يناير!$AI42-يناير!$AJ42,0)</f>
        <v>0</v>
      </c>
      <c r="R42" s="96">
        <f>IF(R$11=يناير!$A42,يناير!$AI42-يناير!$AJ42,0)</f>
        <v>0</v>
      </c>
      <c r="S42" s="96">
        <f>IF(S$11=يناير!$A42,يناير!$AI42-يناير!$AJ42,0)</f>
        <v>0</v>
      </c>
      <c r="T42" s="96">
        <f>IF(T$11=يناير!$A42,يناير!$AI42-يناير!$AJ42,0)</f>
        <v>0</v>
      </c>
      <c r="U42" s="96">
        <f t="shared" si="3"/>
        <v>0</v>
      </c>
      <c r="V42" s="96">
        <f>IF(V$11=يناير!$A42,يناير!$BP42-يناير!$BO42,0)</f>
        <v>0</v>
      </c>
      <c r="W42" s="96">
        <f>IF(W$11=يناير!$A42,يناير!$BL42-يناير!$BK42,0)</f>
        <v>0</v>
      </c>
      <c r="X42" s="96">
        <f>IF(X$11=يناير!$A42,يناير!$AI42-يناير!$AJ42,0)</f>
        <v>0</v>
      </c>
      <c r="Y42" s="96">
        <f>IF(Y$11=يناير!$A42,يناير!$AI42-يناير!$AJ42,0)</f>
        <v>0</v>
      </c>
      <c r="Z42" s="96">
        <f>IF(Z$11=يناير!$A42,يناير!$AI42-يناير!$AJ42,0)</f>
        <v>0</v>
      </c>
      <c r="AA42" s="96">
        <f>IF(AA$11=يناير!$A42,يناير!$AI42-يناير!$AJ42,0)</f>
        <v>0</v>
      </c>
      <c r="AB42" s="96">
        <f>IF(AB$11=يناير!$A42,يناير!$AI42-يناير!$AJ42,0)</f>
        <v>0</v>
      </c>
      <c r="AC42" s="96">
        <f t="shared" si="4"/>
        <v>0</v>
      </c>
      <c r="AD42" s="96">
        <f>IF(AD$11=يناير!$A42,يناير!$BP42-يناير!$BO42,0)</f>
        <v>0</v>
      </c>
      <c r="AE42" s="96">
        <f>IF(AE$11=يناير!$A42,يناير!BL42-يناير!BK42,0)</f>
        <v>0</v>
      </c>
      <c r="AF42" s="96">
        <f>IF(AF$11=يناير!$A42,يناير!$AI42-يناير!$AJ42,0)</f>
        <v>0</v>
      </c>
      <c r="AG42" s="96">
        <f>IF(AG$11=يناير!$A42,يناير!$AI42-يناير!$AJ42,0)</f>
        <v>0</v>
      </c>
      <c r="AH42" s="96">
        <f>IF(AH$11=يناير!$A42,يناير!$AI42-يناير!$AJ42,0)</f>
        <v>0</v>
      </c>
      <c r="AI42" s="96">
        <f t="shared" si="5"/>
        <v>0</v>
      </c>
      <c r="AJ42" s="96">
        <f>IF(AJ$11=يناير!$A42,يناير!BP42-يناير!BO42,0)</f>
        <v>0</v>
      </c>
      <c r="AK42" s="96">
        <f>IF(AK$11=يناير!$A42,يناير!$AI42-يناير!$AJ42,0)</f>
        <v>0</v>
      </c>
      <c r="AL42" s="96">
        <f>IF(AL$11=يناير!$A42,يناير!$AI42-يناير!$AJ42,0)</f>
        <v>0</v>
      </c>
      <c r="AM42" s="96">
        <f>IF(AM$11=يناير!$A42,يناير!$AI42-يناير!$AJ42,0)</f>
        <v>0</v>
      </c>
      <c r="AN42" s="96">
        <f>IF(AN$11=يناير!$A42,يناير!$AI42-يناير!$AJ42,0)</f>
        <v>0</v>
      </c>
    </row>
    <row r="43" ht="15" spans="1:40">
      <c r="A43" s="96" t="str">
        <f>IF(D43&gt;0,يناير!D43," ")</f>
        <v> </v>
      </c>
      <c r="B43" s="96" t="str">
        <f>IF(D43&gt;0,يناير!D43," ")</f>
        <v> </v>
      </c>
      <c r="C43" s="96" t="str">
        <f>IF(D43&gt;0,يناير!E43,"")</f>
        <v/>
      </c>
      <c r="D43" s="126">
        <f t="shared" si="0"/>
        <v>0</v>
      </c>
      <c r="E43" s="126">
        <f t="shared" si="1"/>
        <v>0</v>
      </c>
      <c r="F43" s="96">
        <f>IF(F$11=يناير!$A$12,يناير!$BP43-يناير!$BO43,0)</f>
        <v>0</v>
      </c>
      <c r="G43" s="96">
        <f>IF(G$11=يناير!$A43,يناير!BL43-يناير!BK43,0)</f>
        <v>0</v>
      </c>
      <c r="H43" s="96">
        <f>IF(H$11=يناير!$A43,يناير!BM43-يناير!BN43,0)</f>
        <v>0</v>
      </c>
      <c r="I43" s="96">
        <f>IF(I$11=يناير!$A43,يناير!BM$12-يناير!BN43,0)</f>
        <v>0</v>
      </c>
      <c r="J43" s="96">
        <f>IF(J$11=يناير!$A43,يناير!BM43-يناير!BN43,0)</f>
        <v>0</v>
      </c>
      <c r="K43" s="96">
        <f>IF(K$11=يناير!$A43,يناير!BM43-يناير!BN43,0)</f>
        <v>0</v>
      </c>
      <c r="L43" s="96">
        <f>IF(L$11=يناير!$A43,يناير!BM43-يناير!BN43,0)</f>
        <v>0</v>
      </c>
      <c r="M43" s="96">
        <f t="shared" si="2"/>
        <v>0</v>
      </c>
      <c r="N43" s="96">
        <f>IF(N$11=يناير!$A43,يناير!$BP43-يناير!$BO43,0)</f>
        <v>0</v>
      </c>
      <c r="O43" s="96">
        <f>IF(O$11=يناير!$A43,يناير!BL43-يناير!BK43,0)</f>
        <v>0</v>
      </c>
      <c r="P43" s="96">
        <f>IF(P$11=يناير!A43,يناير!AI43-يناير!AJ43,0)</f>
        <v>0</v>
      </c>
      <c r="Q43" s="96">
        <f>IF(Q$11=يناير!$A43,يناير!$AI43-يناير!$AJ43,0)</f>
        <v>0</v>
      </c>
      <c r="R43" s="96">
        <f>IF(R$11=يناير!$A43,يناير!$AI43-يناير!$AJ43,0)</f>
        <v>0</v>
      </c>
      <c r="S43" s="96">
        <f>IF(S$11=يناير!$A43,يناير!$AI43-يناير!$AJ43,0)</f>
        <v>0</v>
      </c>
      <c r="T43" s="96">
        <f>IF(T$11=يناير!$A43,يناير!$AI43-يناير!$AJ43,0)</f>
        <v>0</v>
      </c>
      <c r="U43" s="96">
        <f t="shared" si="3"/>
        <v>0</v>
      </c>
      <c r="V43" s="96">
        <f>IF(V$11=يناير!$A43,يناير!$BP43-يناير!$BO43,0)</f>
        <v>0</v>
      </c>
      <c r="W43" s="96">
        <f>IF(W$11=يناير!$A43,يناير!$BL43-يناير!$BK43,0)</f>
        <v>0</v>
      </c>
      <c r="X43" s="96">
        <f>IF(X$11=يناير!$A43,يناير!$AI43-يناير!$AJ43,0)</f>
        <v>0</v>
      </c>
      <c r="Y43" s="96">
        <f>IF(Y$11=يناير!$A43,يناير!$AI43-يناير!$AJ43,0)</f>
        <v>0</v>
      </c>
      <c r="Z43" s="96">
        <f>IF(Z$11=يناير!$A43,يناير!$AI43-يناير!$AJ43,0)</f>
        <v>0</v>
      </c>
      <c r="AA43" s="96">
        <f>IF(AA$11=يناير!$A43,يناير!$AI43-يناير!$AJ43,0)</f>
        <v>0</v>
      </c>
      <c r="AB43" s="96">
        <f>IF(AB$11=يناير!$A43,يناير!$AI43-يناير!$AJ43,0)</f>
        <v>0</v>
      </c>
      <c r="AC43" s="96">
        <f t="shared" si="4"/>
        <v>0</v>
      </c>
      <c r="AD43" s="96">
        <f>IF(AD$11=يناير!$A43,يناير!$BP43-يناير!$BO43,0)</f>
        <v>0</v>
      </c>
      <c r="AE43" s="96">
        <f>IF(AE$11=يناير!$A43,يناير!BL43-يناير!BK43,0)</f>
        <v>0</v>
      </c>
      <c r="AF43" s="96">
        <f>IF(AF$11=يناير!$A43,يناير!$AI43-يناير!$AJ43,0)</f>
        <v>0</v>
      </c>
      <c r="AG43" s="96">
        <f>IF(AG$11=يناير!$A43,يناير!$AI43-يناير!$AJ43,0)</f>
        <v>0</v>
      </c>
      <c r="AH43" s="96">
        <f>IF(AH$11=يناير!$A43,يناير!$AI43-يناير!$AJ43,0)</f>
        <v>0</v>
      </c>
      <c r="AI43" s="96">
        <f t="shared" si="5"/>
        <v>0</v>
      </c>
      <c r="AJ43" s="96">
        <f>IF(AJ$11=يناير!$A43,يناير!BP43-يناير!BO43,0)</f>
        <v>0</v>
      </c>
      <c r="AK43" s="96">
        <f>IF(AK$11=يناير!$A43,يناير!$AI43-يناير!$AJ43,0)</f>
        <v>0</v>
      </c>
      <c r="AL43" s="96">
        <f>IF(AL$11=يناير!$A43,يناير!$AI43-يناير!$AJ43,0)</f>
        <v>0</v>
      </c>
      <c r="AM43" s="96">
        <f>IF(AM$11=يناير!$A43,يناير!$AI43-يناير!$AJ43,0)</f>
        <v>0</v>
      </c>
      <c r="AN43" s="96">
        <f>IF(AN$11=يناير!$A43,يناير!$AI43-يناير!$AJ43,0)</f>
        <v>0</v>
      </c>
    </row>
    <row r="44" ht="23.25" spans="3:40">
      <c r="C44" s="127" t="s">
        <v>534</v>
      </c>
      <c r="D44" s="110">
        <f>SUM(D12:D43)</f>
        <v>0</v>
      </c>
      <c r="E44" s="97">
        <f>SUM(E12:E43)</f>
        <v>0</v>
      </c>
      <c r="F44" s="96">
        <f>IF(F$11=يناير!$A$12,يناير!$BP44-يناير!$BO44,0)</f>
        <v>0</v>
      </c>
      <c r="G44" s="128">
        <f t="shared" ref="G44:Z44" si="6">SUM(G12:G43)</f>
        <v>0</v>
      </c>
      <c r="H44" s="128">
        <f t="shared" si="6"/>
        <v>0</v>
      </c>
      <c r="I44" s="128">
        <f t="shared" si="6"/>
        <v>0</v>
      </c>
      <c r="J44" s="128">
        <f t="shared" si="6"/>
        <v>0</v>
      </c>
      <c r="K44" s="128">
        <f t="shared" si="6"/>
        <v>0</v>
      </c>
      <c r="L44" s="128">
        <f t="shared" si="6"/>
        <v>0</v>
      </c>
      <c r="M44" s="97">
        <f t="shared" si="6"/>
        <v>0</v>
      </c>
      <c r="N44" s="133">
        <f t="shared" si="6"/>
        <v>0</v>
      </c>
      <c r="O44" s="133">
        <f t="shared" si="6"/>
        <v>0</v>
      </c>
      <c r="P44" s="133">
        <f t="shared" si="6"/>
        <v>0</v>
      </c>
      <c r="Q44" s="133">
        <f t="shared" si="6"/>
        <v>0</v>
      </c>
      <c r="R44" s="133">
        <f t="shared" si="6"/>
        <v>0</v>
      </c>
      <c r="S44" s="133">
        <f t="shared" si="6"/>
        <v>0</v>
      </c>
      <c r="T44" s="133">
        <f t="shared" si="6"/>
        <v>0</v>
      </c>
      <c r="U44" s="97">
        <f t="shared" si="6"/>
        <v>0</v>
      </c>
      <c r="V44" s="136">
        <f t="shared" si="6"/>
        <v>0</v>
      </c>
      <c r="W44" s="136">
        <f t="shared" si="6"/>
        <v>0</v>
      </c>
      <c r="X44" s="136">
        <f t="shared" si="6"/>
        <v>0</v>
      </c>
      <c r="Y44" s="136">
        <f t="shared" si="6"/>
        <v>0</v>
      </c>
      <c r="Z44" s="136">
        <f t="shared" si="6"/>
        <v>0</v>
      </c>
      <c r="AA44" s="136"/>
      <c r="AB44" s="136">
        <f t="shared" ref="AB44:AN44" si="7">SUM(AB12:AB43)</f>
        <v>0</v>
      </c>
      <c r="AC44" s="97">
        <f t="shared" si="7"/>
        <v>0</v>
      </c>
      <c r="AD44" s="138">
        <f t="shared" si="7"/>
        <v>0</v>
      </c>
      <c r="AE44" s="138">
        <f t="shared" si="7"/>
        <v>0</v>
      </c>
      <c r="AF44" s="138">
        <f t="shared" si="7"/>
        <v>0</v>
      </c>
      <c r="AG44" s="138">
        <f t="shared" si="7"/>
        <v>0</v>
      </c>
      <c r="AH44" s="138">
        <f t="shared" si="7"/>
        <v>0</v>
      </c>
      <c r="AI44" s="97">
        <f t="shared" si="7"/>
        <v>0</v>
      </c>
      <c r="AJ44" s="142">
        <f t="shared" si="7"/>
        <v>0</v>
      </c>
      <c r="AK44" s="142">
        <f t="shared" si="7"/>
        <v>0</v>
      </c>
      <c r="AL44" s="142">
        <f t="shared" si="7"/>
        <v>0</v>
      </c>
      <c r="AM44" s="142">
        <f t="shared" si="7"/>
        <v>0</v>
      </c>
      <c r="AN44" s="143">
        <f t="shared" si="7"/>
        <v>0</v>
      </c>
    </row>
    <row r="45" ht="15"/>
    <row r="50" ht="30" spans="18:27">
      <c r="R50" s="134"/>
      <c r="S50" s="134" t="s">
        <v>604</v>
      </c>
      <c r="T50" s="134"/>
      <c r="U50" s="134"/>
      <c r="V50" s="134"/>
      <c r="W50" s="134"/>
      <c r="X50" s="134"/>
      <c r="Y50" s="134"/>
      <c r="Z50" s="134"/>
      <c r="AA50" s="134"/>
    </row>
    <row r="51" ht="30" spans="18:27">
      <c r="R51" s="134"/>
      <c r="S51" s="134"/>
      <c r="T51" s="134"/>
      <c r="U51" s="134"/>
      <c r="V51" s="134"/>
      <c r="W51" s="134"/>
      <c r="X51" s="134"/>
      <c r="Y51" s="134"/>
      <c r="Z51" s="134"/>
      <c r="AA51" s="134"/>
    </row>
    <row r="52" ht="30" spans="18:27">
      <c r="R52" s="134"/>
      <c r="S52" s="134"/>
      <c r="T52" s="134"/>
      <c r="U52" s="134"/>
      <c r="V52" s="134"/>
      <c r="W52" s="134"/>
      <c r="X52" s="134"/>
      <c r="Y52" s="134"/>
      <c r="Z52" s="134"/>
      <c r="AA52" s="134"/>
    </row>
    <row r="53" ht="30" spans="18:27">
      <c r="R53" s="134"/>
      <c r="S53" s="134"/>
      <c r="T53" s="134"/>
      <c r="U53" s="134"/>
      <c r="V53" s="134"/>
      <c r="W53" s="134"/>
      <c r="X53" s="134"/>
      <c r="Y53" s="134"/>
      <c r="Z53" s="134"/>
      <c r="AA53" s="134"/>
    </row>
    <row r="54" ht="20.25" spans="1:40">
      <c r="A54" s="96"/>
      <c r="B54" s="96"/>
      <c r="C54" s="96"/>
      <c r="D54" s="96"/>
      <c r="E54" s="97"/>
      <c r="F54" s="125" t="s">
        <v>569</v>
      </c>
      <c r="G54" s="125"/>
      <c r="H54" s="125"/>
      <c r="I54" s="125"/>
      <c r="J54" s="125"/>
      <c r="K54" s="125"/>
      <c r="L54" s="125"/>
      <c r="M54" s="97"/>
      <c r="N54" s="132" t="s">
        <v>570</v>
      </c>
      <c r="O54" s="132"/>
      <c r="P54" s="132"/>
      <c r="Q54" s="132"/>
      <c r="R54" s="132"/>
      <c r="S54" s="132"/>
      <c r="T54" s="132"/>
      <c r="U54" s="97"/>
      <c r="V54" s="135" t="s">
        <v>571</v>
      </c>
      <c r="W54" s="135"/>
      <c r="X54" s="135"/>
      <c r="Y54" s="135"/>
      <c r="Z54" s="135"/>
      <c r="AA54" s="135"/>
      <c r="AB54" s="135"/>
      <c r="AC54" s="97"/>
      <c r="AD54" s="137" t="s">
        <v>572</v>
      </c>
      <c r="AE54" s="137"/>
      <c r="AF54" s="137"/>
      <c r="AG54" s="137"/>
      <c r="AH54" s="137"/>
      <c r="AI54" s="97"/>
      <c r="AJ54" s="139" t="s">
        <v>573</v>
      </c>
      <c r="AK54" s="139"/>
      <c r="AL54" s="139"/>
      <c r="AM54" s="139"/>
      <c r="AN54" s="139"/>
    </row>
    <row r="55" ht="20.25" spans="1:40">
      <c r="A55" s="97" t="s">
        <v>513</v>
      </c>
      <c r="B55" s="97" t="s">
        <v>486</v>
      </c>
      <c r="C55" s="129" t="s">
        <v>487</v>
      </c>
      <c r="D55" s="110" t="s">
        <v>574</v>
      </c>
      <c r="E55" s="97" t="s">
        <v>15</v>
      </c>
      <c r="F55" s="125" t="s">
        <v>575</v>
      </c>
      <c r="G55" s="125" t="s">
        <v>35</v>
      </c>
      <c r="H55" s="125" t="s">
        <v>576</v>
      </c>
      <c r="I55" s="125" t="s">
        <v>577</v>
      </c>
      <c r="J55" s="125" t="s">
        <v>578</v>
      </c>
      <c r="K55" s="125" t="s">
        <v>579</v>
      </c>
      <c r="L55" s="125" t="s">
        <v>580</v>
      </c>
      <c r="M55" s="97" t="s">
        <v>534</v>
      </c>
      <c r="N55" s="132" t="s">
        <v>581</v>
      </c>
      <c r="O55" s="132" t="s">
        <v>582</v>
      </c>
      <c r="P55" s="132" t="s">
        <v>583</v>
      </c>
      <c r="Q55" s="132" t="s">
        <v>584</v>
      </c>
      <c r="R55" s="132" t="s">
        <v>585</v>
      </c>
      <c r="S55" s="132" t="s">
        <v>586</v>
      </c>
      <c r="T55" s="132" t="s">
        <v>587</v>
      </c>
      <c r="U55" s="97" t="s">
        <v>534</v>
      </c>
      <c r="V55" s="135" t="s">
        <v>588</v>
      </c>
      <c r="W55" s="135" t="s">
        <v>589</v>
      </c>
      <c r="X55" s="135" t="s">
        <v>590</v>
      </c>
      <c r="Y55" s="135" t="s">
        <v>591</v>
      </c>
      <c r="Z55" s="135" t="s">
        <v>592</v>
      </c>
      <c r="AA55" s="135" t="s">
        <v>593</v>
      </c>
      <c r="AB55" s="135" t="s">
        <v>594</v>
      </c>
      <c r="AC55" s="97" t="s">
        <v>534</v>
      </c>
      <c r="AD55" s="137" t="s">
        <v>595</v>
      </c>
      <c r="AE55" s="137" t="s">
        <v>596</v>
      </c>
      <c r="AF55" s="137" t="s">
        <v>597</v>
      </c>
      <c r="AG55" s="137" t="s">
        <v>598</v>
      </c>
      <c r="AH55" s="137" t="s">
        <v>599</v>
      </c>
      <c r="AI55" s="97" t="s">
        <v>534</v>
      </c>
      <c r="AJ55" s="140" t="s">
        <v>575</v>
      </c>
      <c r="AK55" s="140" t="s">
        <v>600</v>
      </c>
      <c r="AL55" s="141" t="s">
        <v>601</v>
      </c>
      <c r="AM55" s="141" t="s">
        <v>602</v>
      </c>
      <c r="AN55" s="141" t="s">
        <v>603</v>
      </c>
    </row>
    <row r="56" spans="1:40">
      <c r="A56" s="96" t="str">
        <f>IF(D56&gt;0,فبراير!D12," ")</f>
        <v> </v>
      </c>
      <c r="B56" s="130" t="str">
        <f>IF(D56&gt;0,فبراير!E12,"")</f>
        <v/>
      </c>
      <c r="C56" s="40" t="str">
        <f>IF(D56&gt;0,فبراير!F12,"")</f>
        <v/>
      </c>
      <c r="D56" s="131">
        <f t="shared" ref="D56:D87" si="8">SUM(AI56,AC56,U56,M56)</f>
        <v>0</v>
      </c>
      <c r="E56" s="126">
        <f t="shared" ref="E56:E87" si="9">SUM(H56:L56,-G56-F56)</f>
        <v>0</v>
      </c>
      <c r="F56" s="96">
        <f>IF(F$11=فبراير!$A12,فبراير!BP12-فبراير!BO12,0)</f>
        <v>0</v>
      </c>
      <c r="G56" s="96">
        <f>IF(G$11=فبراير!$A12,فبراير!$BL12-فبراير!$BK12,0)</f>
        <v>0</v>
      </c>
      <c r="H56" s="96">
        <f>IF(H$11=فبراير!$A12,فبراير!BM$12-فبراير!BN$12,0)</f>
        <v>0</v>
      </c>
      <c r="I56" s="96">
        <f>IF(I$11=فبراير!$A12,فبراير!BN$12-فبراير!BO$12,0)</f>
        <v>0</v>
      </c>
      <c r="J56" s="96">
        <f>IF(J$11=فبراير!$A12,فبراير!BO$12-فبراير!BP$12,0)</f>
        <v>0</v>
      </c>
      <c r="K56" s="96">
        <f>IF(K$11=فبراير!$A12,فبراير!BP$12-فبراير!BQ$12,0)</f>
        <v>0</v>
      </c>
      <c r="L56" s="96">
        <f>IF(L$11=فبراير!$A12,فبراير!BQ$12-فبراير!BR$12,0)</f>
        <v>0</v>
      </c>
      <c r="M56" s="96">
        <f t="shared" ref="M56:M87" si="10">SUM(P56:T56,-O56-N56)</f>
        <v>0</v>
      </c>
      <c r="N56" s="96">
        <f>IF(N$11=فبراير!$A12,فبراير!$BP12-فبراير!$BO12,0)</f>
        <v>0</v>
      </c>
      <c r="O56" s="96">
        <f>IF(O$11=فبراير!$A12,فبراير!BY12-فبراير!BX12,0)</f>
        <v>0</v>
      </c>
      <c r="P56" s="96">
        <f>IF(P$11=فبراير!$A12,فبراير!$BL12-فبراير!$BK12,0)</f>
        <v>0</v>
      </c>
      <c r="Q56" s="96">
        <f>IF(Q$11=فبراير!$A12,فبراير!BV$12-فبراير!BW$12,0)</f>
        <v>0</v>
      </c>
      <c r="R56" s="96">
        <f>IF(R$11=فبراير!$A12,فبراير!BW$12-فبراير!BX$12,0)</f>
        <v>0</v>
      </c>
      <c r="S56" s="96">
        <f>IF(S$11=فبراير!$A12,فبراير!BX$12-فبراير!BY$12,0)</f>
        <v>0</v>
      </c>
      <c r="T56" s="96">
        <f>IF(T$11=فبراير!$A12,فبراير!BY$12-فبراير!BZ$12,0)</f>
        <v>0</v>
      </c>
      <c r="U56" s="96">
        <f>IF(U$11=فبراير!$A12,فبراير!BZ$12-فبراير!CA$12,0)</f>
        <v>0</v>
      </c>
      <c r="V56" s="96">
        <f>IF(V$11=فبراير!$A12,فبراير!$BP12-فبراير!$BO12,0)</f>
        <v>0</v>
      </c>
      <c r="W56" s="96">
        <f>IF(W$11=فبراير!$A12,فبراير!BL12-فبراير!BK12,0)</f>
        <v>0</v>
      </c>
      <c r="X56" s="96">
        <f>IF(X$11=فبراير!$A12,فبراير!AI12-فبراير!AJ12,0)</f>
        <v>0</v>
      </c>
      <c r="Y56" s="96">
        <f>IF(Y$11=فبراير!$A12,فبراير!AJ12-فبراير!AK12,0)</f>
        <v>0</v>
      </c>
      <c r="Z56" s="96">
        <f>IF(Z$11=فبراير!$A12,فبراير!AK12-فبراير!AL12,0)</f>
        <v>0</v>
      </c>
      <c r="AA56" s="96">
        <f>IF(AA$11=فبراير!$A12,فبراير!AL12-فبراير!AM12,0)</f>
        <v>0</v>
      </c>
      <c r="AB56" s="96">
        <f>IF(AB$11=فبراير!$A12,فبراير!AM12-فبراير!AN12,0)</f>
        <v>0</v>
      </c>
      <c r="AC56" s="96">
        <f>IF(AC$11=فبراير!N512,فبراير!$AI12-فبراير!$AJ12,0)</f>
        <v>0</v>
      </c>
      <c r="AD56" s="96">
        <f>IF(AD$11=فبراير!$A12,فبراير!$BP12-فبراير!$BO12,0)</f>
        <v>0</v>
      </c>
      <c r="AE56" s="96">
        <f>IF(AE$11=فبراير!$A12,فبراير!BL12-فبراير!BK12,0)</f>
        <v>0</v>
      </c>
      <c r="AF56" s="96">
        <f>IF(AF$11=فبراير!$A12,فبراير!AI12-فبراير!AJ12,0)</f>
        <v>0</v>
      </c>
      <c r="AG56" s="96">
        <f>IF(AG$11=فبراير!$A12,فبراير!AJ12-فبراير!AK12,0)</f>
        <v>0</v>
      </c>
      <c r="AH56" s="96">
        <f>IF(AH$11=فبراير!$A12,فبراير!AK12-فبراير!AL12,0)</f>
        <v>0</v>
      </c>
      <c r="AI56" s="96">
        <f>IF(AI$11=فبراير!$A12,فبراير!$AI12-فبراير!$AJ12,0)</f>
        <v>0</v>
      </c>
      <c r="AJ56" s="96">
        <f>IF(AJ$11=فبراير!$A12,فبراير!BP12-فبراير!BO12,0)</f>
        <v>0</v>
      </c>
      <c r="AK56" s="96">
        <f>IF(AK$11=فبراير!$A12,فبراير!AI12-فبراير!$AJ12,0)</f>
        <v>0</v>
      </c>
      <c r="AL56" s="96">
        <f>IF(AL$11=فبراير!$A12,فبراير!AJ12-فبراير!$AJ12,0)</f>
        <v>0</v>
      </c>
      <c r="AM56" s="96">
        <f>IF(AM$11=فبراير!$A12,فبراير!AK12-فبراير!$AJ12,0)</f>
        <v>0</v>
      </c>
      <c r="AN56" s="96">
        <f>IF(AN$11=فبراير!$A12,فبراير!AL12-فبراير!$AJ12,0)</f>
        <v>0</v>
      </c>
    </row>
    <row r="57" spans="1:40">
      <c r="A57" s="96" t="str">
        <f>IF(D57&gt;0,فبراير!D13," ")</f>
        <v> </v>
      </c>
      <c r="B57" s="96" t="str">
        <f>IF(D57&gt;0,فبراير!E13,"")</f>
        <v/>
      </c>
      <c r="C57" s="40" t="str">
        <f>IF(D57&gt;0,فبراير!F13,"")</f>
        <v/>
      </c>
      <c r="D57" s="126">
        <f t="shared" si="8"/>
        <v>0</v>
      </c>
      <c r="E57" s="126">
        <f t="shared" si="9"/>
        <v>0</v>
      </c>
      <c r="F57" s="96">
        <f>IF(F$11=فبراير!$A13,فبراير!BP13-فبراير!BO13,0)</f>
        <v>0</v>
      </c>
      <c r="G57" s="96">
        <f>IF(G$11=فبراير!$A13,فبراير!$BL13-فبراير!$BK13,0)</f>
        <v>0</v>
      </c>
      <c r="H57" s="96">
        <f>IF(H$11=فبراير!$A13,فبراير!BM$12-فبراير!BN$12,0)</f>
        <v>0</v>
      </c>
      <c r="I57" s="96">
        <f>IF(I$11=فبراير!$A13,فبراير!BN$12-فبراير!BO$12,0)</f>
        <v>0</v>
      </c>
      <c r="J57" s="96">
        <f>IF(J$11=فبراير!$A13,فبراير!BO$12-فبراير!BP$12,0)</f>
        <v>0</v>
      </c>
      <c r="K57" s="96">
        <f>IF(K$11=فبراير!$A13,فبراير!BP$12-فبراير!BQ$12,0)</f>
        <v>0</v>
      </c>
      <c r="L57" s="96">
        <f>IF(L$11=فبراير!$A13,فبراير!BQ$12-فبراير!BR$12,0)</f>
        <v>0</v>
      </c>
      <c r="M57" s="96">
        <f t="shared" si="10"/>
        <v>0</v>
      </c>
      <c r="N57" s="96"/>
      <c r="O57" s="96"/>
      <c r="P57" s="96"/>
      <c r="Q57" s="96"/>
      <c r="R57" s="96"/>
      <c r="S57" s="96"/>
      <c r="T57" s="96"/>
      <c r="U57" s="96">
        <f t="shared" ref="U57:U87" si="11">SUM(X57:AB57,-W57-V57)</f>
        <v>0</v>
      </c>
      <c r="V57" s="96"/>
      <c r="W57" s="96"/>
      <c r="X57" s="96">
        <f>IF(X$11=فبراير!$A13,فبراير!AI13-فبراير!AJ13,0)</f>
        <v>0</v>
      </c>
      <c r="Y57" s="96">
        <f>IF(Y$11=فبراير!$A13,فبراير!AJ13-فبراير!AK13,0)</f>
        <v>0</v>
      </c>
      <c r="Z57" s="96">
        <f>IF(Z$11=فبراير!$A13,فبراير!AK13-فبراير!AL13,0)</f>
        <v>0</v>
      </c>
      <c r="AA57" s="96">
        <f>IF(AA$11=فبراير!$A13,فبراير!AL13-فبراير!AM13,0)</f>
        <v>0</v>
      </c>
      <c r="AB57" s="96">
        <f>IF(AB$11=فبراير!$A13,فبراير!AM13-فبراير!AN13,0)</f>
        <v>0</v>
      </c>
      <c r="AC57" s="96">
        <f t="shared" ref="AC57:AC87" si="12">SUM(AF57:AH57,-AE57-AD57)</f>
        <v>0</v>
      </c>
      <c r="AD57" s="96">
        <f>IF(AD$11=فبراير!$A13,فبراير!$BP13-فبراير!$BO13,0)</f>
        <v>0</v>
      </c>
      <c r="AE57" s="96">
        <f>IF(AE$11=فبراير!$A13,فبراير!BL13-فبراير!BK13,0)</f>
        <v>0</v>
      </c>
      <c r="AF57" s="96">
        <f>IF(AF$11=فبراير!$A13,فبراير!AI13-فبراير!AJ13,0)</f>
        <v>0</v>
      </c>
      <c r="AG57" s="96">
        <f>IF(AG$11=فبراير!$A13,فبراير!AJ13-فبراير!AK13,0)</f>
        <v>0</v>
      </c>
      <c r="AH57" s="96">
        <f>IF(AH$11=فبراير!$A13,فبراير!AK13-فبراير!AL13,0)</f>
        <v>0</v>
      </c>
      <c r="AI57" s="96">
        <f t="shared" ref="AI57:AI87" si="13">SUM(AK57:AN57,-AJ57)</f>
        <v>0</v>
      </c>
      <c r="AJ57" s="96">
        <f>IF(AJ$11=فبراير!$A13,فبراير!BP13-فبراير!BO13,0)</f>
        <v>0</v>
      </c>
      <c r="AK57" s="96">
        <f>IF(AK$11=فبراير!$A13,فبراير!AI13-فبراير!$AJ13,0)</f>
        <v>0</v>
      </c>
      <c r="AL57" s="96">
        <f>IF(AL$11=فبراير!$A13,فبراير!AJ13-فبراير!$AJ13,0)</f>
        <v>0</v>
      </c>
      <c r="AM57" s="96">
        <f>IF(AM$11=فبراير!$A13,فبراير!AK13-فبراير!$AJ13,0)</f>
        <v>0</v>
      </c>
      <c r="AN57" s="96">
        <f>IF(AN$11=فبراير!$A13,فبراير!AL13-فبراير!$AJ13,0)</f>
        <v>0</v>
      </c>
    </row>
    <row r="58" spans="1:40">
      <c r="A58" s="96" t="str">
        <f>IF(D58&gt;0,فبراير!D14," ")</f>
        <v> </v>
      </c>
      <c r="B58" s="96" t="str">
        <f>IF(D58&gt;0,فبراير!E14,"")</f>
        <v/>
      </c>
      <c r="C58" s="40" t="str">
        <f>IF(D58&gt;0,فبراير!F14,"")</f>
        <v/>
      </c>
      <c r="D58" s="126">
        <f t="shared" si="8"/>
        <v>0</v>
      </c>
      <c r="E58" s="126">
        <f t="shared" si="9"/>
        <v>0</v>
      </c>
      <c r="F58" s="96">
        <f>IF(F$11=فبراير!$A14,فبراير!BP14-فبراير!BO14,0)</f>
        <v>0</v>
      </c>
      <c r="G58" s="96">
        <f>IF(G$11=فبراير!$A14,فبراير!$BL14-فبراير!$BK14,0)</f>
        <v>0</v>
      </c>
      <c r="H58" s="96">
        <f>IF(H$11=فبراير!$A14,فبراير!BM$12-فبراير!BN$12,0)</f>
        <v>0</v>
      </c>
      <c r="I58" s="96">
        <f>IF(I$11=فبراير!$A14,فبراير!BN$12-فبراير!BO$12,0)</f>
        <v>0</v>
      </c>
      <c r="J58" s="96">
        <f>IF(J$11=فبراير!$A14,فبراير!BO$12-فبراير!BP$12,0)</f>
        <v>0</v>
      </c>
      <c r="K58" s="96">
        <f>IF(K$11=فبراير!$A14,فبراير!BP$12-فبراير!BQ$12,0)</f>
        <v>0</v>
      </c>
      <c r="L58" s="96">
        <f>IF(L$11=فبراير!$A14,فبراير!BQ$12-فبراير!BR$12,0)</f>
        <v>0</v>
      </c>
      <c r="M58" s="96">
        <f t="shared" si="10"/>
        <v>0</v>
      </c>
      <c r="N58" s="96"/>
      <c r="O58" s="96"/>
      <c r="P58" s="96"/>
      <c r="Q58" s="96"/>
      <c r="R58" s="96"/>
      <c r="S58" s="96"/>
      <c r="T58" s="96"/>
      <c r="U58" s="96">
        <f t="shared" si="11"/>
        <v>0</v>
      </c>
      <c r="V58" s="96"/>
      <c r="W58" s="96"/>
      <c r="X58" s="96">
        <f>IF(X$11=فبراير!$A14,فبراير!AI14-فبراير!AJ14,0)</f>
        <v>0</v>
      </c>
      <c r="Y58" s="96">
        <f>IF(Y$11=فبراير!$A14,فبراير!AJ14-فبراير!AK14,0)</f>
        <v>0</v>
      </c>
      <c r="Z58" s="96">
        <f>IF(Z$11=فبراير!$A14,فبراير!AK14-فبراير!AL14,0)</f>
        <v>0</v>
      </c>
      <c r="AA58" s="96">
        <f>IF(AA$11=فبراير!$A14,فبراير!AL14-فبراير!AM14,0)</f>
        <v>0</v>
      </c>
      <c r="AB58" s="96">
        <f>IF(AB$11=فبراير!$A14,فبراير!AM14-فبراير!AN14,0)</f>
        <v>0</v>
      </c>
      <c r="AC58" s="96">
        <f t="shared" si="12"/>
        <v>0</v>
      </c>
      <c r="AD58" s="96">
        <f>IF(AD$11=فبراير!$A14,فبراير!$BP14-فبراير!$BO14,0)</f>
        <v>0</v>
      </c>
      <c r="AE58" s="96">
        <f>IF(AE$11=فبراير!$A14,فبراير!BL14-فبراير!BK14,0)</f>
        <v>0</v>
      </c>
      <c r="AF58" s="96">
        <f>IF(AF$11=فبراير!$A14,فبراير!AI14-فبراير!AJ14,0)</f>
        <v>0</v>
      </c>
      <c r="AG58" s="96">
        <f>IF(AG$11=فبراير!$A14,فبراير!AJ14-فبراير!AK14,0)</f>
        <v>0</v>
      </c>
      <c r="AH58" s="96">
        <f>IF(AH$11=فبراير!$A14,فبراير!AK14-فبراير!AL14,0)</f>
        <v>0</v>
      </c>
      <c r="AI58" s="96">
        <f t="shared" si="13"/>
        <v>0</v>
      </c>
      <c r="AJ58" s="96">
        <f>IF(AJ$11=فبراير!$A14,فبراير!BP14-فبراير!BO14,0)</f>
        <v>0</v>
      </c>
      <c r="AK58" s="96">
        <f>IF(AK$11=فبراير!$A14,فبراير!AI14-فبراير!$AJ14,0)</f>
        <v>0</v>
      </c>
      <c r="AL58" s="96">
        <f>IF(AL$11=فبراير!$A14,فبراير!AJ14-فبراير!$AJ14,0)</f>
        <v>0</v>
      </c>
      <c r="AM58" s="96">
        <f>IF(AM$11=فبراير!$A14,فبراير!AK14-فبراير!$AJ14,0)</f>
        <v>0</v>
      </c>
      <c r="AN58" s="96">
        <f>IF(AN$11=فبراير!$A14,فبراير!AL14-فبراير!$AJ14,0)</f>
        <v>0</v>
      </c>
    </row>
    <row r="59" spans="1:40">
      <c r="A59" s="96" t="str">
        <f>IF(D59&gt;0,فبراير!D15," ")</f>
        <v> </v>
      </c>
      <c r="B59" s="96" t="str">
        <f>IF(D59&gt;0,فبراير!E15,"")</f>
        <v/>
      </c>
      <c r="C59" s="40" t="str">
        <f>IF(D59&gt;0,فبراير!F15,"")</f>
        <v/>
      </c>
      <c r="D59" s="126">
        <f t="shared" si="8"/>
        <v>0</v>
      </c>
      <c r="E59" s="126">
        <f t="shared" si="9"/>
        <v>0</v>
      </c>
      <c r="F59" s="96">
        <f>IF(F$11=فبراير!$A15,فبراير!BP15-فبراير!BO15,0)</f>
        <v>0</v>
      </c>
      <c r="G59" s="96">
        <f>IF(G$11=فبراير!$A15,فبراير!$BL15-فبراير!$BK15,0)</f>
        <v>0</v>
      </c>
      <c r="H59" s="96">
        <f>IF(H$11=فبراير!$A15,فبراير!BM$12-فبراير!BN$12,0)</f>
        <v>0</v>
      </c>
      <c r="I59" s="96">
        <f>IF(I$11=فبراير!$A15,فبراير!BN$12-فبراير!BO$12,0)</f>
        <v>0</v>
      </c>
      <c r="J59" s="96">
        <f>IF(J$11=فبراير!$A15,فبراير!BO$12-فبراير!BP$12,0)</f>
        <v>0</v>
      </c>
      <c r="K59" s="96">
        <f>IF(K$11=فبراير!$A15,فبراير!BP$12-فبراير!BQ$12,0)</f>
        <v>0</v>
      </c>
      <c r="L59" s="96">
        <f>IF(L$11=فبراير!$A15,فبراير!BQ$12-فبراير!BR$12,0)</f>
        <v>0</v>
      </c>
      <c r="M59" s="96">
        <f t="shared" si="10"/>
        <v>0</v>
      </c>
      <c r="N59" s="96"/>
      <c r="O59" s="96"/>
      <c r="P59" s="96"/>
      <c r="Q59" s="96"/>
      <c r="R59" s="96"/>
      <c r="S59" s="96"/>
      <c r="T59" s="96"/>
      <c r="U59" s="96">
        <f t="shared" si="11"/>
        <v>0</v>
      </c>
      <c r="V59" s="96"/>
      <c r="W59" s="96"/>
      <c r="X59" s="96">
        <f>IF(X$11=فبراير!$A15,فبراير!AI15-فبراير!AJ15,0)</f>
        <v>0</v>
      </c>
      <c r="Y59" s="96">
        <f>IF(Y$11=فبراير!$A15,فبراير!AJ15-فبراير!AK15,0)</f>
        <v>0</v>
      </c>
      <c r="Z59" s="96">
        <f>IF(Z$11=فبراير!$A15,فبراير!AK15-فبراير!AL15,0)</f>
        <v>0</v>
      </c>
      <c r="AA59" s="96">
        <f>IF(AA$11=فبراير!$A15,فبراير!AL15-فبراير!AM15,0)</f>
        <v>0</v>
      </c>
      <c r="AB59" s="96">
        <f>IF(AB$11=فبراير!$A15,فبراير!AM15-فبراير!AN15,0)</f>
        <v>0</v>
      </c>
      <c r="AC59" s="96">
        <f t="shared" si="12"/>
        <v>0</v>
      </c>
      <c r="AD59" s="96">
        <f>IF(AD$11=فبراير!$A15,فبراير!$BP15-فبراير!$BO15,0)</f>
        <v>0</v>
      </c>
      <c r="AE59" s="96">
        <f>IF(AE$11=فبراير!$A15,فبراير!BL15-فبراير!BK15,0)</f>
        <v>0</v>
      </c>
      <c r="AF59" s="96">
        <f>IF(AF$11=فبراير!$A15,فبراير!AI15-فبراير!AJ15,0)</f>
        <v>0</v>
      </c>
      <c r="AG59" s="96">
        <f>IF(AG$11=فبراير!$A15,فبراير!AJ15-فبراير!AK15,0)</f>
        <v>0</v>
      </c>
      <c r="AH59" s="96">
        <f>IF(AH$11=فبراير!$A15,فبراير!AK15-فبراير!AL15,0)</f>
        <v>0</v>
      </c>
      <c r="AI59" s="96">
        <f t="shared" si="13"/>
        <v>0</v>
      </c>
      <c r="AJ59" s="96">
        <f>IF(AJ$11=فبراير!$A15,فبراير!BP15-فبراير!BO15,0)</f>
        <v>0</v>
      </c>
      <c r="AK59" s="96">
        <f>IF(AK$11=فبراير!$A15,فبراير!AI15-فبراير!$AJ15,0)</f>
        <v>0</v>
      </c>
      <c r="AL59" s="96">
        <f>IF(AL$11=فبراير!$A15,فبراير!AJ15-فبراير!$AJ15,0)</f>
        <v>0</v>
      </c>
      <c r="AM59" s="96">
        <f>IF(AM$11=فبراير!$A15,فبراير!AK15-فبراير!$AJ15,0)</f>
        <v>0</v>
      </c>
      <c r="AN59" s="96">
        <f>IF(AN$11=فبراير!$A15,فبراير!AL15-فبراير!$AJ15,0)</f>
        <v>0</v>
      </c>
    </row>
    <row r="60" spans="1:40">
      <c r="A60" s="96" t="str">
        <f>IF(D60&gt;0,فبراير!D16," ")</f>
        <v> </v>
      </c>
      <c r="B60" s="96" t="str">
        <f>IF(D60&gt;0,فبراير!E16,"")</f>
        <v/>
      </c>
      <c r="C60" s="40" t="str">
        <f>IF(D60&gt;0,فبراير!F16,"")</f>
        <v/>
      </c>
      <c r="D60" s="126">
        <f t="shared" si="8"/>
        <v>0</v>
      </c>
      <c r="E60" s="126">
        <f t="shared" si="9"/>
        <v>0</v>
      </c>
      <c r="F60" s="96">
        <f>IF(F$11=فبراير!$A16,فبراير!BP16-فبراير!BO16,0)</f>
        <v>0</v>
      </c>
      <c r="G60" s="96">
        <f>IF(G$11=فبراير!$A16,فبراير!$BL16-فبراير!$BK16,0)</f>
        <v>0</v>
      </c>
      <c r="H60" s="96">
        <f>IF(H$11=فبراير!$A16,فبراير!BM$12-فبراير!BN$12,0)</f>
        <v>0</v>
      </c>
      <c r="I60" s="96">
        <f>IF(I$11=فبراير!$A16,فبراير!BN$12-فبراير!BO$12,0)</f>
        <v>0</v>
      </c>
      <c r="J60" s="96">
        <f>IF(J$11=فبراير!$A16,فبراير!BO$12-فبراير!BP$12,0)</f>
        <v>0</v>
      </c>
      <c r="K60" s="96">
        <f>IF(K$11=فبراير!$A16,فبراير!BP$12-فبراير!BQ$12,0)</f>
        <v>0</v>
      </c>
      <c r="L60" s="96">
        <f>IF(L$11=فبراير!$A16,فبراير!BQ$12-فبراير!BR$12,0)</f>
        <v>0</v>
      </c>
      <c r="M60" s="96">
        <f t="shared" si="10"/>
        <v>0</v>
      </c>
      <c r="N60" s="96"/>
      <c r="O60" s="96"/>
      <c r="P60" s="96"/>
      <c r="Q60" s="96"/>
      <c r="R60" s="96"/>
      <c r="S60" s="96"/>
      <c r="T60" s="96"/>
      <c r="U60" s="96">
        <f t="shared" si="11"/>
        <v>0</v>
      </c>
      <c r="V60" s="96"/>
      <c r="W60" s="96"/>
      <c r="X60" s="96">
        <f>IF(X$11=فبراير!$A16,فبراير!AI16-فبراير!AJ16,0)</f>
        <v>0</v>
      </c>
      <c r="Y60" s="96">
        <f>IF(Y$11=فبراير!$A16,فبراير!AJ16-فبراير!AK16,0)</f>
        <v>0</v>
      </c>
      <c r="Z60" s="96">
        <f>IF(Z$11=فبراير!$A16,فبراير!AK16-فبراير!AL16,0)</f>
        <v>0</v>
      </c>
      <c r="AA60" s="96">
        <f>IF(AA$11=فبراير!$A16,فبراير!AL16-فبراير!AM16,0)</f>
        <v>0</v>
      </c>
      <c r="AB60" s="96">
        <f>IF(AB$11=فبراير!$A16,فبراير!AM16-فبراير!AN16,0)</f>
        <v>0</v>
      </c>
      <c r="AC60" s="96">
        <f t="shared" si="12"/>
        <v>0</v>
      </c>
      <c r="AD60" s="96">
        <f>IF(AD$11=فبراير!$A16,فبراير!$BP16-فبراير!$BO16,0)</f>
        <v>0</v>
      </c>
      <c r="AE60" s="96">
        <f>IF(AE$11=فبراير!$A16,فبراير!BL16-فبراير!BK16,0)</f>
        <v>0</v>
      </c>
      <c r="AF60" s="96">
        <f>IF(AF$11=فبراير!$A16,فبراير!AI16-فبراير!AJ16,0)</f>
        <v>0</v>
      </c>
      <c r="AG60" s="96">
        <f>IF(AG$11=فبراير!$A16,فبراير!AJ16-فبراير!AK16,0)</f>
        <v>0</v>
      </c>
      <c r="AH60" s="96">
        <f>IF(AH$11=فبراير!$A16,فبراير!AK16-فبراير!AL16,0)</f>
        <v>0</v>
      </c>
      <c r="AI60" s="96">
        <f t="shared" si="13"/>
        <v>0</v>
      </c>
      <c r="AJ60" s="96">
        <f>IF(AJ$11=فبراير!$A16,فبراير!BP16-فبراير!BO16,0)</f>
        <v>0</v>
      </c>
      <c r="AK60" s="96">
        <f>IF(AK$11=فبراير!$A16,فبراير!AI16-فبراير!$AJ16,0)</f>
        <v>0</v>
      </c>
      <c r="AL60" s="96">
        <f>IF(AL$11=فبراير!$A16,فبراير!AJ16-فبراير!$AJ16,0)</f>
        <v>0</v>
      </c>
      <c r="AM60" s="96">
        <f>IF(AM$11=فبراير!$A16,فبراير!AK16-فبراير!$AJ16,0)</f>
        <v>0</v>
      </c>
      <c r="AN60" s="96">
        <f>IF(AN$11=فبراير!$A16,فبراير!AL16-فبراير!$AJ16,0)</f>
        <v>0</v>
      </c>
    </row>
    <row r="61" spans="1:40">
      <c r="A61" s="96" t="str">
        <f>IF(D61&gt;0,فبراير!D17," ")</f>
        <v> </v>
      </c>
      <c r="B61" s="96" t="str">
        <f>IF(D61&gt;0,فبراير!E17,"")</f>
        <v/>
      </c>
      <c r="C61" s="40" t="str">
        <f>IF(D61&gt;0,فبراير!F17,"")</f>
        <v/>
      </c>
      <c r="D61" s="126">
        <f t="shared" si="8"/>
        <v>0</v>
      </c>
      <c r="E61" s="126">
        <f t="shared" si="9"/>
        <v>0</v>
      </c>
      <c r="F61" s="96">
        <f>IF(F$11=فبراير!$A17,فبراير!BP17-فبراير!BO17,0)</f>
        <v>0</v>
      </c>
      <c r="G61" s="96">
        <f>IF(G$11=فبراير!$A17,فبراير!$BL17-فبراير!$BK17,0)</f>
        <v>0</v>
      </c>
      <c r="H61" s="96">
        <f>IF(H$11=فبراير!$A17,فبراير!BM$12-فبراير!BN$12,0)</f>
        <v>0</v>
      </c>
      <c r="I61" s="96">
        <f>IF(I$11=فبراير!$A17,فبراير!BN$12-فبراير!BO$12,0)</f>
        <v>0</v>
      </c>
      <c r="J61" s="96">
        <f>IF(J$11=فبراير!$A17,فبراير!BO$12-فبراير!BP$12,0)</f>
        <v>0</v>
      </c>
      <c r="K61" s="96">
        <f>IF(K$11=فبراير!$A17,فبراير!BP$12-فبراير!BQ$12,0)</f>
        <v>0</v>
      </c>
      <c r="L61" s="96">
        <f>IF(L$11=فبراير!$A17,فبراير!BQ$12-فبراير!BR$12,0)</f>
        <v>0</v>
      </c>
      <c r="M61" s="96">
        <f t="shared" si="10"/>
        <v>0</v>
      </c>
      <c r="N61" s="96"/>
      <c r="O61" s="96"/>
      <c r="P61" s="96"/>
      <c r="Q61" s="96"/>
      <c r="R61" s="96"/>
      <c r="S61" s="96"/>
      <c r="T61" s="96"/>
      <c r="U61" s="96">
        <f t="shared" si="11"/>
        <v>0</v>
      </c>
      <c r="V61" s="96"/>
      <c r="W61" s="96"/>
      <c r="X61" s="96">
        <f>IF(X$11=فبراير!$A17,فبراير!AI17-فبراير!AJ17,0)</f>
        <v>0</v>
      </c>
      <c r="Y61" s="96">
        <f>IF(Y$11=فبراير!$A17,فبراير!AJ17-فبراير!AK17,0)</f>
        <v>0</v>
      </c>
      <c r="Z61" s="96">
        <f>IF(Z$11=فبراير!$A17,فبراير!AK17-فبراير!AL17,0)</f>
        <v>0</v>
      </c>
      <c r="AA61" s="96">
        <f>IF(AA$11=فبراير!$A17,فبراير!AL17-فبراير!AM17,0)</f>
        <v>0</v>
      </c>
      <c r="AB61" s="96">
        <f>IF(AB$11=فبراير!$A17,فبراير!AM17-فبراير!AN17,0)</f>
        <v>0</v>
      </c>
      <c r="AC61" s="96">
        <f t="shared" si="12"/>
        <v>0</v>
      </c>
      <c r="AD61" s="96">
        <f>IF(AD$11=فبراير!$A17,فبراير!$BP17-فبراير!$BO17,0)</f>
        <v>0</v>
      </c>
      <c r="AE61" s="96">
        <f>IF(AE$11=فبراير!$A17,فبراير!BL17-فبراير!BK17,0)</f>
        <v>0</v>
      </c>
      <c r="AF61" s="96">
        <f>IF(AF$11=فبراير!$A17,فبراير!AI17-فبراير!AJ17,0)</f>
        <v>0</v>
      </c>
      <c r="AG61" s="96">
        <f>IF(AG$11=فبراير!$A17,فبراير!AJ17-فبراير!AK17,0)</f>
        <v>0</v>
      </c>
      <c r="AH61" s="96">
        <f>IF(AH$11=فبراير!$A17,فبراير!AK17-فبراير!AL17,0)</f>
        <v>0</v>
      </c>
      <c r="AI61" s="96">
        <f t="shared" si="13"/>
        <v>0</v>
      </c>
      <c r="AJ61" s="96">
        <f>IF(AJ$11=فبراير!$A17,فبراير!BP17-فبراير!BO17,0)</f>
        <v>0</v>
      </c>
      <c r="AK61" s="96">
        <f>IF(AK$11=فبراير!$A17,فبراير!AI17-فبراير!$AJ17,0)</f>
        <v>0</v>
      </c>
      <c r="AL61" s="96">
        <f>IF(AL$11=فبراير!$A17,فبراير!AJ17-فبراير!$AJ17,0)</f>
        <v>0</v>
      </c>
      <c r="AM61" s="96">
        <f>IF(AM$11=فبراير!$A17,فبراير!AK17-فبراير!$AJ17,0)</f>
        <v>0</v>
      </c>
      <c r="AN61" s="96">
        <f>IF(AN$11=فبراير!$A17,فبراير!AL17-فبراير!$AJ17,0)</f>
        <v>0</v>
      </c>
    </row>
    <row r="62" spans="1:40">
      <c r="A62" s="96" t="str">
        <f>IF(D62&gt;0,فبراير!D18," ")</f>
        <v> </v>
      </c>
      <c r="B62" s="96" t="str">
        <f>IF(D62&gt;0,فبراير!E18,"")</f>
        <v/>
      </c>
      <c r="C62" s="40" t="str">
        <f>IF(D62&gt;0,فبراير!F18,"")</f>
        <v/>
      </c>
      <c r="D62" s="126">
        <f t="shared" si="8"/>
        <v>0</v>
      </c>
      <c r="E62" s="126">
        <f t="shared" si="9"/>
        <v>0</v>
      </c>
      <c r="F62" s="96">
        <f>IF(F$11=فبراير!$A18,فبراير!BP18-فبراير!BO18,0)</f>
        <v>0</v>
      </c>
      <c r="G62" s="96">
        <f>IF(G$11=فبراير!$A18,فبراير!$BL18-فبراير!$BK18,0)</f>
        <v>0</v>
      </c>
      <c r="H62" s="96">
        <f>IF(H$11=فبراير!$A18,فبراير!BM$12-فبراير!BN$12,0)</f>
        <v>0</v>
      </c>
      <c r="I62" s="96">
        <f>IF(I$11=فبراير!$A18,فبراير!BN$12-فبراير!BO$12,0)</f>
        <v>0</v>
      </c>
      <c r="J62" s="96">
        <f>IF(J$11=فبراير!$A18,فبراير!BO$12-فبراير!BP$12,0)</f>
        <v>0</v>
      </c>
      <c r="K62" s="96">
        <f>IF(K$11=فبراير!$A18,فبراير!BP$12-فبراير!BQ$12,0)</f>
        <v>0</v>
      </c>
      <c r="L62" s="96">
        <f>IF(L$11=فبراير!$A18,فبراير!BQ$12-فبراير!BR$12,0)</f>
        <v>0</v>
      </c>
      <c r="M62" s="96">
        <f t="shared" si="10"/>
        <v>0</v>
      </c>
      <c r="N62" s="96"/>
      <c r="O62" s="96"/>
      <c r="P62" s="96"/>
      <c r="Q62" s="96"/>
      <c r="R62" s="96"/>
      <c r="S62" s="96"/>
      <c r="T62" s="96"/>
      <c r="U62" s="96">
        <f t="shared" si="11"/>
        <v>0</v>
      </c>
      <c r="V62" s="96"/>
      <c r="W62" s="96"/>
      <c r="X62" s="96">
        <f>IF(X$11=فبراير!$A18,فبراير!AI18-فبراير!AJ18,0)</f>
        <v>0</v>
      </c>
      <c r="Y62" s="96">
        <f>IF(Y$11=فبراير!$A18,فبراير!AJ18-فبراير!AK18,0)</f>
        <v>0</v>
      </c>
      <c r="Z62" s="96">
        <f>IF(Z$11=فبراير!$A18,فبراير!AK18-فبراير!AL18,0)</f>
        <v>0</v>
      </c>
      <c r="AA62" s="96">
        <f>IF(AA$11=فبراير!$A18,فبراير!AL18-فبراير!AM18,0)</f>
        <v>0</v>
      </c>
      <c r="AB62" s="96">
        <f>IF(AB$11=فبراير!$A18,فبراير!AM18-فبراير!AN18,0)</f>
        <v>0</v>
      </c>
      <c r="AC62" s="96">
        <f t="shared" si="12"/>
        <v>0</v>
      </c>
      <c r="AD62" s="96">
        <f>IF(AD$11=فبراير!$A18,فبراير!$BP18-فبراير!$BO18,0)</f>
        <v>0</v>
      </c>
      <c r="AE62" s="96">
        <f>IF(AE$11=فبراير!$A18,فبراير!BL18-فبراير!BK18,0)</f>
        <v>0</v>
      </c>
      <c r="AF62" s="96">
        <f>IF(AF$11=فبراير!$A18,فبراير!AI18-فبراير!AJ18,0)</f>
        <v>0</v>
      </c>
      <c r="AG62" s="96">
        <f>IF(AG$11=فبراير!$A18,فبراير!AJ18-فبراير!AK18,0)</f>
        <v>0</v>
      </c>
      <c r="AH62" s="96">
        <f>IF(AH$11=فبراير!$A18,فبراير!AK18-فبراير!AL18,0)</f>
        <v>0</v>
      </c>
      <c r="AI62" s="96">
        <f t="shared" si="13"/>
        <v>0</v>
      </c>
      <c r="AJ62" s="96">
        <f>IF(AJ$11=فبراير!$A18,فبراير!BP18-فبراير!BO18,0)</f>
        <v>0</v>
      </c>
      <c r="AK62" s="96">
        <f>IF(AK$11=فبراير!$A18,فبراير!AI18-فبراير!$AJ18,0)</f>
        <v>0</v>
      </c>
      <c r="AL62" s="96">
        <f>IF(AL$11=فبراير!$A18,فبراير!AJ18-فبراير!$AJ18,0)</f>
        <v>0</v>
      </c>
      <c r="AM62" s="96">
        <f>IF(AM$11=فبراير!$A18,فبراير!AK18-فبراير!$AJ18,0)</f>
        <v>0</v>
      </c>
      <c r="AN62" s="96">
        <f>IF(AN$11=فبراير!$A18,فبراير!AL18-فبراير!$AJ18,0)</f>
        <v>0</v>
      </c>
    </row>
    <row r="63" spans="1:40">
      <c r="A63" s="96" t="str">
        <f>IF(D63&gt;0,فبراير!D19," ")</f>
        <v> </v>
      </c>
      <c r="B63" s="96" t="str">
        <f>IF(D63&gt;0,فبراير!E19,"")</f>
        <v/>
      </c>
      <c r="C63" s="40" t="str">
        <f>IF(D63&gt;0,فبراير!F19,"")</f>
        <v/>
      </c>
      <c r="D63" s="126">
        <f t="shared" si="8"/>
        <v>0</v>
      </c>
      <c r="E63" s="126">
        <f t="shared" si="9"/>
        <v>0</v>
      </c>
      <c r="F63" s="96">
        <f>IF(F$11=فبراير!$A19,فبراير!BP19-فبراير!BO19,0)</f>
        <v>0</v>
      </c>
      <c r="G63" s="96">
        <f>IF(G$11=فبراير!$A19,فبراير!$BL19-فبراير!$BK19,0)</f>
        <v>0</v>
      </c>
      <c r="H63" s="96">
        <f>IF(H$11=فبراير!$A19,فبراير!BM$12-فبراير!BN$12,0)</f>
        <v>0</v>
      </c>
      <c r="I63" s="96">
        <f>IF(I$11=فبراير!$A19,فبراير!BN$12-فبراير!BO$12,0)</f>
        <v>0</v>
      </c>
      <c r="J63" s="96">
        <f>IF(J$11=فبراير!$A19,فبراير!BO$12-فبراير!BP$12,0)</f>
        <v>0</v>
      </c>
      <c r="K63" s="96">
        <f>IF(K$11=فبراير!$A19,فبراير!BP$12-فبراير!BQ$12,0)</f>
        <v>0</v>
      </c>
      <c r="L63" s="96">
        <f>IF(L$11=فبراير!$A19,فبراير!BQ$12-فبراير!BR$12,0)</f>
        <v>0</v>
      </c>
      <c r="M63" s="96">
        <f t="shared" si="10"/>
        <v>0</v>
      </c>
      <c r="N63" s="96"/>
      <c r="O63" s="96"/>
      <c r="P63" s="96"/>
      <c r="Q63" s="96"/>
      <c r="R63" s="96"/>
      <c r="S63" s="96"/>
      <c r="T63" s="96"/>
      <c r="U63" s="96">
        <f t="shared" si="11"/>
        <v>0</v>
      </c>
      <c r="V63" s="96"/>
      <c r="W63" s="96"/>
      <c r="X63" s="96">
        <f>IF(X$11=فبراير!$A19,فبراير!AI19-فبراير!AJ19,0)</f>
        <v>0</v>
      </c>
      <c r="Y63" s="96">
        <f>IF(Y$11=فبراير!$A19,فبراير!AJ19-فبراير!AK19,0)</f>
        <v>0</v>
      </c>
      <c r="Z63" s="96">
        <f>IF(Z$11=فبراير!$A19,فبراير!AK19-فبراير!AL19,0)</f>
        <v>0</v>
      </c>
      <c r="AA63" s="96">
        <f>IF(AA$11=فبراير!$A19,فبراير!AL19-فبراير!AM19,0)</f>
        <v>0</v>
      </c>
      <c r="AB63" s="96">
        <f>IF(AB$11=فبراير!$A19,فبراير!AM19-فبراير!AN19,0)</f>
        <v>0</v>
      </c>
      <c r="AC63" s="96">
        <f t="shared" si="12"/>
        <v>0</v>
      </c>
      <c r="AD63" s="96">
        <f>IF(AD$11=فبراير!$A19,فبراير!$BP19-فبراير!$BO19,0)</f>
        <v>0</v>
      </c>
      <c r="AE63" s="96">
        <f>IF(AE$11=فبراير!$A19,فبراير!BL19-فبراير!BK19,0)</f>
        <v>0</v>
      </c>
      <c r="AF63" s="96">
        <f>IF(AF$11=فبراير!$A19,فبراير!AI19-فبراير!AJ19,0)</f>
        <v>0</v>
      </c>
      <c r="AG63" s="96">
        <f>IF(AG$11=فبراير!$A19,فبراير!AJ19-فبراير!AK19,0)</f>
        <v>0</v>
      </c>
      <c r="AH63" s="96">
        <f>IF(AH$11=فبراير!$A19,فبراير!AK19-فبراير!AL19,0)</f>
        <v>0</v>
      </c>
      <c r="AI63" s="96">
        <f t="shared" si="13"/>
        <v>0</v>
      </c>
      <c r="AJ63" s="96">
        <f>IF(AJ$11=فبراير!$A19,فبراير!BP19-فبراير!BO19,0)</f>
        <v>0</v>
      </c>
      <c r="AK63" s="96">
        <f>IF(AK$11=فبراير!$A19,فبراير!AI19-فبراير!$AJ19,0)</f>
        <v>0</v>
      </c>
      <c r="AL63" s="96">
        <f>IF(AL$11=فبراير!$A19,فبراير!AJ19-فبراير!$AJ19,0)</f>
        <v>0</v>
      </c>
      <c r="AM63" s="96">
        <f>IF(AM$11=فبراير!$A19,فبراير!AK19-فبراير!$AJ19,0)</f>
        <v>0</v>
      </c>
      <c r="AN63" s="96">
        <f>IF(AN$11=فبراير!$A19,فبراير!AL19-فبراير!$AJ19,0)</f>
        <v>0</v>
      </c>
    </row>
    <row r="64" spans="1:40">
      <c r="A64" s="96" t="str">
        <f>IF(D64&gt;0,فبراير!D20," ")</f>
        <v> </v>
      </c>
      <c r="B64" s="96" t="str">
        <f>IF(D64&gt;0,فبراير!E20,"")</f>
        <v/>
      </c>
      <c r="C64" s="40" t="str">
        <f>IF(D64&gt;0,فبراير!F20,"")</f>
        <v/>
      </c>
      <c r="D64" s="126">
        <f t="shared" si="8"/>
        <v>0</v>
      </c>
      <c r="E64" s="126">
        <f t="shared" si="9"/>
        <v>0</v>
      </c>
      <c r="F64" s="96">
        <f>IF(F$11=فبراير!$A20,فبراير!BP20-فبراير!BO20,0)</f>
        <v>0</v>
      </c>
      <c r="G64" s="96">
        <f>IF(G$11=فبراير!$A20,فبراير!$BL20-فبراير!$BK20,0)</f>
        <v>0</v>
      </c>
      <c r="H64" s="96">
        <f>IF(H$11=فبراير!$A20,فبراير!BM$12-فبراير!BN$12,0)</f>
        <v>0</v>
      </c>
      <c r="I64" s="96">
        <f>IF(I$11=فبراير!$A20,فبراير!BN$12-فبراير!BO$12,0)</f>
        <v>0</v>
      </c>
      <c r="J64" s="96">
        <f>IF(J$11=فبراير!$A20,فبراير!BO$12-فبراير!BP$12,0)</f>
        <v>0</v>
      </c>
      <c r="K64" s="96">
        <f>IF(K$11=فبراير!$A20,فبراير!BP$12-فبراير!BQ$12,0)</f>
        <v>0</v>
      </c>
      <c r="L64" s="96">
        <f>IF(L$11=فبراير!$A20,فبراير!BQ$12-فبراير!BR$12,0)</f>
        <v>0</v>
      </c>
      <c r="M64" s="96">
        <f t="shared" si="10"/>
        <v>0</v>
      </c>
      <c r="N64" s="96"/>
      <c r="O64" s="96"/>
      <c r="P64" s="96"/>
      <c r="Q64" s="96"/>
      <c r="R64" s="96"/>
      <c r="S64" s="96"/>
      <c r="T64" s="96"/>
      <c r="U64" s="96">
        <f t="shared" si="11"/>
        <v>0</v>
      </c>
      <c r="V64" s="96"/>
      <c r="W64" s="96"/>
      <c r="X64" s="96">
        <f>IF(X$11=فبراير!$A20,فبراير!AI20-فبراير!AJ20,0)</f>
        <v>0</v>
      </c>
      <c r="Y64" s="96">
        <f>IF(Y$11=فبراير!$A20,فبراير!AJ20-فبراير!AK20,0)</f>
        <v>0</v>
      </c>
      <c r="Z64" s="96">
        <f>IF(Z$11=فبراير!$A20,فبراير!AK20-فبراير!AL20,0)</f>
        <v>0</v>
      </c>
      <c r="AA64" s="96">
        <f>IF(AA$11=فبراير!$A20,فبراير!AL20-فبراير!AM20,0)</f>
        <v>0</v>
      </c>
      <c r="AB64" s="96">
        <f>IF(AB$11=فبراير!$A20,فبراير!AM20-فبراير!AN20,0)</f>
        <v>0</v>
      </c>
      <c r="AC64" s="96">
        <f t="shared" si="12"/>
        <v>0</v>
      </c>
      <c r="AD64" s="96">
        <f>IF(AD$11=فبراير!$A20,فبراير!$BP20-فبراير!$BO20,0)</f>
        <v>0</v>
      </c>
      <c r="AE64" s="96">
        <f>IF(AE$11=فبراير!$A20,فبراير!BL20-فبراير!BK20,0)</f>
        <v>0</v>
      </c>
      <c r="AF64" s="96">
        <f>IF(AF$11=فبراير!$A20,فبراير!AI20-فبراير!AJ20,0)</f>
        <v>0</v>
      </c>
      <c r="AG64" s="96">
        <f>IF(AG$11=فبراير!$A20,فبراير!AJ20-فبراير!AK20,0)</f>
        <v>0</v>
      </c>
      <c r="AH64" s="96">
        <f>IF(AH$11=فبراير!$A20,فبراير!AK20-فبراير!AL20,0)</f>
        <v>0</v>
      </c>
      <c r="AI64" s="96">
        <f t="shared" si="13"/>
        <v>0</v>
      </c>
      <c r="AJ64" s="96">
        <f>IF(AJ$11=فبراير!$A20,فبراير!BP20-فبراير!BO20,0)</f>
        <v>0</v>
      </c>
      <c r="AK64" s="96">
        <f>IF(AK$11=فبراير!$A20,فبراير!AI20-فبراير!$AJ20,0)</f>
        <v>0</v>
      </c>
      <c r="AL64" s="96">
        <f>IF(AL$11=فبراير!$A20,فبراير!AJ20-فبراير!$AJ20,0)</f>
        <v>0</v>
      </c>
      <c r="AM64" s="96">
        <f>IF(AM$11=فبراير!$A20,فبراير!AK20-فبراير!$AJ20,0)</f>
        <v>0</v>
      </c>
      <c r="AN64" s="96">
        <f>IF(AN$11=فبراير!$A20,فبراير!AL20-فبراير!$AJ20,0)</f>
        <v>0</v>
      </c>
    </row>
    <row r="65" spans="1:40">
      <c r="A65" s="96" t="str">
        <f>IF(D65&gt;0,فبراير!D21," ")</f>
        <v> </v>
      </c>
      <c r="B65" s="96" t="str">
        <f>IF(D65&gt;0,فبراير!E21,"")</f>
        <v/>
      </c>
      <c r="C65" s="40" t="str">
        <f>IF(D65&gt;0,فبراير!F21,"")</f>
        <v/>
      </c>
      <c r="D65" s="126">
        <f t="shared" si="8"/>
        <v>0</v>
      </c>
      <c r="E65" s="126">
        <f t="shared" si="9"/>
        <v>0</v>
      </c>
      <c r="F65" s="96">
        <f>IF(F$11=فبراير!$A21,فبراير!BP21-فبراير!BO21,0)</f>
        <v>0</v>
      </c>
      <c r="G65" s="96">
        <f>IF(G$11=فبراير!$A21,فبراير!$BL21-فبراير!$BK21,0)</f>
        <v>0</v>
      </c>
      <c r="H65" s="96">
        <f>IF(H$11=فبراير!$A21,فبراير!BM$12-فبراير!BN$12,0)</f>
        <v>0</v>
      </c>
      <c r="I65" s="96">
        <f>IF(I$11=فبراير!$A21,فبراير!BN$12-فبراير!BO$12,0)</f>
        <v>0</v>
      </c>
      <c r="J65" s="96">
        <f>IF(J$11=فبراير!$A21,فبراير!BO$12-فبراير!BP$12,0)</f>
        <v>0</v>
      </c>
      <c r="K65" s="96">
        <f>IF(K$11=فبراير!$A21,فبراير!BP$12-فبراير!BQ$12,0)</f>
        <v>0</v>
      </c>
      <c r="L65" s="96">
        <f>IF(L$11=فبراير!$A21,فبراير!BQ$12-فبراير!BR$12,0)</f>
        <v>0</v>
      </c>
      <c r="M65" s="96">
        <f t="shared" si="10"/>
        <v>0</v>
      </c>
      <c r="N65" s="96"/>
      <c r="O65" s="96"/>
      <c r="P65" s="96"/>
      <c r="Q65" s="96"/>
      <c r="R65" s="96"/>
      <c r="S65" s="96"/>
      <c r="T65" s="96"/>
      <c r="U65" s="96">
        <f t="shared" si="11"/>
        <v>0</v>
      </c>
      <c r="V65" s="96"/>
      <c r="W65" s="96"/>
      <c r="X65" s="96">
        <f>IF(X$11=فبراير!$A21,فبراير!AI21-فبراير!AJ21,0)</f>
        <v>0</v>
      </c>
      <c r="Y65" s="96">
        <f>IF(Y$11=فبراير!$A21,فبراير!AJ21-فبراير!AK21,0)</f>
        <v>0</v>
      </c>
      <c r="Z65" s="96">
        <f>IF(Z$11=فبراير!$A21,فبراير!AK21-فبراير!AL21,0)</f>
        <v>0</v>
      </c>
      <c r="AA65" s="96">
        <f>IF(AA$11=فبراير!$A21,فبراير!AL21-فبراير!AM21,0)</f>
        <v>0</v>
      </c>
      <c r="AB65" s="96">
        <f>IF(AB$11=فبراير!$A21,فبراير!AM21-فبراير!AN21,0)</f>
        <v>0</v>
      </c>
      <c r="AC65" s="96">
        <f t="shared" si="12"/>
        <v>0</v>
      </c>
      <c r="AD65" s="96">
        <f>IF(AD$11=فبراير!$A21,فبراير!$BP21-فبراير!$BO21,0)</f>
        <v>0</v>
      </c>
      <c r="AE65" s="96">
        <f>IF(AE$11=فبراير!$A21,فبراير!BL21-فبراير!BK21,0)</f>
        <v>0</v>
      </c>
      <c r="AF65" s="96">
        <f>IF(AF$11=فبراير!$A21,فبراير!AI21-فبراير!AJ21,0)</f>
        <v>0</v>
      </c>
      <c r="AG65" s="96">
        <f>IF(AG$11=فبراير!$A21,فبراير!AJ21-فبراير!AK21,0)</f>
        <v>0</v>
      </c>
      <c r="AH65" s="96">
        <f>IF(AH$11=فبراير!$A21,فبراير!AK21-فبراير!AL21,0)</f>
        <v>0</v>
      </c>
      <c r="AI65" s="96">
        <f t="shared" si="13"/>
        <v>0</v>
      </c>
      <c r="AJ65" s="96">
        <f>IF(AJ$11=فبراير!$A21,فبراير!BP21-فبراير!BO21,0)</f>
        <v>0</v>
      </c>
      <c r="AK65" s="96">
        <f>IF(AK$11=فبراير!$A21,فبراير!AI21-فبراير!$AJ21,0)</f>
        <v>0</v>
      </c>
      <c r="AL65" s="96">
        <f>IF(AL$11=فبراير!$A21,فبراير!AJ21-فبراير!$AJ21,0)</f>
        <v>0</v>
      </c>
      <c r="AM65" s="96">
        <f>IF(AM$11=فبراير!$A21,فبراير!AK21-فبراير!$AJ21,0)</f>
        <v>0</v>
      </c>
      <c r="AN65" s="96">
        <f>IF(AN$11=فبراير!$A21,فبراير!AL21-فبراير!$AJ21,0)</f>
        <v>0</v>
      </c>
    </row>
    <row r="66" spans="1:40">
      <c r="A66" s="96" t="str">
        <f>IF(D66&gt;0,فبراير!D22," ")</f>
        <v> </v>
      </c>
      <c r="B66" s="96" t="str">
        <f>IF(D66&gt;0,فبراير!E22,"")</f>
        <v/>
      </c>
      <c r="C66" s="40" t="str">
        <f>IF(D66&gt;0,فبراير!F22,"")</f>
        <v/>
      </c>
      <c r="D66" s="126">
        <f t="shared" si="8"/>
        <v>0</v>
      </c>
      <c r="E66" s="126">
        <f t="shared" si="9"/>
        <v>0</v>
      </c>
      <c r="F66" s="96">
        <f>IF(F$11=فبراير!$A22,فبراير!BP22-فبراير!BO22,0)</f>
        <v>0</v>
      </c>
      <c r="G66" s="96">
        <f>IF(G$11=فبراير!$A22,فبراير!$BL22-فبراير!$BK22,0)</f>
        <v>0</v>
      </c>
      <c r="H66" s="96">
        <f>IF(H$11=فبراير!$A22,فبراير!BM$12-فبراير!BN$12,0)</f>
        <v>0</v>
      </c>
      <c r="I66" s="96">
        <f>IF(I$11=فبراير!$A22,فبراير!BN$12-فبراير!BO$12,0)</f>
        <v>0</v>
      </c>
      <c r="J66" s="96">
        <f>IF(J$11=فبراير!$A22,فبراير!BO$12-فبراير!BP$12,0)</f>
        <v>0</v>
      </c>
      <c r="K66" s="96">
        <f>IF(K$11=فبراير!$A22,فبراير!BP$12-فبراير!BQ$12,0)</f>
        <v>0</v>
      </c>
      <c r="L66" s="96">
        <f>IF(L$11=فبراير!$A22,فبراير!BQ$12-فبراير!BR$12,0)</f>
        <v>0</v>
      </c>
      <c r="M66" s="96">
        <f t="shared" si="10"/>
        <v>0</v>
      </c>
      <c r="N66" s="96"/>
      <c r="O66" s="96"/>
      <c r="P66" s="96"/>
      <c r="Q66" s="96"/>
      <c r="R66" s="96"/>
      <c r="S66" s="96"/>
      <c r="T66" s="96"/>
      <c r="U66" s="96">
        <f t="shared" si="11"/>
        <v>0</v>
      </c>
      <c r="V66" s="96"/>
      <c r="W66" s="96"/>
      <c r="X66" s="96">
        <f>IF(X$11=فبراير!$A22,فبراير!AI22-فبراير!AJ22,0)</f>
        <v>0</v>
      </c>
      <c r="Y66" s="96">
        <f>IF(Y$11=فبراير!$A22,فبراير!AJ22-فبراير!AK22,0)</f>
        <v>0</v>
      </c>
      <c r="Z66" s="96">
        <f>IF(Z$11=فبراير!$A22,فبراير!AK22-فبراير!AL22,0)</f>
        <v>0</v>
      </c>
      <c r="AA66" s="96">
        <f>IF(AA$11=فبراير!$A22,فبراير!AL22-فبراير!AM22,0)</f>
        <v>0</v>
      </c>
      <c r="AB66" s="96">
        <f>IF(AB$11=فبراير!$A22,فبراير!AM22-فبراير!AN22,0)</f>
        <v>0</v>
      </c>
      <c r="AC66" s="96">
        <f t="shared" si="12"/>
        <v>0</v>
      </c>
      <c r="AD66" s="96">
        <f>IF(AD$11=فبراير!$A22,فبراير!$BP22-فبراير!$BO22,0)</f>
        <v>0</v>
      </c>
      <c r="AE66" s="96">
        <f>IF(AE$11=فبراير!$A22,فبراير!BL22-فبراير!BK22,0)</f>
        <v>0</v>
      </c>
      <c r="AF66" s="96">
        <f>IF(AF$11=فبراير!$A22,فبراير!AI22-فبراير!AJ22,0)</f>
        <v>0</v>
      </c>
      <c r="AG66" s="96">
        <f>IF(AG$11=فبراير!$A22,فبراير!AJ22-فبراير!AK22,0)</f>
        <v>0</v>
      </c>
      <c r="AH66" s="96">
        <f>IF(AH$11=فبراير!$A22,فبراير!AK22-فبراير!AL22,0)</f>
        <v>0</v>
      </c>
      <c r="AI66" s="96">
        <f t="shared" si="13"/>
        <v>0</v>
      </c>
      <c r="AJ66" s="96">
        <f>IF(AJ$11=فبراير!$A22,فبراير!BP22-فبراير!BO22,0)</f>
        <v>0</v>
      </c>
      <c r="AK66" s="96">
        <f>IF(AK$11=فبراير!$A22,فبراير!AI22-فبراير!$AJ22,0)</f>
        <v>0</v>
      </c>
      <c r="AL66" s="96">
        <f>IF(AL$11=فبراير!$A22,فبراير!AJ22-فبراير!$AJ22,0)</f>
        <v>0</v>
      </c>
      <c r="AM66" s="96">
        <f>IF(AM$11=فبراير!$A22,فبراير!AK22-فبراير!$AJ22,0)</f>
        <v>0</v>
      </c>
      <c r="AN66" s="96">
        <f>IF(AN$11=فبراير!$A22,فبراير!AL22-فبراير!$AJ22,0)</f>
        <v>0</v>
      </c>
    </row>
    <row r="67" spans="1:40">
      <c r="A67" s="96" t="str">
        <f>IF(D67&gt;0,فبراير!D23," ")</f>
        <v> </v>
      </c>
      <c r="B67" s="96" t="str">
        <f>IF(D67&gt;0,فبراير!E23,"")</f>
        <v/>
      </c>
      <c r="C67" s="40" t="str">
        <f>IF(D67&gt;0,فبراير!F23,"")</f>
        <v/>
      </c>
      <c r="D67" s="126">
        <f t="shared" si="8"/>
        <v>0</v>
      </c>
      <c r="E67" s="126">
        <f t="shared" si="9"/>
        <v>0</v>
      </c>
      <c r="F67" s="96">
        <f>IF(F$11=فبراير!$A23,فبراير!BP23-فبراير!BO23,0)</f>
        <v>0</v>
      </c>
      <c r="G67" s="96">
        <f>IF(G$11=فبراير!$A23,فبراير!$BL23-فبراير!$BK23,0)</f>
        <v>0</v>
      </c>
      <c r="H67" s="96">
        <f>IF(H$11=فبراير!$A23,فبراير!BM$12-فبراير!BN$12,0)</f>
        <v>0</v>
      </c>
      <c r="I67" s="96">
        <f>IF(I$11=فبراير!$A23,فبراير!BN$12-فبراير!BO$12,0)</f>
        <v>0</v>
      </c>
      <c r="J67" s="96">
        <f>IF(J$11=فبراير!$A23,فبراير!BO$12-فبراير!BP$12,0)</f>
        <v>0</v>
      </c>
      <c r="K67" s="96">
        <f>IF(K$11=فبراير!$A23,فبراير!BP$12-فبراير!BQ$12,0)</f>
        <v>0</v>
      </c>
      <c r="L67" s="96">
        <f>IF(L$11=فبراير!$A23,فبراير!BQ$12-فبراير!BR$12,0)</f>
        <v>0</v>
      </c>
      <c r="M67" s="96">
        <f t="shared" si="10"/>
        <v>0</v>
      </c>
      <c r="N67" s="96"/>
      <c r="O67" s="96"/>
      <c r="P67" s="96"/>
      <c r="Q67" s="96"/>
      <c r="R67" s="96"/>
      <c r="S67" s="96"/>
      <c r="T67" s="96"/>
      <c r="U67" s="96">
        <f t="shared" si="11"/>
        <v>0</v>
      </c>
      <c r="V67" s="96"/>
      <c r="W67" s="96"/>
      <c r="X67" s="96">
        <f>IF(X$11=فبراير!$A23,فبراير!AI23-فبراير!AJ23,0)</f>
        <v>0</v>
      </c>
      <c r="Y67" s="96">
        <f>IF(Y$11=فبراير!$A23,فبراير!AJ23-فبراير!AK23,0)</f>
        <v>0</v>
      </c>
      <c r="Z67" s="96">
        <f>IF(Z$11=فبراير!$A23,فبراير!AK23-فبراير!AL23,0)</f>
        <v>0</v>
      </c>
      <c r="AA67" s="96">
        <f>IF(AA$11=فبراير!$A23,فبراير!AL23-فبراير!AM23,0)</f>
        <v>0</v>
      </c>
      <c r="AB67" s="96">
        <f>IF(AB$11=فبراير!$A23,فبراير!AM23-فبراير!AN23,0)</f>
        <v>0</v>
      </c>
      <c r="AC67" s="96">
        <f t="shared" si="12"/>
        <v>0</v>
      </c>
      <c r="AD67" s="96">
        <f>IF(AD$11=فبراير!$A23,فبراير!$BP23-فبراير!$BO23,0)</f>
        <v>0</v>
      </c>
      <c r="AE67" s="96">
        <f>IF(AE$11=فبراير!$A23,فبراير!BL23-فبراير!BK23,0)</f>
        <v>0</v>
      </c>
      <c r="AF67" s="96">
        <f>IF(AF$11=فبراير!$A23,فبراير!AI23-فبراير!AJ23,0)</f>
        <v>0</v>
      </c>
      <c r="AG67" s="96">
        <f>IF(AG$11=فبراير!$A23,فبراير!AJ23-فبراير!AK23,0)</f>
        <v>0</v>
      </c>
      <c r="AH67" s="96">
        <f>IF(AH$11=فبراير!$A23,فبراير!AK23-فبراير!AL23,0)</f>
        <v>0</v>
      </c>
      <c r="AI67" s="96">
        <f t="shared" si="13"/>
        <v>0</v>
      </c>
      <c r="AJ67" s="96">
        <f>IF(AJ$11=فبراير!$A23,فبراير!BP23-فبراير!BO23,0)</f>
        <v>0</v>
      </c>
      <c r="AK67" s="96">
        <f>IF(AK$11=فبراير!$A23,فبراير!AI23-فبراير!$AJ23,0)</f>
        <v>0</v>
      </c>
      <c r="AL67" s="96">
        <f>IF(AL$11=فبراير!$A23,فبراير!AJ23-فبراير!$AJ23,0)</f>
        <v>0</v>
      </c>
      <c r="AM67" s="96">
        <f>IF(AM$11=فبراير!$A23,فبراير!AK23-فبراير!$AJ23,0)</f>
        <v>0</v>
      </c>
      <c r="AN67" s="96">
        <f>IF(AN$11=فبراير!$A23,فبراير!AL23-فبراير!$AJ23,0)</f>
        <v>0</v>
      </c>
    </row>
    <row r="68" spans="1:40">
      <c r="A68" s="96" t="str">
        <f>IF(D68&gt;0,فبراير!D24," ")</f>
        <v> </v>
      </c>
      <c r="B68" s="96" t="str">
        <f>IF(D68&gt;0,فبراير!E24,"")</f>
        <v/>
      </c>
      <c r="C68" s="40" t="str">
        <f>IF(D68&gt;0,فبراير!F24,"")</f>
        <v/>
      </c>
      <c r="D68" s="126">
        <f t="shared" si="8"/>
        <v>0</v>
      </c>
      <c r="E68" s="126">
        <f t="shared" si="9"/>
        <v>0</v>
      </c>
      <c r="F68" s="96">
        <f>IF(F$11=فبراير!$A24,فبراير!BP24-فبراير!BO24,0)</f>
        <v>0</v>
      </c>
      <c r="G68" s="96">
        <f>IF(G$11=فبراير!$A24,فبراير!$BL24-فبراير!$BK24,0)</f>
        <v>0</v>
      </c>
      <c r="H68" s="96">
        <f>IF(H$11=فبراير!$A24,فبراير!BM$12-فبراير!BN$12,0)</f>
        <v>0</v>
      </c>
      <c r="I68" s="96">
        <f>IF(I$11=فبراير!$A24,فبراير!BN$12-فبراير!BO$12,0)</f>
        <v>0</v>
      </c>
      <c r="J68" s="96">
        <f>IF(J$11=فبراير!$A24,فبراير!BO$12-فبراير!BP$12,0)</f>
        <v>0</v>
      </c>
      <c r="K68" s="96">
        <f>IF(K$11=فبراير!$A24,فبراير!BP$12-فبراير!BQ$12,0)</f>
        <v>0</v>
      </c>
      <c r="L68" s="96">
        <f>IF(L$11=فبراير!$A24,فبراير!BQ$12-فبراير!BR$12,0)</f>
        <v>0</v>
      </c>
      <c r="M68" s="96">
        <f t="shared" si="10"/>
        <v>0</v>
      </c>
      <c r="N68" s="96"/>
      <c r="O68" s="96"/>
      <c r="P68" s="96"/>
      <c r="Q68" s="96"/>
      <c r="R68" s="96"/>
      <c r="S68" s="96"/>
      <c r="T68" s="96"/>
      <c r="U68" s="96">
        <f t="shared" si="11"/>
        <v>0</v>
      </c>
      <c r="V68" s="96"/>
      <c r="W68" s="96"/>
      <c r="X68" s="96">
        <f>IF(X$11=فبراير!$A24,فبراير!AI24-فبراير!AJ24,0)</f>
        <v>0</v>
      </c>
      <c r="Y68" s="96">
        <f>IF(Y$11=فبراير!$A24,فبراير!AJ24-فبراير!AK24,0)</f>
        <v>0</v>
      </c>
      <c r="Z68" s="96">
        <f>IF(Z$11=فبراير!$A24,فبراير!AK24-فبراير!AL24,0)</f>
        <v>0</v>
      </c>
      <c r="AA68" s="96">
        <f>IF(AA$11=فبراير!$A24,فبراير!AL24-فبراير!AM24,0)</f>
        <v>0</v>
      </c>
      <c r="AB68" s="96">
        <f>IF(AB$11=فبراير!$A24,فبراير!AM24-فبراير!AN24,0)</f>
        <v>0</v>
      </c>
      <c r="AC68" s="96">
        <f t="shared" si="12"/>
        <v>0</v>
      </c>
      <c r="AD68" s="96">
        <f>IF(AD$11=فبراير!$A24,فبراير!$BP24-فبراير!$BO24,0)</f>
        <v>0</v>
      </c>
      <c r="AE68" s="96">
        <f>IF(AE$11=فبراير!$A24,فبراير!BL24-فبراير!BK24,0)</f>
        <v>0</v>
      </c>
      <c r="AF68" s="96">
        <f>IF(AF$11=فبراير!$A24,فبراير!AI24-فبراير!AJ24,0)</f>
        <v>0</v>
      </c>
      <c r="AG68" s="96">
        <f>IF(AG$11=فبراير!$A24,فبراير!AJ24-فبراير!AK24,0)</f>
        <v>0</v>
      </c>
      <c r="AH68" s="96">
        <f>IF(AH$11=فبراير!$A24,فبراير!AK24-فبراير!AL24,0)</f>
        <v>0</v>
      </c>
      <c r="AI68" s="96">
        <f t="shared" si="13"/>
        <v>0</v>
      </c>
      <c r="AJ68" s="96">
        <f>IF(AJ$11=فبراير!$A24,فبراير!BP24-فبراير!BO24,0)</f>
        <v>0</v>
      </c>
      <c r="AK68" s="96">
        <f>IF(AK$11=فبراير!$A24,فبراير!AI24-فبراير!$AJ24,0)</f>
        <v>0</v>
      </c>
      <c r="AL68" s="96">
        <f>IF(AL$11=فبراير!$A24,فبراير!AJ24-فبراير!$AJ24,0)</f>
        <v>0</v>
      </c>
      <c r="AM68" s="96">
        <f>IF(AM$11=فبراير!$A24,فبراير!AK24-فبراير!$AJ24,0)</f>
        <v>0</v>
      </c>
      <c r="AN68" s="96">
        <f>IF(AN$11=فبراير!$A24,فبراير!AL24-فبراير!$AJ24,0)</f>
        <v>0</v>
      </c>
    </row>
    <row r="69" spans="1:40">
      <c r="A69" s="96" t="str">
        <f>IF(D69&gt;0,فبراير!D25," ")</f>
        <v> </v>
      </c>
      <c r="B69" s="96" t="str">
        <f>IF(D69&gt;0,فبراير!E25,"")</f>
        <v/>
      </c>
      <c r="C69" s="40" t="str">
        <f>IF(D69&gt;0,فبراير!F25,"")</f>
        <v/>
      </c>
      <c r="D69" s="126">
        <f t="shared" si="8"/>
        <v>0</v>
      </c>
      <c r="E69" s="126">
        <f t="shared" si="9"/>
        <v>0</v>
      </c>
      <c r="F69" s="96">
        <f>IF(F$11=فبراير!$A25,فبراير!BP25-فبراير!BO25,0)</f>
        <v>0</v>
      </c>
      <c r="G69" s="96">
        <f>IF(G$11=فبراير!$A25,فبراير!$BL25-فبراير!$BK25,0)</f>
        <v>0</v>
      </c>
      <c r="H69" s="96">
        <f>IF(H$11=فبراير!$A25,فبراير!BM$12-فبراير!BN$12,0)</f>
        <v>0</v>
      </c>
      <c r="I69" s="96">
        <f>IF(I$11=فبراير!$A25,فبراير!BN$12-فبراير!BO$12,0)</f>
        <v>0</v>
      </c>
      <c r="J69" s="96">
        <f>IF(J$11=فبراير!$A25,فبراير!BO$12-فبراير!BP$12,0)</f>
        <v>0</v>
      </c>
      <c r="K69" s="96">
        <f>IF(K$11=فبراير!$A25,فبراير!BP$12-فبراير!BQ$12,0)</f>
        <v>0</v>
      </c>
      <c r="L69" s="96">
        <f>IF(L$11=فبراير!$A25,فبراير!BQ$12-فبراير!BR$12,0)</f>
        <v>0</v>
      </c>
      <c r="M69" s="96">
        <f t="shared" si="10"/>
        <v>0</v>
      </c>
      <c r="N69" s="96"/>
      <c r="O69" s="96"/>
      <c r="P69" s="96"/>
      <c r="Q69" s="96"/>
      <c r="R69" s="96"/>
      <c r="S69" s="96"/>
      <c r="T69" s="96"/>
      <c r="U69" s="96">
        <f t="shared" si="11"/>
        <v>0</v>
      </c>
      <c r="V69" s="96"/>
      <c r="W69" s="96"/>
      <c r="X69" s="96">
        <f>IF(X$11=فبراير!$A25,فبراير!AI25-فبراير!AJ25,0)</f>
        <v>0</v>
      </c>
      <c r="Y69" s="96">
        <f>IF(Y$11=فبراير!$A25,فبراير!AJ25-فبراير!AK25,0)</f>
        <v>0</v>
      </c>
      <c r="Z69" s="96">
        <f>IF(Z$11=فبراير!$A25,فبراير!AK25-فبراير!AL25,0)</f>
        <v>0</v>
      </c>
      <c r="AA69" s="96">
        <f>IF(AA$11=فبراير!$A25,فبراير!AL25-فبراير!AM25,0)</f>
        <v>0</v>
      </c>
      <c r="AB69" s="96">
        <f>IF(AB$11=فبراير!$A25,فبراير!AM25-فبراير!AN25,0)</f>
        <v>0</v>
      </c>
      <c r="AC69" s="96">
        <f t="shared" si="12"/>
        <v>0</v>
      </c>
      <c r="AD69" s="96">
        <f>IF(AD$11=فبراير!$A25,فبراير!$BP25-فبراير!$BO25,0)</f>
        <v>0</v>
      </c>
      <c r="AE69" s="96">
        <f>IF(AE$11=فبراير!$A25,فبراير!BL25-فبراير!BK25,0)</f>
        <v>0</v>
      </c>
      <c r="AF69" s="96">
        <f>IF(AF$11=فبراير!$A25,فبراير!AI25-فبراير!AJ25,0)</f>
        <v>0</v>
      </c>
      <c r="AG69" s="96">
        <f>IF(AG$11=فبراير!$A25,فبراير!AJ25-فبراير!AK25,0)</f>
        <v>0</v>
      </c>
      <c r="AH69" s="96">
        <f>IF(AH$11=فبراير!$A25,فبراير!AK25-فبراير!AL25,0)</f>
        <v>0</v>
      </c>
      <c r="AI69" s="96">
        <f t="shared" si="13"/>
        <v>0</v>
      </c>
      <c r="AJ69" s="96">
        <f>IF(AJ$11=فبراير!$A25,فبراير!BP25-فبراير!BO25,0)</f>
        <v>0</v>
      </c>
      <c r="AK69" s="96">
        <f>IF(AK$11=فبراير!$A25,فبراير!AI25-فبراير!$AJ25,0)</f>
        <v>0</v>
      </c>
      <c r="AL69" s="96">
        <f>IF(AL$11=فبراير!$A25,فبراير!AJ25-فبراير!$AJ25,0)</f>
        <v>0</v>
      </c>
      <c r="AM69" s="96">
        <f>IF(AM$11=فبراير!$A25,فبراير!AK25-فبراير!$AJ25,0)</f>
        <v>0</v>
      </c>
      <c r="AN69" s="96">
        <f>IF(AN$11=فبراير!$A25,فبراير!AL25-فبراير!$AJ25,0)</f>
        <v>0</v>
      </c>
    </row>
    <row r="70" spans="1:40">
      <c r="A70" s="96" t="str">
        <f>IF(D70&gt;0,فبراير!D26," ")</f>
        <v> </v>
      </c>
      <c r="B70" s="96" t="str">
        <f>IF(D70&gt;0,فبراير!E26,"")</f>
        <v/>
      </c>
      <c r="C70" s="40" t="str">
        <f>IF(D70&gt;0,فبراير!F26,"")</f>
        <v/>
      </c>
      <c r="D70" s="126">
        <f t="shared" si="8"/>
        <v>0</v>
      </c>
      <c r="E70" s="126">
        <f t="shared" si="9"/>
        <v>0</v>
      </c>
      <c r="F70" s="96">
        <f>IF(F$11=فبراير!$A26,فبراير!BP26-فبراير!BO26,0)</f>
        <v>0</v>
      </c>
      <c r="G70" s="96">
        <f>IF(G$11=فبراير!$A26,فبراير!$BL26-فبراير!$BK26,0)</f>
        <v>0</v>
      </c>
      <c r="H70" s="96">
        <f>IF(H$11=فبراير!$A26,فبراير!BM$12-فبراير!BN$12,0)</f>
        <v>0</v>
      </c>
      <c r="I70" s="96">
        <f>IF(I$11=فبراير!$A26,فبراير!BN$12-فبراير!BO$12,0)</f>
        <v>0</v>
      </c>
      <c r="J70" s="96">
        <f>IF(J$11=فبراير!$A26,فبراير!BO$12-فبراير!BP$12,0)</f>
        <v>0</v>
      </c>
      <c r="K70" s="96">
        <f>IF(K$11=فبراير!$A26,فبراير!BP$12-فبراير!BQ$12,0)</f>
        <v>0</v>
      </c>
      <c r="L70" s="96">
        <f>IF(L$11=فبراير!$A26,فبراير!BQ$12-فبراير!BR$12,0)</f>
        <v>0</v>
      </c>
      <c r="M70" s="96">
        <f t="shared" si="10"/>
        <v>0</v>
      </c>
      <c r="N70" s="96"/>
      <c r="O70" s="96"/>
      <c r="P70" s="96"/>
      <c r="Q70" s="96"/>
      <c r="R70" s="96"/>
      <c r="S70" s="96"/>
      <c r="T70" s="96"/>
      <c r="U70" s="96">
        <f t="shared" si="11"/>
        <v>0</v>
      </c>
      <c r="V70" s="96"/>
      <c r="W70" s="96"/>
      <c r="X70" s="96">
        <f>IF(X$11=فبراير!$A26,فبراير!AI26-فبراير!AJ26,0)</f>
        <v>0</v>
      </c>
      <c r="Y70" s="96">
        <f>IF(Y$11=فبراير!$A26,فبراير!AJ26-فبراير!AK26,0)</f>
        <v>0</v>
      </c>
      <c r="Z70" s="96">
        <f>IF(Z$11=فبراير!$A26,فبراير!AK26-فبراير!AL26,0)</f>
        <v>0</v>
      </c>
      <c r="AA70" s="96">
        <f>IF(AA$11=فبراير!$A26,فبراير!AL26-فبراير!AM26,0)</f>
        <v>0</v>
      </c>
      <c r="AB70" s="96">
        <f>IF(AB$11=فبراير!$A26,فبراير!AM26-فبراير!AN26,0)</f>
        <v>0</v>
      </c>
      <c r="AC70" s="96">
        <f t="shared" si="12"/>
        <v>0</v>
      </c>
      <c r="AD70" s="96">
        <f>IF(AD$11=فبراير!$A26,فبراير!$BP26-فبراير!$BO26,0)</f>
        <v>0</v>
      </c>
      <c r="AE70" s="96">
        <f>IF(AE$11=فبراير!$A26,فبراير!BL26-فبراير!BK26,0)</f>
        <v>0</v>
      </c>
      <c r="AF70" s="96">
        <f>IF(AF$11=فبراير!$A26,فبراير!AI26-فبراير!AJ26,0)</f>
        <v>0</v>
      </c>
      <c r="AG70" s="96">
        <f>IF(AG$11=فبراير!$A26,فبراير!AJ26-فبراير!AK26,0)</f>
        <v>0</v>
      </c>
      <c r="AH70" s="96">
        <f>IF(AH$11=فبراير!$A26,فبراير!AK26-فبراير!AL26,0)</f>
        <v>0</v>
      </c>
      <c r="AI70" s="96">
        <f t="shared" si="13"/>
        <v>0</v>
      </c>
      <c r="AJ70" s="96">
        <f>IF(AJ$11=فبراير!$A26,فبراير!BP26-فبراير!BO26,0)</f>
        <v>0</v>
      </c>
      <c r="AK70" s="96">
        <f>IF(AK$11=فبراير!$A26,فبراير!AI26-فبراير!$AJ26,0)</f>
        <v>0</v>
      </c>
      <c r="AL70" s="96">
        <f>IF(AL$11=فبراير!$A26,فبراير!AJ26-فبراير!$AJ26,0)</f>
        <v>0</v>
      </c>
      <c r="AM70" s="96">
        <f>IF(AM$11=فبراير!$A26,فبراير!AK26-فبراير!$AJ26,0)</f>
        <v>0</v>
      </c>
      <c r="AN70" s="96">
        <f>IF(AN$11=فبراير!$A26,فبراير!AL26-فبراير!$AJ26,0)</f>
        <v>0</v>
      </c>
    </row>
    <row r="71" spans="1:40">
      <c r="A71" s="96" t="str">
        <f>IF(D71&gt;0,فبراير!D27," ")</f>
        <v> </v>
      </c>
      <c r="B71" s="96" t="str">
        <f>IF(D71&gt;0,فبراير!E27,"")</f>
        <v/>
      </c>
      <c r="C71" s="40" t="str">
        <f>IF(D71&gt;0,فبراير!F27,"")</f>
        <v/>
      </c>
      <c r="D71" s="126">
        <f t="shared" si="8"/>
        <v>0</v>
      </c>
      <c r="E71" s="126">
        <f t="shared" si="9"/>
        <v>0</v>
      </c>
      <c r="F71" s="96">
        <f>IF(F$11=فبراير!$A27,فبراير!BP27-فبراير!BO27,0)</f>
        <v>0</v>
      </c>
      <c r="G71" s="96">
        <f>IF(G$11=فبراير!$A27,فبراير!$BL27-فبراير!$BK27,0)</f>
        <v>0</v>
      </c>
      <c r="H71" s="96">
        <f>IF(H$11=فبراير!$A27,فبراير!BM$12-فبراير!BN$12,0)</f>
        <v>0</v>
      </c>
      <c r="I71" s="96">
        <f>IF(I$11=فبراير!$A27,فبراير!BN$12-فبراير!BO$12,0)</f>
        <v>0</v>
      </c>
      <c r="J71" s="96">
        <f>IF(J$11=فبراير!$A27,فبراير!BO$12-فبراير!BP$12,0)</f>
        <v>0</v>
      </c>
      <c r="K71" s="96">
        <f>IF(K$11=فبراير!$A27,فبراير!BP$12-فبراير!BQ$12,0)</f>
        <v>0</v>
      </c>
      <c r="L71" s="96">
        <f>IF(L$11=فبراير!$A27,فبراير!BQ$12-فبراير!BR$12,0)</f>
        <v>0</v>
      </c>
      <c r="M71" s="96">
        <f t="shared" si="10"/>
        <v>0</v>
      </c>
      <c r="N71" s="96"/>
      <c r="O71" s="96"/>
      <c r="P71" s="96"/>
      <c r="Q71" s="96"/>
      <c r="R71" s="96"/>
      <c r="S71" s="96"/>
      <c r="T71" s="96"/>
      <c r="U71" s="96">
        <f t="shared" si="11"/>
        <v>0</v>
      </c>
      <c r="V71" s="96"/>
      <c r="W71" s="96"/>
      <c r="X71" s="96">
        <f>IF(X$11=فبراير!$A27,فبراير!AI27-فبراير!AJ27,0)</f>
        <v>0</v>
      </c>
      <c r="Y71" s="96">
        <f>IF(Y$11=فبراير!$A27,فبراير!AJ27-فبراير!AK27,0)</f>
        <v>0</v>
      </c>
      <c r="Z71" s="96">
        <f>IF(Z$11=فبراير!$A27,فبراير!AK27-فبراير!AL27,0)</f>
        <v>0</v>
      </c>
      <c r="AA71" s="96">
        <f>IF(AA$11=فبراير!$A27,فبراير!AL27-فبراير!AM27,0)</f>
        <v>0</v>
      </c>
      <c r="AB71" s="96">
        <f>IF(AB$11=فبراير!$A27,فبراير!AM27-فبراير!AN27,0)</f>
        <v>0</v>
      </c>
      <c r="AC71" s="96">
        <f t="shared" si="12"/>
        <v>0</v>
      </c>
      <c r="AD71" s="96">
        <f>IF(AD$11=فبراير!$A27,فبراير!$BP27-فبراير!$BO27,0)</f>
        <v>0</v>
      </c>
      <c r="AE71" s="96">
        <f>IF(AE$11=فبراير!$A27,فبراير!BL27-فبراير!BK27,0)</f>
        <v>0</v>
      </c>
      <c r="AF71" s="96">
        <f>IF(AF$11=فبراير!$A27,فبراير!AI27-فبراير!AJ27,0)</f>
        <v>0</v>
      </c>
      <c r="AG71" s="96">
        <f>IF(AG$11=فبراير!$A27,فبراير!AJ27-فبراير!AK27,0)</f>
        <v>0</v>
      </c>
      <c r="AH71" s="96">
        <f>IF(AH$11=فبراير!$A27,فبراير!AK27-فبراير!AL27,0)</f>
        <v>0</v>
      </c>
      <c r="AI71" s="96">
        <f t="shared" si="13"/>
        <v>0</v>
      </c>
      <c r="AJ71" s="96">
        <f>IF(AJ$11=فبراير!$A27,فبراير!BP27-فبراير!BO27,0)</f>
        <v>0</v>
      </c>
      <c r="AK71" s="96">
        <f>IF(AK$11=فبراير!$A27,فبراير!AI27-فبراير!$AJ27,0)</f>
        <v>0</v>
      </c>
      <c r="AL71" s="96">
        <f>IF(AL$11=فبراير!$A27,فبراير!AJ27-فبراير!$AJ27,0)</f>
        <v>0</v>
      </c>
      <c r="AM71" s="96">
        <f>IF(AM$11=فبراير!$A27,فبراير!AK27-فبراير!$AJ27,0)</f>
        <v>0</v>
      </c>
      <c r="AN71" s="96">
        <f>IF(AN$11=فبراير!$A27,فبراير!AL27-فبراير!$AJ27,0)</f>
        <v>0</v>
      </c>
    </row>
    <row r="72" spans="1:40">
      <c r="A72" s="96" t="str">
        <f>IF(D72&gt;0,فبراير!D28," ")</f>
        <v> </v>
      </c>
      <c r="B72" s="96" t="str">
        <f>IF(D72&gt;0,فبراير!E28,"")</f>
        <v/>
      </c>
      <c r="C72" s="40" t="str">
        <f>IF(D72&gt;0,فبراير!F28,"")</f>
        <v/>
      </c>
      <c r="D72" s="126">
        <f t="shared" si="8"/>
        <v>0</v>
      </c>
      <c r="E72" s="126">
        <f t="shared" si="9"/>
        <v>0</v>
      </c>
      <c r="F72" s="96">
        <f>IF(F$11=فبراير!$A28,فبراير!BP28-فبراير!BO28,0)</f>
        <v>0</v>
      </c>
      <c r="G72" s="96">
        <f>IF(G$11=فبراير!$A28,فبراير!$BL28-فبراير!$BK28,0)</f>
        <v>0</v>
      </c>
      <c r="H72" s="96">
        <f>IF(H$11=فبراير!$A28,فبراير!BM$12-فبراير!BN$12,0)</f>
        <v>0</v>
      </c>
      <c r="I72" s="96">
        <f>IF(I$11=فبراير!$A28,فبراير!BN$12-فبراير!BO$12,0)</f>
        <v>0</v>
      </c>
      <c r="J72" s="96">
        <f>IF(J$11=فبراير!$A28,فبراير!BO$12-فبراير!BP$12,0)</f>
        <v>0</v>
      </c>
      <c r="K72" s="96">
        <f>IF(K$11=فبراير!$A28,فبراير!BP$12-فبراير!BQ$12,0)</f>
        <v>0</v>
      </c>
      <c r="L72" s="96">
        <f>IF(L$11=فبراير!$A28,فبراير!BQ$12-فبراير!BR$12,0)</f>
        <v>0</v>
      </c>
      <c r="M72" s="96">
        <f t="shared" si="10"/>
        <v>0</v>
      </c>
      <c r="N72" s="96"/>
      <c r="O72" s="96"/>
      <c r="P72" s="96"/>
      <c r="Q72" s="96"/>
      <c r="R72" s="96"/>
      <c r="S72" s="96"/>
      <c r="T72" s="96"/>
      <c r="U72" s="96">
        <f t="shared" si="11"/>
        <v>0</v>
      </c>
      <c r="V72" s="96"/>
      <c r="W72" s="96"/>
      <c r="X72" s="96">
        <f>IF(X$11=فبراير!$A28,فبراير!AI28-فبراير!AJ28,0)</f>
        <v>0</v>
      </c>
      <c r="Y72" s="96">
        <f>IF(Y$11=فبراير!$A28,فبراير!AJ28-فبراير!AK28,0)</f>
        <v>0</v>
      </c>
      <c r="Z72" s="96">
        <f>IF(Z$11=فبراير!$A28,فبراير!AK28-فبراير!AL28,0)</f>
        <v>0</v>
      </c>
      <c r="AA72" s="96">
        <f>IF(AA$11=فبراير!$A28,فبراير!AL28-فبراير!AM28,0)</f>
        <v>0</v>
      </c>
      <c r="AB72" s="96">
        <f>IF(AB$11=فبراير!$A28,فبراير!AM28-فبراير!AN28,0)</f>
        <v>0</v>
      </c>
      <c r="AC72" s="96">
        <f t="shared" si="12"/>
        <v>0</v>
      </c>
      <c r="AD72" s="96">
        <f>IF(AD$11=فبراير!$A28,فبراير!$BP28-فبراير!$BO28,0)</f>
        <v>0</v>
      </c>
      <c r="AE72" s="96">
        <f>IF(AE$11=فبراير!$A28,فبراير!BL28-فبراير!BK28,0)</f>
        <v>0</v>
      </c>
      <c r="AF72" s="96">
        <f>IF(AF$11=فبراير!$A28,فبراير!AI28-فبراير!AJ28,0)</f>
        <v>0</v>
      </c>
      <c r="AG72" s="96">
        <f>IF(AG$11=فبراير!$A28,فبراير!AJ28-فبراير!AK28,0)</f>
        <v>0</v>
      </c>
      <c r="AH72" s="96">
        <f>IF(AH$11=فبراير!$A28,فبراير!AK28-فبراير!AL28,0)</f>
        <v>0</v>
      </c>
      <c r="AI72" s="96">
        <f t="shared" si="13"/>
        <v>0</v>
      </c>
      <c r="AJ72" s="96">
        <f>IF(AJ$11=فبراير!$A28,فبراير!BP28-فبراير!BO28,0)</f>
        <v>0</v>
      </c>
      <c r="AK72" s="96">
        <f>IF(AK$11=فبراير!$A28,فبراير!AI28-فبراير!$AJ28,0)</f>
        <v>0</v>
      </c>
      <c r="AL72" s="96">
        <f>IF(AL$11=فبراير!$A28,فبراير!AJ28-فبراير!$AJ28,0)</f>
        <v>0</v>
      </c>
      <c r="AM72" s="96">
        <f>IF(AM$11=فبراير!$A28,فبراير!AK28-فبراير!$AJ28,0)</f>
        <v>0</v>
      </c>
      <c r="AN72" s="96">
        <f>IF(AN$11=فبراير!$A28,فبراير!AL28-فبراير!$AJ28,0)</f>
        <v>0</v>
      </c>
    </row>
    <row r="73" spans="1:40">
      <c r="A73" s="96" t="str">
        <f>IF(D73&gt;0,فبراير!D29," ")</f>
        <v> </v>
      </c>
      <c r="B73" s="96" t="str">
        <f>IF(D73&gt;0,فبراير!E29,"")</f>
        <v/>
      </c>
      <c r="C73" s="40" t="str">
        <f>IF(D73&gt;0,فبراير!F29,"")</f>
        <v/>
      </c>
      <c r="D73" s="126">
        <f t="shared" si="8"/>
        <v>0</v>
      </c>
      <c r="E73" s="126">
        <f t="shared" si="9"/>
        <v>0</v>
      </c>
      <c r="F73" s="96">
        <f>IF(F$11=فبراير!$A29,فبراير!BP29-فبراير!BO29,0)</f>
        <v>0</v>
      </c>
      <c r="G73" s="96">
        <f>IF(G$11=فبراير!$A29,فبراير!$BL29-فبراير!$BK29,0)</f>
        <v>0</v>
      </c>
      <c r="H73" s="96">
        <f>IF(H$11=فبراير!$A29,فبراير!BM$12-فبراير!BN$12,0)</f>
        <v>0</v>
      </c>
      <c r="I73" s="96">
        <f>IF(I$11=فبراير!$A29,فبراير!BN$12-فبراير!BO$12,0)</f>
        <v>0</v>
      </c>
      <c r="J73" s="96">
        <f>IF(J$11=فبراير!$A29,فبراير!BO$12-فبراير!BP$12,0)</f>
        <v>0</v>
      </c>
      <c r="K73" s="96">
        <f>IF(K$11=فبراير!$A29,فبراير!BP$12-فبراير!BQ$12,0)</f>
        <v>0</v>
      </c>
      <c r="L73" s="96">
        <f>IF(L$11=فبراير!$A29,فبراير!BQ$12-فبراير!BR$12,0)</f>
        <v>0</v>
      </c>
      <c r="M73" s="96">
        <f t="shared" si="10"/>
        <v>0</v>
      </c>
      <c r="N73" s="96"/>
      <c r="O73" s="96"/>
      <c r="P73" s="96"/>
      <c r="Q73" s="96"/>
      <c r="R73" s="96"/>
      <c r="S73" s="96"/>
      <c r="T73" s="96"/>
      <c r="U73" s="96">
        <f t="shared" si="11"/>
        <v>0</v>
      </c>
      <c r="V73" s="96"/>
      <c r="W73" s="96"/>
      <c r="X73" s="96">
        <f>IF(X$11=فبراير!$A29,فبراير!AI29-فبراير!AJ29,0)</f>
        <v>0</v>
      </c>
      <c r="Y73" s="96">
        <f>IF(Y$11=فبراير!$A29,فبراير!AJ29-فبراير!AK29,0)</f>
        <v>0</v>
      </c>
      <c r="Z73" s="96">
        <f>IF(Z$11=فبراير!$A29,فبراير!AK29-فبراير!AL29,0)</f>
        <v>0</v>
      </c>
      <c r="AA73" s="96">
        <f>IF(AA$11=فبراير!$A29,فبراير!AL29-فبراير!AM29,0)</f>
        <v>0</v>
      </c>
      <c r="AB73" s="96">
        <f>IF(AB$11=فبراير!$A29,فبراير!AM29-فبراير!AN29,0)</f>
        <v>0</v>
      </c>
      <c r="AC73" s="96">
        <f t="shared" si="12"/>
        <v>0</v>
      </c>
      <c r="AD73" s="96">
        <f>IF(AD$11=فبراير!$A29,فبراير!$BP29-فبراير!$BO29,0)</f>
        <v>0</v>
      </c>
      <c r="AE73" s="96">
        <f>IF(AE$11=فبراير!$A29,فبراير!BL29-فبراير!BK29,0)</f>
        <v>0</v>
      </c>
      <c r="AF73" s="96">
        <f>IF(AF$11=فبراير!$A29,فبراير!AI29-فبراير!AJ29,0)</f>
        <v>0</v>
      </c>
      <c r="AG73" s="96">
        <f>IF(AG$11=فبراير!$A29,فبراير!AJ29-فبراير!AK29,0)</f>
        <v>0</v>
      </c>
      <c r="AH73" s="96">
        <f>IF(AH$11=فبراير!$A29,فبراير!AK29-فبراير!AL29,0)</f>
        <v>0</v>
      </c>
      <c r="AI73" s="96">
        <f t="shared" si="13"/>
        <v>0</v>
      </c>
      <c r="AJ73" s="96">
        <f>IF(AJ$11=فبراير!$A29,فبراير!BP29-فبراير!BO29,0)</f>
        <v>0</v>
      </c>
      <c r="AK73" s="96">
        <f>IF(AK$11=فبراير!$A29,فبراير!AI29-فبراير!$AJ29,0)</f>
        <v>0</v>
      </c>
      <c r="AL73" s="96">
        <f>IF(AL$11=فبراير!$A29,فبراير!AJ29-فبراير!$AJ29,0)</f>
        <v>0</v>
      </c>
      <c r="AM73" s="96">
        <f>IF(AM$11=فبراير!$A29,فبراير!AK29-فبراير!$AJ29,0)</f>
        <v>0</v>
      </c>
      <c r="AN73" s="96">
        <f>IF(AN$11=فبراير!$A29,فبراير!AL29-فبراير!$AJ29,0)</f>
        <v>0</v>
      </c>
    </row>
    <row r="74" spans="1:40">
      <c r="A74" s="96" t="str">
        <f>IF(D74&gt;0,فبراير!D30," ")</f>
        <v> </v>
      </c>
      <c r="B74" s="96" t="str">
        <f>IF(D74&gt;0,فبراير!E30,"")</f>
        <v/>
      </c>
      <c r="C74" s="40" t="str">
        <f>IF(D74&gt;0,فبراير!F30,"")</f>
        <v/>
      </c>
      <c r="D74" s="126">
        <f t="shared" si="8"/>
        <v>0</v>
      </c>
      <c r="E74" s="126">
        <f t="shared" si="9"/>
        <v>0</v>
      </c>
      <c r="F74" s="96">
        <f>IF(F$11=فبراير!$A30,فبراير!BP30-فبراير!BO30,0)</f>
        <v>0</v>
      </c>
      <c r="G74" s="96">
        <f>IF(G$11=فبراير!$A30,فبراير!$BL30-فبراير!$BK30,0)</f>
        <v>0</v>
      </c>
      <c r="H74" s="96">
        <f>IF(H$11=فبراير!$A30,فبراير!BM$12-فبراير!BN$12,0)</f>
        <v>0</v>
      </c>
      <c r="I74" s="96">
        <f>IF(I$11=فبراير!$A30,فبراير!BN$12-فبراير!BO$12,0)</f>
        <v>0</v>
      </c>
      <c r="J74" s="96">
        <f>IF(J$11=فبراير!$A30,فبراير!BO$12-فبراير!BP$12,0)</f>
        <v>0</v>
      </c>
      <c r="K74" s="96">
        <f>IF(K$11=فبراير!$A30,فبراير!BP$12-فبراير!BQ$12,0)</f>
        <v>0</v>
      </c>
      <c r="L74" s="96">
        <f>IF(L$11=فبراير!$A30,فبراير!BQ$12-فبراير!BR$12,0)</f>
        <v>0</v>
      </c>
      <c r="M74" s="96">
        <f t="shared" si="10"/>
        <v>0</v>
      </c>
      <c r="N74" s="96"/>
      <c r="O74" s="96"/>
      <c r="P74" s="96"/>
      <c r="Q74" s="96"/>
      <c r="R74" s="96"/>
      <c r="S74" s="96"/>
      <c r="T74" s="96"/>
      <c r="U74" s="96">
        <f t="shared" si="11"/>
        <v>0</v>
      </c>
      <c r="V74" s="96"/>
      <c r="W74" s="96"/>
      <c r="X74" s="96">
        <f>IF(X$11=فبراير!$A30,فبراير!AI30-فبراير!AJ30,0)</f>
        <v>0</v>
      </c>
      <c r="Y74" s="96">
        <f>IF(Y$11=فبراير!$A30,فبراير!AJ30-فبراير!AK30,0)</f>
        <v>0</v>
      </c>
      <c r="Z74" s="96">
        <f>IF(Z$11=فبراير!$A30,فبراير!AK30-فبراير!AL30,0)</f>
        <v>0</v>
      </c>
      <c r="AA74" s="96">
        <f>IF(AA$11=فبراير!$A30,فبراير!AL30-فبراير!AM30,0)</f>
        <v>0</v>
      </c>
      <c r="AB74" s="96">
        <f>IF(AB$11=فبراير!$A30,فبراير!AM30-فبراير!AN30,0)</f>
        <v>0</v>
      </c>
      <c r="AC74" s="96">
        <f t="shared" si="12"/>
        <v>0</v>
      </c>
      <c r="AD74" s="96">
        <f>IF(AD$11=فبراير!$A30,فبراير!$BP30-فبراير!$BO30,0)</f>
        <v>0</v>
      </c>
      <c r="AE74" s="96">
        <f>IF(AE$11=فبراير!$A30,فبراير!BL30-فبراير!BK30,0)</f>
        <v>0</v>
      </c>
      <c r="AF74" s="96">
        <f>IF(AF$11=فبراير!$A30,فبراير!AI30-فبراير!AJ30,0)</f>
        <v>0</v>
      </c>
      <c r="AG74" s="96">
        <f>IF(AG$11=فبراير!$A30,فبراير!AJ30-فبراير!AK30,0)</f>
        <v>0</v>
      </c>
      <c r="AH74" s="96">
        <f>IF(AH$11=فبراير!$A30,فبراير!AK30-فبراير!AL30,0)</f>
        <v>0</v>
      </c>
      <c r="AI74" s="96">
        <f t="shared" si="13"/>
        <v>0</v>
      </c>
      <c r="AJ74" s="96">
        <f>IF(AJ$11=فبراير!$A30,فبراير!BP30-فبراير!BO30,0)</f>
        <v>0</v>
      </c>
      <c r="AK74" s="96">
        <f>IF(AK$11=فبراير!$A30,فبراير!AI30-فبراير!$AJ30,0)</f>
        <v>0</v>
      </c>
      <c r="AL74" s="96">
        <f>IF(AL$11=فبراير!$A30,فبراير!AJ30-فبراير!$AJ30,0)</f>
        <v>0</v>
      </c>
      <c r="AM74" s="96">
        <f>IF(AM$11=فبراير!$A30,فبراير!AK30-فبراير!$AJ30,0)</f>
        <v>0</v>
      </c>
      <c r="AN74" s="96">
        <f>IF(AN$11=فبراير!$A30,فبراير!AL30-فبراير!$AJ30,0)</f>
        <v>0</v>
      </c>
    </row>
    <row r="75" spans="1:40">
      <c r="A75" s="96" t="str">
        <f>IF(D75&gt;0,فبراير!D31," ")</f>
        <v> </v>
      </c>
      <c r="B75" s="96" t="str">
        <f>IF(D75&gt;0,فبراير!E31,"")</f>
        <v/>
      </c>
      <c r="C75" s="40" t="str">
        <f>IF(D75&gt;0,فبراير!F31,"")</f>
        <v/>
      </c>
      <c r="D75" s="126">
        <f t="shared" si="8"/>
        <v>0</v>
      </c>
      <c r="E75" s="126">
        <f t="shared" si="9"/>
        <v>0</v>
      </c>
      <c r="F75" s="96">
        <f>IF(F$11=فبراير!$A31,فبراير!BP31-فبراير!BO31,0)</f>
        <v>0</v>
      </c>
      <c r="G75" s="96">
        <f>IF(G$11=فبراير!$A31,فبراير!$BL31-فبراير!$BK31,0)</f>
        <v>0</v>
      </c>
      <c r="H75" s="96">
        <f>IF(H$11=فبراير!$A31,فبراير!BM$12-فبراير!BN$12,0)</f>
        <v>0</v>
      </c>
      <c r="I75" s="96">
        <f>IF(I$11=فبراير!$A31,فبراير!BN$12-فبراير!BO$12,0)</f>
        <v>0</v>
      </c>
      <c r="J75" s="96">
        <f>IF(J$11=فبراير!$A31,فبراير!BO$12-فبراير!BP$12,0)</f>
        <v>0</v>
      </c>
      <c r="K75" s="96">
        <f>IF(K$11=فبراير!$A31,فبراير!BP$12-فبراير!BQ$12,0)</f>
        <v>0</v>
      </c>
      <c r="L75" s="96">
        <f>IF(L$11=فبراير!$A31,فبراير!BQ$12-فبراير!BR$12,0)</f>
        <v>0</v>
      </c>
      <c r="M75" s="96">
        <f t="shared" si="10"/>
        <v>0</v>
      </c>
      <c r="N75" s="96"/>
      <c r="O75" s="96"/>
      <c r="P75" s="96"/>
      <c r="Q75" s="96"/>
      <c r="R75" s="96"/>
      <c r="S75" s="96"/>
      <c r="T75" s="96"/>
      <c r="U75" s="96">
        <f t="shared" si="11"/>
        <v>0</v>
      </c>
      <c r="V75" s="96"/>
      <c r="W75" s="96"/>
      <c r="X75" s="96">
        <f>IF(X$11=فبراير!$A31,فبراير!AI31-فبراير!AJ31,0)</f>
        <v>0</v>
      </c>
      <c r="Y75" s="96">
        <f>IF(Y$11=فبراير!$A31,فبراير!AJ31-فبراير!AK31,0)</f>
        <v>0</v>
      </c>
      <c r="Z75" s="96">
        <f>IF(Z$11=فبراير!$A31,فبراير!AK31-فبراير!AL31,0)</f>
        <v>0</v>
      </c>
      <c r="AA75" s="96">
        <f>IF(AA$11=فبراير!$A31,فبراير!AL31-فبراير!AM31,0)</f>
        <v>0</v>
      </c>
      <c r="AB75" s="96">
        <f>IF(AB$11=فبراير!$A31,فبراير!AM31-فبراير!AN31,0)</f>
        <v>0</v>
      </c>
      <c r="AC75" s="96">
        <f t="shared" si="12"/>
        <v>0</v>
      </c>
      <c r="AD75" s="96">
        <f>IF(AD$11=فبراير!$A31,فبراير!$BP31-فبراير!$BO31,0)</f>
        <v>0</v>
      </c>
      <c r="AE75" s="96">
        <f>IF(AE$11=فبراير!$A31,فبراير!BL31-فبراير!BK31,0)</f>
        <v>0</v>
      </c>
      <c r="AF75" s="96">
        <f>IF(AF$11=فبراير!$A31,فبراير!AI31-فبراير!AJ31,0)</f>
        <v>0</v>
      </c>
      <c r="AG75" s="96">
        <f>IF(AG$11=فبراير!$A31,فبراير!AJ31-فبراير!AK31,0)</f>
        <v>0</v>
      </c>
      <c r="AH75" s="96">
        <f>IF(AH$11=فبراير!$A31,فبراير!AK31-فبراير!AL31,0)</f>
        <v>0</v>
      </c>
      <c r="AI75" s="96">
        <f t="shared" si="13"/>
        <v>0</v>
      </c>
      <c r="AJ75" s="96">
        <f>IF(AJ$11=فبراير!$A31,فبراير!BP31-فبراير!BO31,0)</f>
        <v>0</v>
      </c>
      <c r="AK75" s="96">
        <f>IF(AK$11=فبراير!$A31,فبراير!AI31-فبراير!$AJ31,0)</f>
        <v>0</v>
      </c>
      <c r="AL75" s="96">
        <f>IF(AL$11=فبراير!$A31,فبراير!AJ31-فبراير!$AJ31,0)</f>
        <v>0</v>
      </c>
      <c r="AM75" s="96">
        <f>IF(AM$11=فبراير!$A31,فبراير!AK31-فبراير!$AJ31,0)</f>
        <v>0</v>
      </c>
      <c r="AN75" s="96">
        <f>IF(AN$11=فبراير!$A31,فبراير!AL31-فبراير!$AJ31,0)</f>
        <v>0</v>
      </c>
    </row>
    <row r="76" spans="1:40">
      <c r="A76" s="96" t="str">
        <f>IF(D76&gt;0,فبراير!D32," ")</f>
        <v> </v>
      </c>
      <c r="B76" s="96" t="str">
        <f>IF(D76&gt;0,فبراير!E32,"")</f>
        <v/>
      </c>
      <c r="C76" s="40" t="str">
        <f>IF(D76&gt;0,فبراير!F32,"")</f>
        <v/>
      </c>
      <c r="D76" s="126">
        <f t="shared" si="8"/>
        <v>0</v>
      </c>
      <c r="E76" s="126">
        <f t="shared" si="9"/>
        <v>0</v>
      </c>
      <c r="F76" s="96">
        <f>IF(F$11=فبراير!$A32,فبراير!BP32-فبراير!BO32,0)</f>
        <v>0</v>
      </c>
      <c r="G76" s="96">
        <f>IF(G$11=فبراير!$A32,فبراير!$BL32-فبراير!$BK32,0)</f>
        <v>0</v>
      </c>
      <c r="H76" s="96">
        <f>IF(H$11=فبراير!$A32,فبراير!BM$12-فبراير!BN$12,0)</f>
        <v>0</v>
      </c>
      <c r="I76" s="96">
        <f>IF(I$11=فبراير!$A32,فبراير!BN$12-فبراير!BO$12,0)</f>
        <v>0</v>
      </c>
      <c r="J76" s="96">
        <f>IF(J$11=فبراير!$A32,فبراير!BO$12-فبراير!BP$12,0)</f>
        <v>0</v>
      </c>
      <c r="K76" s="96">
        <f>IF(K$11=فبراير!$A32,فبراير!BP$12-فبراير!BQ$12,0)</f>
        <v>0</v>
      </c>
      <c r="L76" s="96">
        <f>IF(L$11=فبراير!$A32,فبراير!BQ$12-فبراير!BR$12,0)</f>
        <v>0</v>
      </c>
      <c r="M76" s="96">
        <f t="shared" si="10"/>
        <v>0</v>
      </c>
      <c r="N76" s="96"/>
      <c r="O76" s="96"/>
      <c r="P76" s="96"/>
      <c r="Q76" s="96"/>
      <c r="R76" s="96"/>
      <c r="S76" s="96"/>
      <c r="T76" s="96"/>
      <c r="U76" s="96">
        <f t="shared" si="11"/>
        <v>0</v>
      </c>
      <c r="V76" s="96"/>
      <c r="W76" s="96"/>
      <c r="X76" s="96">
        <f>IF(X$11=فبراير!$A32,فبراير!AI32-فبراير!AJ32,0)</f>
        <v>0</v>
      </c>
      <c r="Y76" s="96">
        <f>IF(Y$11=فبراير!$A32,فبراير!AJ32-فبراير!AK32,0)</f>
        <v>0</v>
      </c>
      <c r="Z76" s="96">
        <f>IF(Z$11=فبراير!$A32,فبراير!AK32-فبراير!AL32,0)</f>
        <v>0</v>
      </c>
      <c r="AA76" s="96">
        <f>IF(AA$11=فبراير!$A32,فبراير!AL32-فبراير!AM32,0)</f>
        <v>0</v>
      </c>
      <c r="AB76" s="96">
        <f>IF(AB$11=فبراير!$A32,فبراير!AM32-فبراير!AN32,0)</f>
        <v>0</v>
      </c>
      <c r="AC76" s="96">
        <f t="shared" si="12"/>
        <v>0</v>
      </c>
      <c r="AD76" s="96">
        <f>IF(AD$11=فبراير!$A32,فبراير!$BP32-فبراير!$BO32,0)</f>
        <v>0</v>
      </c>
      <c r="AE76" s="96">
        <f>IF(AE$11=فبراير!$A32,فبراير!BL32-فبراير!BK32,0)</f>
        <v>0</v>
      </c>
      <c r="AF76" s="96">
        <f>IF(AF$11=فبراير!$A32,فبراير!AI32-فبراير!AJ32,0)</f>
        <v>0</v>
      </c>
      <c r="AG76" s="96">
        <f>IF(AG$11=فبراير!$A32,فبراير!AJ32-فبراير!AK32,0)</f>
        <v>0</v>
      </c>
      <c r="AH76" s="96">
        <f>IF(AH$11=فبراير!$A32,فبراير!AK32-فبراير!AL32,0)</f>
        <v>0</v>
      </c>
      <c r="AI76" s="96">
        <f t="shared" si="13"/>
        <v>0</v>
      </c>
      <c r="AJ76" s="96">
        <f>IF(AJ$11=فبراير!$A32,فبراير!BP32-فبراير!BO32,0)</f>
        <v>0</v>
      </c>
      <c r="AK76" s="96">
        <f>IF(AK$11=فبراير!$A32,فبراير!AI32-فبراير!$AJ32,0)</f>
        <v>0</v>
      </c>
      <c r="AL76" s="96">
        <f>IF(AL$11=فبراير!$A32,فبراير!AJ32-فبراير!$AJ32,0)</f>
        <v>0</v>
      </c>
      <c r="AM76" s="96">
        <f>IF(AM$11=فبراير!$A32,فبراير!AK32-فبراير!$AJ32,0)</f>
        <v>0</v>
      </c>
      <c r="AN76" s="96">
        <f>IF(AN$11=فبراير!$A32,فبراير!AL32-فبراير!$AJ32,0)</f>
        <v>0</v>
      </c>
    </row>
    <row r="77" spans="1:40">
      <c r="A77" s="96" t="str">
        <f>IF(D77&gt;0,فبراير!D33," ")</f>
        <v> </v>
      </c>
      <c r="B77" s="96" t="str">
        <f>IF(D77&gt;0,فبراير!E33,"")</f>
        <v/>
      </c>
      <c r="C77" s="40" t="str">
        <f>IF(D77&gt;0,فبراير!F33,"")</f>
        <v/>
      </c>
      <c r="D77" s="126">
        <f t="shared" si="8"/>
        <v>0</v>
      </c>
      <c r="E77" s="126">
        <f t="shared" si="9"/>
        <v>0</v>
      </c>
      <c r="F77" s="96">
        <f>IF(F$11=فبراير!$A33,فبراير!BP33-فبراير!BO33,0)</f>
        <v>0</v>
      </c>
      <c r="G77" s="96">
        <f>IF(G$11=فبراير!$A33,فبراير!$BL33-فبراير!$BK33,0)</f>
        <v>0</v>
      </c>
      <c r="H77" s="96">
        <f>IF(H$11=فبراير!$A33,فبراير!BM$12-فبراير!BN$12,0)</f>
        <v>0</v>
      </c>
      <c r="I77" s="96">
        <f>IF(I$11=فبراير!$A33,فبراير!BN$12-فبراير!BO$12,0)</f>
        <v>0</v>
      </c>
      <c r="J77" s="96">
        <f>IF(J$11=فبراير!$A33,فبراير!BO$12-فبراير!BP$12,0)</f>
        <v>0</v>
      </c>
      <c r="K77" s="96">
        <f>IF(K$11=فبراير!$A33,فبراير!BP$12-فبراير!BQ$12,0)</f>
        <v>0</v>
      </c>
      <c r="L77" s="96">
        <f>IF(L$11=فبراير!$A33,فبراير!BQ$12-فبراير!BR$12,0)</f>
        <v>0</v>
      </c>
      <c r="M77" s="96">
        <f t="shared" si="10"/>
        <v>0</v>
      </c>
      <c r="N77" s="96"/>
      <c r="O77" s="96"/>
      <c r="P77" s="96"/>
      <c r="Q77" s="96"/>
      <c r="R77" s="96"/>
      <c r="S77" s="96"/>
      <c r="T77" s="96"/>
      <c r="U77" s="96">
        <f t="shared" si="11"/>
        <v>0</v>
      </c>
      <c r="V77" s="96"/>
      <c r="W77" s="96"/>
      <c r="X77" s="96">
        <f>IF(X$11=فبراير!$A33,فبراير!AI33-فبراير!AJ33,0)</f>
        <v>0</v>
      </c>
      <c r="Y77" s="96">
        <f>IF(Y$11=فبراير!$A33,فبراير!AJ33-فبراير!AK33,0)</f>
        <v>0</v>
      </c>
      <c r="Z77" s="96">
        <f>IF(Z$11=فبراير!$A33,فبراير!AK33-فبراير!AL33,0)</f>
        <v>0</v>
      </c>
      <c r="AA77" s="96">
        <f>IF(AA$11=فبراير!$A33,فبراير!AL33-فبراير!AM33,0)</f>
        <v>0</v>
      </c>
      <c r="AB77" s="96">
        <f>IF(AB$11=فبراير!$A33,فبراير!AM33-فبراير!AN33,0)</f>
        <v>0</v>
      </c>
      <c r="AC77" s="96">
        <f t="shared" si="12"/>
        <v>0</v>
      </c>
      <c r="AD77" s="96">
        <f>IF(AD$11=فبراير!$A33,فبراير!$BP33-فبراير!$BO33,0)</f>
        <v>0</v>
      </c>
      <c r="AE77" s="96">
        <f>IF(AE$11=فبراير!$A33,فبراير!BL33-فبراير!BK33,0)</f>
        <v>0</v>
      </c>
      <c r="AF77" s="96">
        <f>IF(AF$11=فبراير!$A33,فبراير!AI33-فبراير!AJ33,0)</f>
        <v>0</v>
      </c>
      <c r="AG77" s="96">
        <f>IF(AG$11=فبراير!$A33,فبراير!AJ33-فبراير!AK33,0)</f>
        <v>0</v>
      </c>
      <c r="AH77" s="96">
        <f>IF(AH$11=فبراير!$A33,فبراير!AK33-فبراير!AL33,0)</f>
        <v>0</v>
      </c>
      <c r="AI77" s="96">
        <f t="shared" si="13"/>
        <v>0</v>
      </c>
      <c r="AJ77" s="96">
        <f>IF(AJ$11=فبراير!$A33,فبراير!BP33-فبراير!BO33,0)</f>
        <v>0</v>
      </c>
      <c r="AK77" s="96">
        <f>IF(AK$11=فبراير!$A33,فبراير!AI33-فبراير!$AJ33,0)</f>
        <v>0</v>
      </c>
      <c r="AL77" s="96">
        <f>IF(AL$11=فبراير!$A33,فبراير!AJ33-فبراير!$AJ33,0)</f>
        <v>0</v>
      </c>
      <c r="AM77" s="96">
        <f>IF(AM$11=فبراير!$A33,فبراير!AK33-فبراير!$AJ33,0)</f>
        <v>0</v>
      </c>
      <c r="AN77" s="96">
        <f>IF(AN$11=فبراير!$A33,فبراير!AL33-فبراير!$AJ33,0)</f>
        <v>0</v>
      </c>
    </row>
    <row r="78" spans="1:40">
      <c r="A78" s="96" t="str">
        <f>IF(D78&gt;0,فبراير!D34," ")</f>
        <v> </v>
      </c>
      <c r="B78" s="96" t="str">
        <f>IF(D78&gt;0,فبراير!E34,"")</f>
        <v/>
      </c>
      <c r="C78" s="40" t="str">
        <f>IF(D78&gt;0,فبراير!F34,"")</f>
        <v/>
      </c>
      <c r="D78" s="126">
        <f t="shared" si="8"/>
        <v>0</v>
      </c>
      <c r="E78" s="126">
        <f t="shared" si="9"/>
        <v>0</v>
      </c>
      <c r="F78" s="96">
        <f>IF(F$11=فبراير!$A34,فبراير!BP34-فبراير!BO34,0)</f>
        <v>0</v>
      </c>
      <c r="G78" s="96">
        <f>IF(G$11=فبراير!$A34,فبراير!$BL34-فبراير!$BK34,0)</f>
        <v>0</v>
      </c>
      <c r="H78" s="96">
        <f>IF(H$11=فبراير!$A34,فبراير!BM$12-فبراير!BN$12,0)</f>
        <v>0</v>
      </c>
      <c r="I78" s="96">
        <f>IF(I$11=فبراير!$A34,فبراير!BN$12-فبراير!BO$12,0)</f>
        <v>0</v>
      </c>
      <c r="J78" s="96">
        <f>IF(J$11=فبراير!$A34,فبراير!BO$12-فبراير!BP$12,0)</f>
        <v>0</v>
      </c>
      <c r="K78" s="96">
        <f>IF(K$11=فبراير!$A34,فبراير!BP$12-فبراير!BQ$12,0)</f>
        <v>0</v>
      </c>
      <c r="L78" s="96">
        <f>IF(L$11=فبراير!$A34,فبراير!BQ$12-فبراير!BR$12,0)</f>
        <v>0</v>
      </c>
      <c r="M78" s="96">
        <f t="shared" si="10"/>
        <v>0</v>
      </c>
      <c r="N78" s="96"/>
      <c r="O78" s="96"/>
      <c r="P78" s="96"/>
      <c r="Q78" s="96"/>
      <c r="R78" s="96"/>
      <c r="S78" s="96"/>
      <c r="T78" s="96"/>
      <c r="U78" s="96">
        <f t="shared" si="11"/>
        <v>0</v>
      </c>
      <c r="V78" s="96"/>
      <c r="W78" s="96"/>
      <c r="X78" s="96">
        <f>IF(X$11=فبراير!$A34,فبراير!AI34-فبراير!AJ34,0)</f>
        <v>0</v>
      </c>
      <c r="Y78" s="96">
        <f>IF(Y$11=فبراير!$A34,فبراير!AJ34-فبراير!AK34,0)</f>
        <v>0</v>
      </c>
      <c r="Z78" s="96">
        <f>IF(Z$11=فبراير!$A34,فبراير!AK34-فبراير!AL34,0)</f>
        <v>0</v>
      </c>
      <c r="AA78" s="96">
        <f>IF(AA$11=فبراير!$A34,فبراير!AL34-فبراير!AM34,0)</f>
        <v>0</v>
      </c>
      <c r="AB78" s="96">
        <f>IF(AB$11=فبراير!$A34,فبراير!AM34-فبراير!AN34,0)</f>
        <v>0</v>
      </c>
      <c r="AC78" s="96">
        <f t="shared" si="12"/>
        <v>0</v>
      </c>
      <c r="AD78" s="96">
        <f>IF(AD$11=فبراير!$A34,فبراير!$BP34-فبراير!$BO34,0)</f>
        <v>0</v>
      </c>
      <c r="AE78" s="96">
        <f>IF(AE$11=فبراير!$A34,فبراير!BL34-فبراير!BK34,0)</f>
        <v>0</v>
      </c>
      <c r="AF78" s="96">
        <f>IF(AF$11=فبراير!$A34,فبراير!AI34-فبراير!AJ34,0)</f>
        <v>0</v>
      </c>
      <c r="AG78" s="96">
        <f>IF(AG$11=فبراير!$A34,فبراير!AJ34-فبراير!AK34,0)</f>
        <v>0</v>
      </c>
      <c r="AH78" s="96">
        <f>IF(AH$11=فبراير!$A34,فبراير!AK34-فبراير!AL34,0)</f>
        <v>0</v>
      </c>
      <c r="AI78" s="96">
        <f t="shared" si="13"/>
        <v>0</v>
      </c>
      <c r="AJ78" s="96">
        <f>IF(AJ$11=فبراير!$A34,فبراير!BP34-فبراير!BO34,0)</f>
        <v>0</v>
      </c>
      <c r="AK78" s="96">
        <f>IF(AK$11=فبراير!$A34,فبراير!AI34-فبراير!$AJ34,0)</f>
        <v>0</v>
      </c>
      <c r="AL78" s="96">
        <f>IF(AL$11=فبراير!$A34,فبراير!AJ34-فبراير!$AJ34,0)</f>
        <v>0</v>
      </c>
      <c r="AM78" s="96">
        <f>IF(AM$11=فبراير!$A34,فبراير!AK34-فبراير!$AJ34,0)</f>
        <v>0</v>
      </c>
      <c r="AN78" s="96">
        <f>IF(AN$11=فبراير!$A34,فبراير!AL34-فبراير!$AJ34,0)</f>
        <v>0</v>
      </c>
    </row>
    <row r="79" spans="1:40">
      <c r="A79" s="96" t="str">
        <f>IF(D79&gt;0,فبراير!D35," ")</f>
        <v> </v>
      </c>
      <c r="B79" s="96" t="str">
        <f>IF(D79&gt;0,فبراير!E35,"")</f>
        <v/>
      </c>
      <c r="C79" s="40" t="str">
        <f>IF(D79&gt;0,فبراير!F35,"")</f>
        <v/>
      </c>
      <c r="D79" s="126">
        <f t="shared" si="8"/>
        <v>0</v>
      </c>
      <c r="E79" s="126">
        <f t="shared" si="9"/>
        <v>0</v>
      </c>
      <c r="F79" s="96">
        <f>IF(F$11=فبراير!$A35,فبراير!BP35-فبراير!BO35,0)</f>
        <v>0</v>
      </c>
      <c r="G79" s="96">
        <f>IF(G$11=فبراير!$A35,فبراير!$BL35-فبراير!$BK35,0)</f>
        <v>0</v>
      </c>
      <c r="H79" s="96">
        <f>IF(H$11=فبراير!$A35,فبراير!BM$12-فبراير!BN$12,0)</f>
        <v>0</v>
      </c>
      <c r="I79" s="96">
        <f>IF(I$11=فبراير!$A35,فبراير!BN$12-فبراير!BO$12,0)</f>
        <v>0</v>
      </c>
      <c r="J79" s="96">
        <f>IF(J$11=فبراير!$A35,فبراير!BO$12-فبراير!BP$12,0)</f>
        <v>0</v>
      </c>
      <c r="K79" s="96">
        <f>IF(K$11=فبراير!$A35,فبراير!BP$12-فبراير!BQ$12,0)</f>
        <v>0</v>
      </c>
      <c r="L79" s="96">
        <f>IF(L$11=فبراير!$A35,فبراير!BQ$12-فبراير!BR$12,0)</f>
        <v>0</v>
      </c>
      <c r="M79" s="96">
        <f t="shared" si="10"/>
        <v>0</v>
      </c>
      <c r="N79" s="96"/>
      <c r="O79" s="96"/>
      <c r="P79" s="96"/>
      <c r="Q79" s="96"/>
      <c r="R79" s="96"/>
      <c r="S79" s="96"/>
      <c r="T79" s="96"/>
      <c r="U79" s="96">
        <f t="shared" si="11"/>
        <v>0</v>
      </c>
      <c r="V79" s="96"/>
      <c r="W79" s="96"/>
      <c r="X79" s="96">
        <f>IF(X$11=فبراير!$A35,فبراير!AI35-فبراير!AJ35,0)</f>
        <v>0</v>
      </c>
      <c r="Y79" s="96">
        <f>IF(Y$11=فبراير!$A35,فبراير!AJ35-فبراير!AK35,0)</f>
        <v>0</v>
      </c>
      <c r="Z79" s="96">
        <f>IF(Z$11=فبراير!$A35,فبراير!AK35-فبراير!AL35,0)</f>
        <v>0</v>
      </c>
      <c r="AA79" s="96">
        <f>IF(AA$11=فبراير!$A35,فبراير!AL35-فبراير!AM35,0)</f>
        <v>0</v>
      </c>
      <c r="AB79" s="96">
        <f>IF(AB$11=فبراير!$A35,فبراير!AM35-فبراير!AN35,0)</f>
        <v>0</v>
      </c>
      <c r="AC79" s="96">
        <f t="shared" si="12"/>
        <v>0</v>
      </c>
      <c r="AD79" s="96">
        <f>IF(AD$11=فبراير!$A35,فبراير!$BP35-فبراير!$BO35,0)</f>
        <v>0</v>
      </c>
      <c r="AE79" s="96">
        <f>IF(AE$11=فبراير!$A35,فبراير!BL35-فبراير!BK35,0)</f>
        <v>0</v>
      </c>
      <c r="AF79" s="96">
        <f>IF(AF$11=فبراير!$A35,فبراير!AI35-فبراير!AJ35,0)</f>
        <v>0</v>
      </c>
      <c r="AG79" s="96">
        <f>IF(AG$11=فبراير!$A35,فبراير!AJ35-فبراير!AK35,0)</f>
        <v>0</v>
      </c>
      <c r="AH79" s="96">
        <f>IF(AH$11=فبراير!$A35,فبراير!AK35-فبراير!AL35,0)</f>
        <v>0</v>
      </c>
      <c r="AI79" s="96">
        <f t="shared" si="13"/>
        <v>0</v>
      </c>
      <c r="AJ79" s="96">
        <f>IF(AJ$11=فبراير!$A35,فبراير!BP35-فبراير!BO35,0)</f>
        <v>0</v>
      </c>
      <c r="AK79" s="96">
        <f>IF(AK$11=فبراير!$A35,فبراير!AI35-فبراير!$AJ35,0)</f>
        <v>0</v>
      </c>
      <c r="AL79" s="96">
        <f>IF(AL$11=فبراير!$A35,فبراير!AJ35-فبراير!$AJ35,0)</f>
        <v>0</v>
      </c>
      <c r="AM79" s="96">
        <f>IF(AM$11=فبراير!$A35,فبراير!AK35-فبراير!$AJ35,0)</f>
        <v>0</v>
      </c>
      <c r="AN79" s="96">
        <f>IF(AN$11=فبراير!$A35,فبراير!AL35-فبراير!$AJ35,0)</f>
        <v>0</v>
      </c>
    </row>
    <row r="80" spans="1:40">
      <c r="A80" s="96" t="str">
        <f>IF(D80&gt;0,فبراير!D36," ")</f>
        <v> </v>
      </c>
      <c r="B80" s="96" t="str">
        <f>IF(D80&gt;0,فبراير!E36,"")</f>
        <v/>
      </c>
      <c r="C80" s="40" t="str">
        <f>IF(D80&gt;0,فبراير!F36,"")</f>
        <v/>
      </c>
      <c r="D80" s="126">
        <f t="shared" si="8"/>
        <v>0</v>
      </c>
      <c r="E80" s="126">
        <f t="shared" si="9"/>
        <v>0</v>
      </c>
      <c r="F80" s="96">
        <f>IF(F$11=فبراير!$A36,فبراير!BP36-فبراير!BO36,0)</f>
        <v>0</v>
      </c>
      <c r="G80" s="96">
        <f>IF(G$11=فبراير!$A36,فبراير!$BL36-فبراير!$BK36,0)</f>
        <v>0</v>
      </c>
      <c r="H80" s="96">
        <f>IF(H$11=فبراير!$A36,فبراير!BM$12-فبراير!BN$12,0)</f>
        <v>0</v>
      </c>
      <c r="I80" s="96">
        <f>IF(I$11=فبراير!$A36,فبراير!BN$12-فبراير!BO$12,0)</f>
        <v>0</v>
      </c>
      <c r="J80" s="96">
        <f>IF(J$11=فبراير!$A36,فبراير!BO$12-فبراير!BP$12,0)</f>
        <v>0</v>
      </c>
      <c r="K80" s="96">
        <f>IF(K$11=فبراير!$A36,فبراير!BP$12-فبراير!BQ$12,0)</f>
        <v>0</v>
      </c>
      <c r="L80" s="96">
        <f>IF(L$11=فبراير!$A36,فبراير!BQ$12-فبراير!BR$12,0)</f>
        <v>0</v>
      </c>
      <c r="M80" s="96">
        <f t="shared" si="10"/>
        <v>0</v>
      </c>
      <c r="N80" s="96"/>
      <c r="O80" s="96"/>
      <c r="P80" s="96"/>
      <c r="Q80" s="96"/>
      <c r="R80" s="96"/>
      <c r="S80" s="96"/>
      <c r="T80" s="96"/>
      <c r="U80" s="96">
        <f t="shared" si="11"/>
        <v>0</v>
      </c>
      <c r="V80" s="96"/>
      <c r="W80" s="96"/>
      <c r="X80" s="96">
        <f>IF(X$11=فبراير!$A36,فبراير!AI36-فبراير!AJ36,0)</f>
        <v>0</v>
      </c>
      <c r="Y80" s="96">
        <f>IF(Y$11=فبراير!$A36,فبراير!AJ36-فبراير!AK36,0)</f>
        <v>0</v>
      </c>
      <c r="Z80" s="96">
        <f>IF(Z$11=فبراير!$A36,فبراير!AK36-فبراير!AL36,0)</f>
        <v>0</v>
      </c>
      <c r="AA80" s="96">
        <f>IF(AA$11=فبراير!$A36,فبراير!AL36-فبراير!AM36,0)</f>
        <v>0</v>
      </c>
      <c r="AB80" s="96">
        <f>IF(AB$11=فبراير!$A36,فبراير!AM36-فبراير!AN36,0)</f>
        <v>0</v>
      </c>
      <c r="AC80" s="96">
        <f t="shared" si="12"/>
        <v>0</v>
      </c>
      <c r="AD80" s="96">
        <f>IF(AD$11=فبراير!$A36,فبراير!$BP36-فبراير!$BO36,0)</f>
        <v>0</v>
      </c>
      <c r="AE80" s="96">
        <f>IF(AE$11=فبراير!$A36,فبراير!BL36-فبراير!BK36,0)</f>
        <v>0</v>
      </c>
      <c r="AF80" s="96">
        <f>IF(AF$11=فبراير!$A36,فبراير!AI36-فبراير!AJ36,0)</f>
        <v>0</v>
      </c>
      <c r="AG80" s="96">
        <f>IF(AG$11=فبراير!$A36,فبراير!AJ36-فبراير!AK36,0)</f>
        <v>0</v>
      </c>
      <c r="AH80" s="96">
        <f>IF(AH$11=فبراير!$A36,فبراير!AK36-فبراير!AL36,0)</f>
        <v>0</v>
      </c>
      <c r="AI80" s="96">
        <f t="shared" si="13"/>
        <v>0</v>
      </c>
      <c r="AJ80" s="96">
        <f>IF(AJ$11=فبراير!$A36,فبراير!BP36-فبراير!BO36,0)</f>
        <v>0</v>
      </c>
      <c r="AK80" s="96">
        <f>IF(AK$11=فبراير!$A36,فبراير!AI36-فبراير!$AJ36,0)</f>
        <v>0</v>
      </c>
      <c r="AL80" s="96">
        <f>IF(AL$11=فبراير!$A36,فبراير!AJ36-فبراير!$AJ36,0)</f>
        <v>0</v>
      </c>
      <c r="AM80" s="96">
        <f>IF(AM$11=فبراير!$A36,فبراير!AK36-فبراير!$AJ36,0)</f>
        <v>0</v>
      </c>
      <c r="AN80" s="96">
        <f>IF(AN$11=فبراير!$A36,فبراير!AL36-فبراير!$AJ36,0)</f>
        <v>0</v>
      </c>
    </row>
    <row r="81" spans="1:40">
      <c r="A81" s="96" t="str">
        <f>IF(D81&gt;0,فبراير!D37," ")</f>
        <v> </v>
      </c>
      <c r="B81" s="96" t="str">
        <f>IF(D81&gt;0,فبراير!E37,"")</f>
        <v/>
      </c>
      <c r="C81" s="40" t="str">
        <f>IF(D81&gt;0,فبراير!F37,"")</f>
        <v/>
      </c>
      <c r="D81" s="126">
        <f t="shared" si="8"/>
        <v>0</v>
      </c>
      <c r="E81" s="126">
        <f t="shared" si="9"/>
        <v>0</v>
      </c>
      <c r="F81" s="96">
        <f>IF(F$11=فبراير!$A37,فبراير!BP37-فبراير!BO37,0)</f>
        <v>0</v>
      </c>
      <c r="G81" s="96">
        <f>IF(G$11=فبراير!$A37,فبراير!$BL37-فبراير!$BK37,0)</f>
        <v>0</v>
      </c>
      <c r="H81" s="96">
        <f>IF(H$11=فبراير!$A37,فبراير!BM$12-فبراير!BN$12,0)</f>
        <v>0</v>
      </c>
      <c r="I81" s="96">
        <f>IF(I$11=فبراير!$A37,فبراير!BN$12-فبراير!BO$12,0)</f>
        <v>0</v>
      </c>
      <c r="J81" s="96">
        <f>IF(J$11=فبراير!$A37,فبراير!BO$12-فبراير!BP$12,0)</f>
        <v>0</v>
      </c>
      <c r="K81" s="96">
        <f>IF(K$11=فبراير!$A37,فبراير!BP$12-فبراير!BQ$12,0)</f>
        <v>0</v>
      </c>
      <c r="L81" s="96">
        <f>IF(L$11=فبراير!$A37,فبراير!BQ$12-فبراير!BR$12,0)</f>
        <v>0</v>
      </c>
      <c r="M81" s="96">
        <f t="shared" si="10"/>
        <v>0</v>
      </c>
      <c r="N81" s="96"/>
      <c r="O81" s="96"/>
      <c r="P81" s="96"/>
      <c r="Q81" s="96"/>
      <c r="R81" s="96"/>
      <c r="S81" s="96"/>
      <c r="T81" s="96"/>
      <c r="U81" s="96">
        <f t="shared" si="11"/>
        <v>0</v>
      </c>
      <c r="V81" s="96"/>
      <c r="W81" s="96"/>
      <c r="X81" s="96">
        <f>IF(X$11=فبراير!$A37,فبراير!AI37-فبراير!AJ37,0)</f>
        <v>0</v>
      </c>
      <c r="Y81" s="96">
        <f>IF(Y$11=فبراير!$A37,فبراير!AJ37-فبراير!AK37,0)</f>
        <v>0</v>
      </c>
      <c r="Z81" s="96">
        <f>IF(Z$11=فبراير!$A37,فبراير!AK37-فبراير!AL37,0)</f>
        <v>0</v>
      </c>
      <c r="AA81" s="96">
        <f>IF(AA$11=فبراير!$A37,فبراير!AL37-فبراير!AM37,0)</f>
        <v>0</v>
      </c>
      <c r="AB81" s="96">
        <f>IF(AB$11=فبراير!$A37,فبراير!AM37-فبراير!AN37,0)</f>
        <v>0</v>
      </c>
      <c r="AC81" s="96">
        <f t="shared" si="12"/>
        <v>0</v>
      </c>
      <c r="AD81" s="96">
        <f>IF(AD$11=فبراير!$A37,فبراير!$BP37-فبراير!$BO37,0)</f>
        <v>0</v>
      </c>
      <c r="AE81" s="96">
        <f>IF(AE$11=فبراير!$A37,فبراير!BL37-فبراير!BK37,0)</f>
        <v>0</v>
      </c>
      <c r="AF81" s="96">
        <f>IF(AF$11=فبراير!$A37,فبراير!AI37-فبراير!AJ37,0)</f>
        <v>0</v>
      </c>
      <c r="AG81" s="96">
        <f>IF(AG$11=فبراير!$A37,فبراير!AJ37-فبراير!AK37,0)</f>
        <v>0</v>
      </c>
      <c r="AH81" s="96">
        <f>IF(AH$11=فبراير!$A37,فبراير!AK37-فبراير!AL37,0)</f>
        <v>0</v>
      </c>
      <c r="AI81" s="96">
        <f t="shared" si="13"/>
        <v>0</v>
      </c>
      <c r="AJ81" s="96">
        <f>IF(AJ$11=فبراير!$A37,فبراير!BP37-فبراير!BO37,0)</f>
        <v>0</v>
      </c>
      <c r="AK81" s="96">
        <f>IF(AK$11=فبراير!$A37,فبراير!AI37-فبراير!$AJ37,0)</f>
        <v>0</v>
      </c>
      <c r="AL81" s="96">
        <f>IF(AL$11=فبراير!$A37,فبراير!AJ37-فبراير!$AJ37,0)</f>
        <v>0</v>
      </c>
      <c r="AM81" s="96">
        <f>IF(AM$11=فبراير!$A37,فبراير!AK37-فبراير!$AJ37,0)</f>
        <v>0</v>
      </c>
      <c r="AN81" s="96">
        <f>IF(AN$11=فبراير!$A37,فبراير!AL37-فبراير!$AJ37,0)</f>
        <v>0</v>
      </c>
    </row>
    <row r="82" spans="1:40">
      <c r="A82" s="96" t="str">
        <f>IF(D82&gt;0,فبراير!D38," ")</f>
        <v> </v>
      </c>
      <c r="B82" s="96" t="str">
        <f>IF(D82&gt;0,فبراير!E38,"")</f>
        <v/>
      </c>
      <c r="C82" s="40" t="str">
        <f>IF(D82&gt;0,فبراير!F38,"")</f>
        <v/>
      </c>
      <c r="D82" s="126">
        <f t="shared" si="8"/>
        <v>0</v>
      </c>
      <c r="E82" s="126">
        <f t="shared" si="9"/>
        <v>0</v>
      </c>
      <c r="F82" s="96">
        <f>IF(F$11=فبراير!$A38,فبراير!BP38-فبراير!BO38,0)</f>
        <v>0</v>
      </c>
      <c r="G82" s="96">
        <f>IF(G$11=فبراير!$A38,فبراير!$BL38-فبراير!$BK38,0)</f>
        <v>0</v>
      </c>
      <c r="H82" s="96">
        <f>IF(H$11=فبراير!$A38,فبراير!BM$12-فبراير!BN$12,0)</f>
        <v>0</v>
      </c>
      <c r="I82" s="96">
        <f>IF(I$11=فبراير!$A38,فبراير!BN$12-فبراير!BO$12,0)</f>
        <v>0</v>
      </c>
      <c r="J82" s="96">
        <f>IF(J$11=فبراير!$A38,فبراير!BO$12-فبراير!BP$12,0)</f>
        <v>0</v>
      </c>
      <c r="K82" s="96">
        <f>IF(K$11=فبراير!$A38,فبراير!BP$12-فبراير!BQ$12,0)</f>
        <v>0</v>
      </c>
      <c r="L82" s="96">
        <f>IF(L$11=فبراير!$A38,فبراير!BQ$12-فبراير!BR$12,0)</f>
        <v>0</v>
      </c>
      <c r="M82" s="96">
        <f t="shared" si="10"/>
        <v>0</v>
      </c>
      <c r="N82" s="96"/>
      <c r="O82" s="96"/>
      <c r="P82" s="96"/>
      <c r="Q82" s="96"/>
      <c r="R82" s="96"/>
      <c r="S82" s="96"/>
      <c r="T82" s="96"/>
      <c r="U82" s="96">
        <f t="shared" si="11"/>
        <v>0</v>
      </c>
      <c r="V82" s="96"/>
      <c r="W82" s="96"/>
      <c r="X82" s="96">
        <f>IF(X$11=فبراير!$A38,فبراير!AI38-فبراير!AJ38,0)</f>
        <v>0</v>
      </c>
      <c r="Y82" s="96">
        <f>IF(Y$11=فبراير!$A38,فبراير!AJ38-فبراير!AK38,0)</f>
        <v>0</v>
      </c>
      <c r="Z82" s="96">
        <f>IF(Z$11=فبراير!$A38,فبراير!AK38-فبراير!AL38,0)</f>
        <v>0</v>
      </c>
      <c r="AA82" s="96">
        <f>IF(AA$11=فبراير!$A38,فبراير!AL38-فبراير!AM38,0)</f>
        <v>0</v>
      </c>
      <c r="AB82" s="96">
        <f>IF(AB$11=فبراير!$A38,فبراير!AM38-فبراير!AN38,0)</f>
        <v>0</v>
      </c>
      <c r="AC82" s="96">
        <f t="shared" si="12"/>
        <v>0</v>
      </c>
      <c r="AD82" s="96">
        <f>IF(AD$11=فبراير!$A38,فبراير!$BP38-فبراير!$BO38,0)</f>
        <v>0</v>
      </c>
      <c r="AE82" s="96">
        <f>IF(AE$11=فبراير!$A38,فبراير!BL38-فبراير!BK38,0)</f>
        <v>0</v>
      </c>
      <c r="AF82" s="96">
        <f>IF(AF$11=فبراير!$A38,فبراير!AI38-فبراير!AJ38,0)</f>
        <v>0</v>
      </c>
      <c r="AG82" s="96">
        <f>IF(AG$11=فبراير!$A38,فبراير!AJ38-فبراير!AK38,0)</f>
        <v>0</v>
      </c>
      <c r="AH82" s="96">
        <f>IF(AH$11=فبراير!$A38,فبراير!AK38-فبراير!AL38,0)</f>
        <v>0</v>
      </c>
      <c r="AI82" s="96">
        <f t="shared" si="13"/>
        <v>0</v>
      </c>
      <c r="AJ82" s="96">
        <f>IF(AJ$11=فبراير!$A38,فبراير!BP38-فبراير!BO38,0)</f>
        <v>0</v>
      </c>
      <c r="AK82" s="96">
        <f>IF(AK$11=فبراير!$A38,فبراير!AI38-فبراير!$AJ38,0)</f>
        <v>0</v>
      </c>
      <c r="AL82" s="96">
        <f>IF(AL$11=فبراير!$A38,فبراير!AJ38-فبراير!$AJ38,0)</f>
        <v>0</v>
      </c>
      <c r="AM82" s="96">
        <f>IF(AM$11=فبراير!$A38,فبراير!AK38-فبراير!$AJ38,0)</f>
        <v>0</v>
      </c>
      <c r="AN82" s="96">
        <f>IF(AN$11=فبراير!$A38,فبراير!AL38-فبراير!$AJ38,0)</f>
        <v>0</v>
      </c>
    </row>
    <row r="83" spans="1:40">
      <c r="A83" s="96" t="str">
        <f>IF(D83&gt;0,فبراير!D39," ")</f>
        <v> </v>
      </c>
      <c r="B83" s="96" t="str">
        <f>IF(D83&gt;0,فبراير!E39,"")</f>
        <v/>
      </c>
      <c r="C83" s="40" t="str">
        <f>IF(D83&gt;0,فبراير!F39,"")</f>
        <v/>
      </c>
      <c r="D83" s="126">
        <f t="shared" si="8"/>
        <v>0</v>
      </c>
      <c r="E83" s="126">
        <f t="shared" si="9"/>
        <v>0</v>
      </c>
      <c r="F83" s="96">
        <f>IF(F$11=فبراير!$A39,فبراير!BP39-فبراير!BO39,0)</f>
        <v>0</v>
      </c>
      <c r="G83" s="96">
        <f>IF(G$11=فبراير!$A39,فبراير!$BL39-فبراير!$BK39,0)</f>
        <v>0</v>
      </c>
      <c r="H83" s="96">
        <f>IF(H$11=فبراير!$A39,فبراير!BM$12-فبراير!BN$12,0)</f>
        <v>0</v>
      </c>
      <c r="I83" s="96">
        <f>IF(I$11=فبراير!$A39,فبراير!BN$12-فبراير!BO$12,0)</f>
        <v>0</v>
      </c>
      <c r="J83" s="96">
        <f>IF(J$11=فبراير!$A39,فبراير!BO$12-فبراير!BP$12,0)</f>
        <v>0</v>
      </c>
      <c r="K83" s="96">
        <f>IF(K$11=فبراير!$A39,فبراير!BP$12-فبراير!BQ$12,0)</f>
        <v>0</v>
      </c>
      <c r="L83" s="96">
        <f>IF(L$11=فبراير!$A39,فبراير!BQ$12-فبراير!BR$12,0)</f>
        <v>0</v>
      </c>
      <c r="M83" s="96">
        <f t="shared" si="10"/>
        <v>0</v>
      </c>
      <c r="N83" s="96"/>
      <c r="O83" s="96"/>
      <c r="P83" s="96"/>
      <c r="Q83" s="96"/>
      <c r="R83" s="96"/>
      <c r="S83" s="96"/>
      <c r="T83" s="96"/>
      <c r="U83" s="96">
        <f t="shared" si="11"/>
        <v>0</v>
      </c>
      <c r="V83" s="96"/>
      <c r="W83" s="96"/>
      <c r="X83" s="96">
        <f>IF(X$11=فبراير!$A39,فبراير!AI39-فبراير!AJ39,0)</f>
        <v>0</v>
      </c>
      <c r="Y83" s="96">
        <f>IF(Y$11=فبراير!$A39,فبراير!AJ39-فبراير!AK39,0)</f>
        <v>0</v>
      </c>
      <c r="Z83" s="96">
        <f>IF(Z$11=فبراير!$A39,فبراير!AK39-فبراير!AL39,0)</f>
        <v>0</v>
      </c>
      <c r="AA83" s="96">
        <f>IF(AA$11=فبراير!$A39,فبراير!AL39-فبراير!AM39,0)</f>
        <v>0</v>
      </c>
      <c r="AB83" s="96">
        <f>IF(AB$11=فبراير!$A39,فبراير!AM39-فبراير!AN39,0)</f>
        <v>0</v>
      </c>
      <c r="AC83" s="96">
        <f t="shared" si="12"/>
        <v>0</v>
      </c>
      <c r="AD83" s="96">
        <f>IF(AD$11=فبراير!$A39,فبراير!$BP39-فبراير!$BO39,0)</f>
        <v>0</v>
      </c>
      <c r="AE83" s="96">
        <f>IF(AE$11=فبراير!$A39,فبراير!BL39-فبراير!BK39,0)</f>
        <v>0</v>
      </c>
      <c r="AF83" s="96">
        <f>IF(AF$11=فبراير!$A39,فبراير!AI39-فبراير!AJ39,0)</f>
        <v>0</v>
      </c>
      <c r="AG83" s="96">
        <f>IF(AG$11=فبراير!$A39,فبراير!AJ39-فبراير!AK39,0)</f>
        <v>0</v>
      </c>
      <c r="AH83" s="96">
        <f>IF(AH$11=فبراير!$A39,فبراير!AK39-فبراير!AL39,0)</f>
        <v>0</v>
      </c>
      <c r="AI83" s="96">
        <f t="shared" si="13"/>
        <v>0</v>
      </c>
      <c r="AJ83" s="96">
        <f>IF(AJ$11=فبراير!$A39,فبراير!BP39-فبراير!BO39,0)</f>
        <v>0</v>
      </c>
      <c r="AK83" s="96">
        <f>IF(AK$11=فبراير!$A39,فبراير!AI39-فبراير!$AJ39,0)</f>
        <v>0</v>
      </c>
      <c r="AL83" s="96">
        <f>IF(AL$11=فبراير!$A39,فبراير!AJ39-فبراير!$AJ39,0)</f>
        <v>0</v>
      </c>
      <c r="AM83" s="96">
        <f>IF(AM$11=فبراير!$A39,فبراير!AK39-فبراير!$AJ39,0)</f>
        <v>0</v>
      </c>
      <c r="AN83" s="96">
        <f>IF(AN$11=فبراير!$A39,فبراير!AL39-فبراير!$AJ39,0)</f>
        <v>0</v>
      </c>
    </row>
    <row r="84" spans="1:40">
      <c r="A84" s="96" t="str">
        <f>IF(D84&gt;0,فبراير!D40," ")</f>
        <v> </v>
      </c>
      <c r="B84" s="96" t="str">
        <f>IF(D84&gt;0,فبراير!E40,"")</f>
        <v/>
      </c>
      <c r="C84" s="40" t="str">
        <f>IF(D84&gt;0,فبراير!F40,"")</f>
        <v/>
      </c>
      <c r="D84" s="126">
        <f t="shared" si="8"/>
        <v>0</v>
      </c>
      <c r="E84" s="126">
        <f t="shared" si="9"/>
        <v>0</v>
      </c>
      <c r="F84" s="96">
        <f>IF(F$11=فبراير!$A40,فبراير!BP40-فبراير!BO40,0)</f>
        <v>0</v>
      </c>
      <c r="G84" s="96">
        <f>IF(G$11=فبراير!$A40,فبراير!$BL40-فبراير!$BK40,0)</f>
        <v>0</v>
      </c>
      <c r="H84" s="96">
        <f>IF(H$11=فبراير!$A40,فبراير!BM$12-فبراير!BN$12,0)</f>
        <v>0</v>
      </c>
      <c r="I84" s="96">
        <f>IF(I$11=فبراير!$A40,فبراير!BN$12-فبراير!BO$12,0)</f>
        <v>0</v>
      </c>
      <c r="J84" s="96">
        <f>IF(J$11=فبراير!$A40,فبراير!BO$12-فبراير!BP$12,0)</f>
        <v>0</v>
      </c>
      <c r="K84" s="96">
        <f>IF(K$11=فبراير!$A40,فبراير!BP$12-فبراير!BQ$12,0)</f>
        <v>0</v>
      </c>
      <c r="L84" s="96">
        <f>IF(L$11=فبراير!$A40,فبراير!BQ$12-فبراير!BR$12,0)</f>
        <v>0</v>
      </c>
      <c r="M84" s="96">
        <f t="shared" si="10"/>
        <v>0</v>
      </c>
      <c r="N84" s="96"/>
      <c r="O84" s="96"/>
      <c r="P84" s="96"/>
      <c r="Q84" s="96"/>
      <c r="R84" s="96"/>
      <c r="S84" s="96"/>
      <c r="T84" s="96"/>
      <c r="U84" s="96">
        <f t="shared" si="11"/>
        <v>0</v>
      </c>
      <c r="V84" s="96"/>
      <c r="W84" s="96"/>
      <c r="X84" s="96">
        <f>IF(X$11=فبراير!$A40,فبراير!AI40-فبراير!AJ40,0)</f>
        <v>0</v>
      </c>
      <c r="Y84" s="96">
        <f>IF(Y$11=فبراير!$A40,فبراير!AJ40-فبراير!AK40,0)</f>
        <v>0</v>
      </c>
      <c r="Z84" s="96">
        <f>IF(Z$11=فبراير!$A40,فبراير!AK40-فبراير!AL40,0)</f>
        <v>0</v>
      </c>
      <c r="AA84" s="96">
        <f>IF(AA$11=فبراير!$A40,فبراير!AL40-فبراير!AM40,0)</f>
        <v>0</v>
      </c>
      <c r="AB84" s="96">
        <f>IF(AB$11=فبراير!$A40,فبراير!AM40-فبراير!AN40,0)</f>
        <v>0</v>
      </c>
      <c r="AC84" s="96">
        <f t="shared" si="12"/>
        <v>0</v>
      </c>
      <c r="AD84" s="96">
        <f>IF(AD$11=فبراير!$A40,فبراير!$BP40-فبراير!$BO40,0)</f>
        <v>0</v>
      </c>
      <c r="AE84" s="96">
        <f>IF(AE$11=فبراير!$A40,فبراير!BL40-فبراير!BK40,0)</f>
        <v>0</v>
      </c>
      <c r="AF84" s="96">
        <f>IF(AF$11=فبراير!$A40,فبراير!AI40-فبراير!AJ40,0)</f>
        <v>0</v>
      </c>
      <c r="AG84" s="96">
        <f>IF(AG$11=فبراير!$A40,فبراير!AJ40-فبراير!AK40,0)</f>
        <v>0</v>
      </c>
      <c r="AH84" s="96">
        <f>IF(AH$11=فبراير!$A40,فبراير!AK40-فبراير!AL40,0)</f>
        <v>0</v>
      </c>
      <c r="AI84" s="96">
        <f t="shared" si="13"/>
        <v>0</v>
      </c>
      <c r="AJ84" s="96">
        <f>IF(AJ$11=فبراير!$A40,فبراير!BP40-فبراير!BO40,0)</f>
        <v>0</v>
      </c>
      <c r="AK84" s="96">
        <f>IF(AK$11=فبراير!$A40,فبراير!AI40-فبراير!$AJ40,0)</f>
        <v>0</v>
      </c>
      <c r="AL84" s="96">
        <f>IF(AL$11=فبراير!$A40,فبراير!AJ40-فبراير!$AJ40,0)</f>
        <v>0</v>
      </c>
      <c r="AM84" s="96">
        <f>IF(AM$11=فبراير!$A40,فبراير!AK40-فبراير!$AJ40,0)</f>
        <v>0</v>
      </c>
      <c r="AN84" s="96">
        <f>IF(AN$11=فبراير!$A40,فبراير!AL40-فبراير!$AJ40,0)</f>
        <v>0</v>
      </c>
    </row>
    <row r="85" spans="1:40">
      <c r="A85" s="96" t="str">
        <f>IF(D85&gt;0,فبراير!D41," ")</f>
        <v> </v>
      </c>
      <c r="B85" s="96" t="str">
        <f>IF(D85&gt;0,فبراير!E41,"")</f>
        <v/>
      </c>
      <c r="C85" s="40" t="str">
        <f>IF(D85&gt;0,فبراير!F41,"")</f>
        <v/>
      </c>
      <c r="D85" s="126">
        <f t="shared" si="8"/>
        <v>0</v>
      </c>
      <c r="E85" s="126">
        <f t="shared" si="9"/>
        <v>0</v>
      </c>
      <c r="F85" s="96">
        <f>IF(F$11=فبراير!$A41,فبراير!BP41-فبراير!BO41,0)</f>
        <v>0</v>
      </c>
      <c r="G85" s="96">
        <f>IF(G$11=فبراير!$A41,فبراير!$BL41-فبراير!$BK41,0)</f>
        <v>0</v>
      </c>
      <c r="H85" s="96">
        <f>IF(H$11=فبراير!$A41,فبراير!BM$12-فبراير!BN$12,0)</f>
        <v>0</v>
      </c>
      <c r="I85" s="96">
        <f>IF(I$11=فبراير!$A41,فبراير!BN$12-فبراير!BO$12,0)</f>
        <v>0</v>
      </c>
      <c r="J85" s="96">
        <f>IF(J$11=فبراير!$A41,فبراير!BO$12-فبراير!BP$12,0)</f>
        <v>0</v>
      </c>
      <c r="K85" s="96">
        <f>IF(K$11=فبراير!$A41,فبراير!BP$12-فبراير!BQ$12,0)</f>
        <v>0</v>
      </c>
      <c r="L85" s="96">
        <f>IF(L$11=فبراير!$A41,فبراير!BQ$12-فبراير!BR$12,0)</f>
        <v>0</v>
      </c>
      <c r="M85" s="96">
        <f t="shared" si="10"/>
        <v>0</v>
      </c>
      <c r="N85" s="96"/>
      <c r="O85" s="96"/>
      <c r="P85" s="96"/>
      <c r="Q85" s="96"/>
      <c r="R85" s="96"/>
      <c r="S85" s="96"/>
      <c r="T85" s="96"/>
      <c r="U85" s="96">
        <f t="shared" si="11"/>
        <v>0</v>
      </c>
      <c r="V85" s="96"/>
      <c r="W85" s="96"/>
      <c r="X85" s="96">
        <f>IF(X$11=فبراير!$A41,فبراير!AI41-فبراير!AJ41,0)</f>
        <v>0</v>
      </c>
      <c r="Y85" s="96">
        <f>IF(Y$11=فبراير!$A41,فبراير!AJ41-فبراير!AK41,0)</f>
        <v>0</v>
      </c>
      <c r="Z85" s="96">
        <f>IF(Z$11=فبراير!$A41,فبراير!AK41-فبراير!AL41,0)</f>
        <v>0</v>
      </c>
      <c r="AA85" s="96">
        <f>IF(AA$11=فبراير!$A41,فبراير!AL41-فبراير!AM41,0)</f>
        <v>0</v>
      </c>
      <c r="AB85" s="96">
        <f>IF(AB$11=فبراير!$A41,فبراير!AM41-فبراير!AN41,0)</f>
        <v>0</v>
      </c>
      <c r="AC85" s="96">
        <f t="shared" si="12"/>
        <v>0</v>
      </c>
      <c r="AD85" s="96">
        <f>IF(AD$11=فبراير!$A41,فبراير!$BP41-فبراير!$BO41,0)</f>
        <v>0</v>
      </c>
      <c r="AE85" s="96">
        <f>IF(AE$11=فبراير!$A41,فبراير!BL41-فبراير!BK41,0)</f>
        <v>0</v>
      </c>
      <c r="AF85" s="96">
        <f>IF(AF$11=فبراير!$A41,فبراير!AI41-فبراير!AJ41,0)</f>
        <v>0</v>
      </c>
      <c r="AG85" s="96">
        <f>IF(AG$11=فبراير!$A41,فبراير!AJ41-فبراير!AK41,0)</f>
        <v>0</v>
      </c>
      <c r="AH85" s="96">
        <f>IF(AH$11=فبراير!$A41,فبراير!AK41-فبراير!AL41,0)</f>
        <v>0</v>
      </c>
      <c r="AI85" s="96">
        <f t="shared" si="13"/>
        <v>0</v>
      </c>
      <c r="AJ85" s="96">
        <f>IF(AJ$11=فبراير!$A41,فبراير!BP41-فبراير!BO41,0)</f>
        <v>0</v>
      </c>
      <c r="AK85" s="96">
        <f>IF(AK$11=فبراير!$A41,فبراير!AI41-فبراير!$AJ41,0)</f>
        <v>0</v>
      </c>
      <c r="AL85" s="96">
        <f>IF(AL$11=فبراير!$A41,فبراير!AJ41-فبراير!$AJ41,0)</f>
        <v>0</v>
      </c>
      <c r="AM85" s="96">
        <f>IF(AM$11=فبراير!$A41,فبراير!AK41-فبراير!$AJ41,0)</f>
        <v>0</v>
      </c>
      <c r="AN85" s="96">
        <f>IF(AN$11=فبراير!$A41,فبراير!AL41-فبراير!$AJ41,0)</f>
        <v>0</v>
      </c>
    </row>
    <row r="86" spans="1:40">
      <c r="A86" s="96" t="str">
        <f>IF(D86&gt;0,فبراير!D42," ")</f>
        <v> </v>
      </c>
      <c r="B86" s="96" t="str">
        <f>IF(D86&gt;0,فبراير!E42,"")</f>
        <v/>
      </c>
      <c r="C86" s="40" t="str">
        <f>IF(D86&gt;0,فبراير!F42,"")</f>
        <v/>
      </c>
      <c r="D86" s="126">
        <f t="shared" si="8"/>
        <v>0</v>
      </c>
      <c r="E86" s="126">
        <f t="shared" si="9"/>
        <v>0</v>
      </c>
      <c r="F86" s="96">
        <f>IF(F$11=فبراير!$A42,فبراير!BP42-فبراير!BO42,0)</f>
        <v>0</v>
      </c>
      <c r="G86" s="96">
        <f>IF(G$11=فبراير!$A42,فبراير!$BL42-فبراير!$BK42,0)</f>
        <v>0</v>
      </c>
      <c r="H86" s="96">
        <f>IF(H$11=فبراير!$A42,فبراير!BM$12-فبراير!BN$12,0)</f>
        <v>0</v>
      </c>
      <c r="I86" s="96">
        <f>IF(I$11=فبراير!$A42,فبراير!BN$12-فبراير!BO$12,0)</f>
        <v>0</v>
      </c>
      <c r="J86" s="96">
        <f>IF(J$11=فبراير!$A42,فبراير!BO$12-فبراير!BP$12,0)</f>
        <v>0</v>
      </c>
      <c r="K86" s="96">
        <f>IF(K$11=فبراير!$A42,فبراير!BP$12-فبراير!BQ$12,0)</f>
        <v>0</v>
      </c>
      <c r="L86" s="96">
        <f>IF(L$11=فبراير!$A42,فبراير!BQ$12-فبراير!BR$12,0)</f>
        <v>0</v>
      </c>
      <c r="M86" s="96">
        <f t="shared" si="10"/>
        <v>0</v>
      </c>
      <c r="N86" s="96"/>
      <c r="O86" s="96"/>
      <c r="P86" s="96"/>
      <c r="Q86" s="96"/>
      <c r="R86" s="96"/>
      <c r="S86" s="96"/>
      <c r="T86" s="96"/>
      <c r="U86" s="96">
        <f t="shared" si="11"/>
        <v>0</v>
      </c>
      <c r="V86" s="96"/>
      <c r="W86" s="96"/>
      <c r="X86" s="96">
        <f>IF(X$11=فبراير!$A42,فبراير!AI42-فبراير!AJ42,0)</f>
        <v>0</v>
      </c>
      <c r="Y86" s="96">
        <f>IF(Y$11=فبراير!$A42,فبراير!AJ42-فبراير!AK42,0)</f>
        <v>0</v>
      </c>
      <c r="Z86" s="96">
        <f>IF(Z$11=فبراير!$A42,فبراير!AK42-فبراير!AL42,0)</f>
        <v>0</v>
      </c>
      <c r="AA86" s="96">
        <f>IF(AA$11=فبراير!$A42,فبراير!AL42-فبراير!AM42,0)</f>
        <v>0</v>
      </c>
      <c r="AB86" s="96">
        <f>IF(AB$11=فبراير!$A42,فبراير!AM42-فبراير!AN42,0)</f>
        <v>0</v>
      </c>
      <c r="AC86" s="96">
        <f t="shared" si="12"/>
        <v>0</v>
      </c>
      <c r="AD86" s="96">
        <f>IF(AD$11=فبراير!$A42,فبراير!$BP42-فبراير!$BO42,0)</f>
        <v>0</v>
      </c>
      <c r="AE86" s="96">
        <f>IF(AE$11=فبراير!$A42,فبراير!BL42-فبراير!BK42,0)</f>
        <v>0</v>
      </c>
      <c r="AF86" s="96">
        <f>IF(AF$11=فبراير!$A42,فبراير!AI42-فبراير!AJ42,0)</f>
        <v>0</v>
      </c>
      <c r="AG86" s="96">
        <f>IF(AG$11=فبراير!$A42,فبراير!AJ42-فبراير!AK42,0)</f>
        <v>0</v>
      </c>
      <c r="AH86" s="96">
        <f>IF(AH$11=فبراير!$A42,فبراير!AK42-فبراير!AL42,0)</f>
        <v>0</v>
      </c>
      <c r="AI86" s="96">
        <f t="shared" si="13"/>
        <v>0</v>
      </c>
      <c r="AJ86" s="96">
        <f>IF(AJ$11=فبراير!$A42,فبراير!BP42-فبراير!BO42,0)</f>
        <v>0</v>
      </c>
      <c r="AK86" s="96">
        <f>IF(AK$11=فبراير!$A42,فبراير!AI42-فبراير!$AJ42,0)</f>
        <v>0</v>
      </c>
      <c r="AL86" s="96">
        <f>IF(AL$11=فبراير!$A42,فبراير!AJ42-فبراير!$AJ42,0)</f>
        <v>0</v>
      </c>
      <c r="AM86" s="96">
        <f>IF(AM$11=فبراير!$A42,فبراير!AK42-فبراير!$AJ42,0)</f>
        <v>0</v>
      </c>
      <c r="AN86" s="96">
        <f>IF(AN$11=فبراير!$A42,فبراير!AL42-فبراير!$AJ42,0)</f>
        <v>0</v>
      </c>
    </row>
    <row r="87" ht="15" spans="1:40">
      <c r="A87" s="96" t="str">
        <f>IF(D87&gt;0,فبراير!D43," ")</f>
        <v> </v>
      </c>
      <c r="B87" s="96" t="str">
        <f>IF(D87&gt;0,فبراير!E43,"")</f>
        <v/>
      </c>
      <c r="C87" s="40" t="str">
        <f>IF(D87&gt;0,فبراير!F43,"")</f>
        <v/>
      </c>
      <c r="D87" s="126">
        <f t="shared" si="8"/>
        <v>0</v>
      </c>
      <c r="E87" s="126">
        <f t="shared" si="9"/>
        <v>0</v>
      </c>
      <c r="F87" s="96">
        <f>IF(F$11=فبراير!$A43,فبراير!BP43-فبراير!BO43,0)</f>
        <v>0</v>
      </c>
      <c r="G87" s="96">
        <f>IF(G$11=فبراير!$A43,فبراير!$BL43-فبراير!$BK43,0)</f>
        <v>0</v>
      </c>
      <c r="H87" s="96">
        <f>IF(H$11=فبراير!$A43,فبراير!BM$12-فبراير!BN$12,0)</f>
        <v>0</v>
      </c>
      <c r="I87" s="96">
        <f>IF(I$11=فبراير!$A43,فبراير!BN$12-فبراير!BO$12,0)</f>
        <v>0</v>
      </c>
      <c r="J87" s="96">
        <f>IF(J$11=فبراير!$A43,فبراير!BO$12-فبراير!BP$12,0)</f>
        <v>0</v>
      </c>
      <c r="K87" s="96">
        <f>IF(K$11=فبراير!$A43,فبراير!BP$12-فبراير!BQ$12,0)</f>
        <v>0</v>
      </c>
      <c r="L87" s="96">
        <f>IF(L$11=فبراير!$A43,فبراير!BQ$12-فبراير!BR$12,0)</f>
        <v>0</v>
      </c>
      <c r="M87" s="96">
        <f t="shared" si="10"/>
        <v>0</v>
      </c>
      <c r="N87" s="96"/>
      <c r="O87" s="96"/>
      <c r="P87" s="96"/>
      <c r="Q87" s="96"/>
      <c r="R87" s="96"/>
      <c r="S87" s="96"/>
      <c r="T87" s="96"/>
      <c r="U87" s="96">
        <f t="shared" si="11"/>
        <v>0</v>
      </c>
      <c r="V87" s="96"/>
      <c r="W87" s="96"/>
      <c r="X87" s="96">
        <f>IF(X$11=فبراير!$A43,فبراير!AI43-فبراير!AJ43,0)</f>
        <v>0</v>
      </c>
      <c r="Y87" s="96">
        <f>IF(Y$11=فبراير!$A43,فبراير!AJ43-فبراير!AK43,0)</f>
        <v>0</v>
      </c>
      <c r="Z87" s="96">
        <f>IF(Z$11=فبراير!$A43,فبراير!AK43-فبراير!AL43,0)</f>
        <v>0</v>
      </c>
      <c r="AA87" s="96">
        <f>IF(AA$11=فبراير!$A43,فبراير!AL43-فبراير!AM43,0)</f>
        <v>0</v>
      </c>
      <c r="AB87" s="96">
        <f>IF(AB$11=فبراير!$A43,فبراير!AM43-فبراير!AN43,0)</f>
        <v>0</v>
      </c>
      <c r="AC87" s="96">
        <f t="shared" si="12"/>
        <v>0</v>
      </c>
      <c r="AD87" s="96">
        <f>IF(AD$11=فبراير!$A43,فبراير!$BP43-فبراير!$BO43,0)</f>
        <v>0</v>
      </c>
      <c r="AE87" s="96">
        <f>IF(AE$11=فبراير!$A43,فبراير!BL43-فبراير!BK43,0)</f>
        <v>0</v>
      </c>
      <c r="AF87" s="96">
        <f>IF(AF$11=فبراير!$A43,فبراير!AI43-فبراير!AJ43,0)</f>
        <v>0</v>
      </c>
      <c r="AG87" s="96">
        <f>IF(AG$11=فبراير!$A43,فبراير!AJ43-فبراير!AK43,0)</f>
        <v>0</v>
      </c>
      <c r="AH87" s="96">
        <f>IF(AH$11=فبراير!$A43,فبراير!AK43-فبراير!AL43,0)</f>
        <v>0</v>
      </c>
      <c r="AI87" s="96">
        <f t="shared" si="13"/>
        <v>0</v>
      </c>
      <c r="AJ87" s="96">
        <f>IF(AJ$11=فبراير!$A43,فبراير!BP43-فبراير!BO43,0)</f>
        <v>0</v>
      </c>
      <c r="AK87" s="96">
        <f>IF(AK$11=فبراير!$A43,فبراير!AI43-فبراير!$AJ43,0)</f>
        <v>0</v>
      </c>
      <c r="AL87" s="96">
        <f>IF(AL$11=فبراير!$A43,فبراير!AJ43-فبراير!$AJ43,0)</f>
        <v>0</v>
      </c>
      <c r="AM87" s="96">
        <f>IF(AM$11=فبراير!$A43,فبراير!AK43-فبراير!$AJ43,0)</f>
        <v>0</v>
      </c>
      <c r="AN87" s="96">
        <f>IF(AN$11=فبراير!$A43,فبراير!AL43-فبراير!$AJ43,0)</f>
        <v>0</v>
      </c>
    </row>
    <row r="88" ht="23.25" spans="3:40">
      <c r="C88" s="127" t="s">
        <v>534</v>
      </c>
      <c r="D88" s="110">
        <f t="shared" ref="D88:Z88" si="14">SUM(D56:D87)</f>
        <v>0</v>
      </c>
      <c r="E88" s="97">
        <f t="shared" si="14"/>
        <v>0</v>
      </c>
      <c r="F88" s="144">
        <f t="shared" si="14"/>
        <v>0</v>
      </c>
      <c r="G88" s="128">
        <f t="shared" si="14"/>
        <v>0</v>
      </c>
      <c r="H88" s="128">
        <f t="shared" si="14"/>
        <v>0</v>
      </c>
      <c r="I88" s="128">
        <f t="shared" si="14"/>
        <v>0</v>
      </c>
      <c r="J88" s="128">
        <f t="shared" si="14"/>
        <v>0</v>
      </c>
      <c r="K88" s="128">
        <f t="shared" si="14"/>
        <v>0</v>
      </c>
      <c r="L88" s="128">
        <f t="shared" si="14"/>
        <v>0</v>
      </c>
      <c r="M88" s="97">
        <f t="shared" si="14"/>
        <v>0</v>
      </c>
      <c r="N88" s="133">
        <f t="shared" si="14"/>
        <v>0</v>
      </c>
      <c r="O88" s="133">
        <f t="shared" si="14"/>
        <v>0</v>
      </c>
      <c r="P88" s="133">
        <f t="shared" si="14"/>
        <v>0</v>
      </c>
      <c r="Q88" s="133">
        <f t="shared" si="14"/>
        <v>0</v>
      </c>
      <c r="R88" s="133">
        <f t="shared" si="14"/>
        <v>0</v>
      </c>
      <c r="S88" s="133">
        <f t="shared" si="14"/>
        <v>0</v>
      </c>
      <c r="T88" s="133">
        <f t="shared" si="14"/>
        <v>0</v>
      </c>
      <c r="U88" s="97">
        <f t="shared" si="14"/>
        <v>0</v>
      </c>
      <c r="V88" s="136">
        <f t="shared" si="14"/>
        <v>0</v>
      </c>
      <c r="W88" s="136">
        <f t="shared" si="14"/>
        <v>0</v>
      </c>
      <c r="X88" s="136">
        <f t="shared" si="14"/>
        <v>0</v>
      </c>
      <c r="Y88" s="136">
        <f t="shared" si="14"/>
        <v>0</v>
      </c>
      <c r="Z88" s="136">
        <f t="shared" si="14"/>
        <v>0</v>
      </c>
      <c r="AA88" s="136"/>
      <c r="AB88" s="136">
        <f t="shared" ref="AB88:AN88" si="15">SUM(AB56:AB87)</f>
        <v>0</v>
      </c>
      <c r="AC88" s="97">
        <f t="shared" si="15"/>
        <v>0</v>
      </c>
      <c r="AD88" s="138">
        <f t="shared" si="15"/>
        <v>0</v>
      </c>
      <c r="AE88" s="138">
        <f t="shared" si="15"/>
        <v>0</v>
      </c>
      <c r="AF88" s="138">
        <f t="shared" si="15"/>
        <v>0</v>
      </c>
      <c r="AG88" s="138">
        <f t="shared" si="15"/>
        <v>0</v>
      </c>
      <c r="AH88" s="138">
        <f t="shared" si="15"/>
        <v>0</v>
      </c>
      <c r="AI88" s="97">
        <f t="shared" si="15"/>
        <v>0</v>
      </c>
      <c r="AJ88" s="142">
        <f t="shared" si="15"/>
        <v>0</v>
      </c>
      <c r="AK88" s="142">
        <f t="shared" si="15"/>
        <v>0</v>
      </c>
      <c r="AL88" s="142">
        <f t="shared" si="15"/>
        <v>0</v>
      </c>
      <c r="AM88" s="142">
        <f t="shared" si="15"/>
        <v>0</v>
      </c>
      <c r="AN88" s="143">
        <f t="shared" si="15"/>
        <v>0</v>
      </c>
    </row>
    <row r="89" ht="15"/>
    <row r="94" ht="30" spans="18:27">
      <c r="R94" s="134"/>
      <c r="S94" s="134" t="s">
        <v>605</v>
      </c>
      <c r="T94" s="134"/>
      <c r="U94" s="134"/>
      <c r="V94" s="134"/>
      <c r="W94" s="134"/>
      <c r="X94" s="134"/>
      <c r="Y94" s="134"/>
      <c r="Z94" s="134"/>
      <c r="AA94" s="134"/>
    </row>
    <row r="95" ht="30" spans="18:27">
      <c r="R95" s="134"/>
      <c r="S95" s="134"/>
      <c r="T95" s="134"/>
      <c r="U95" s="134"/>
      <c r="V95" s="134"/>
      <c r="W95" s="134"/>
      <c r="X95" s="134"/>
      <c r="Y95" s="134"/>
      <c r="Z95" s="134"/>
      <c r="AA95" s="134"/>
    </row>
    <row r="96" ht="30" spans="18:27">
      <c r="R96" s="134"/>
      <c r="S96" s="134"/>
      <c r="T96" s="134"/>
      <c r="U96" s="134"/>
      <c r="V96" s="134"/>
      <c r="W96" s="134"/>
      <c r="X96" s="134"/>
      <c r="Y96" s="134"/>
      <c r="Z96" s="134"/>
      <c r="AA96" s="134"/>
    </row>
    <row r="97" ht="30" spans="18:27">
      <c r="R97" s="134"/>
      <c r="S97" s="134"/>
      <c r="T97" s="134"/>
      <c r="U97" s="134"/>
      <c r="V97" s="134"/>
      <c r="W97" s="134"/>
      <c r="X97" s="134"/>
      <c r="Y97" s="134"/>
      <c r="Z97" s="134"/>
      <c r="AA97" s="134"/>
    </row>
    <row r="98" ht="20.25" spans="1:40">
      <c r="A98" s="96"/>
      <c r="B98" s="96"/>
      <c r="C98" s="96"/>
      <c r="D98" s="96"/>
      <c r="E98" s="97"/>
      <c r="F98" s="125" t="s">
        <v>569</v>
      </c>
      <c r="G98" s="125"/>
      <c r="H98" s="125"/>
      <c r="I98" s="125"/>
      <c r="J98" s="125"/>
      <c r="K98" s="125"/>
      <c r="L98" s="125"/>
      <c r="M98" s="97"/>
      <c r="N98" s="132" t="s">
        <v>570</v>
      </c>
      <c r="O98" s="132"/>
      <c r="P98" s="132"/>
      <c r="Q98" s="132"/>
      <c r="R98" s="132"/>
      <c r="S98" s="132"/>
      <c r="T98" s="132"/>
      <c r="U98" s="97"/>
      <c r="V98" s="135" t="s">
        <v>571</v>
      </c>
      <c r="W98" s="135"/>
      <c r="X98" s="135"/>
      <c r="Y98" s="135"/>
      <c r="Z98" s="135"/>
      <c r="AA98" s="135"/>
      <c r="AB98" s="135"/>
      <c r="AC98" s="97"/>
      <c r="AD98" s="137" t="s">
        <v>572</v>
      </c>
      <c r="AE98" s="137"/>
      <c r="AF98" s="137"/>
      <c r="AG98" s="137"/>
      <c r="AH98" s="137"/>
      <c r="AI98" s="97"/>
      <c r="AJ98" s="139" t="s">
        <v>573</v>
      </c>
      <c r="AK98" s="139"/>
      <c r="AL98" s="139"/>
      <c r="AM98" s="139"/>
      <c r="AN98" s="139"/>
    </row>
    <row r="99" ht="20.25" spans="1:40">
      <c r="A99" s="97" t="s">
        <v>513</v>
      </c>
      <c r="B99" s="97" t="s">
        <v>486</v>
      </c>
      <c r="C99" s="97" t="s">
        <v>487</v>
      </c>
      <c r="D99" s="110" t="s">
        <v>574</v>
      </c>
      <c r="E99" s="97" t="s">
        <v>15</v>
      </c>
      <c r="F99" s="125" t="s">
        <v>575</v>
      </c>
      <c r="G99" s="125" t="s">
        <v>35</v>
      </c>
      <c r="H99" s="125" t="s">
        <v>576</v>
      </c>
      <c r="I99" s="125" t="s">
        <v>577</v>
      </c>
      <c r="J99" s="125" t="s">
        <v>578</v>
      </c>
      <c r="K99" s="125" t="s">
        <v>579</v>
      </c>
      <c r="L99" s="125" t="s">
        <v>580</v>
      </c>
      <c r="M99" s="97" t="s">
        <v>534</v>
      </c>
      <c r="N99" s="132" t="s">
        <v>581</v>
      </c>
      <c r="O99" s="132" t="s">
        <v>582</v>
      </c>
      <c r="P99" s="132" t="s">
        <v>583</v>
      </c>
      <c r="Q99" s="132" t="s">
        <v>584</v>
      </c>
      <c r="R99" s="132" t="s">
        <v>585</v>
      </c>
      <c r="S99" s="132" t="s">
        <v>586</v>
      </c>
      <c r="T99" s="132" t="s">
        <v>587</v>
      </c>
      <c r="U99" s="97" t="s">
        <v>534</v>
      </c>
      <c r="V99" s="135" t="s">
        <v>588</v>
      </c>
      <c r="W99" s="135" t="s">
        <v>589</v>
      </c>
      <c r="X99" s="135" t="s">
        <v>590</v>
      </c>
      <c r="Y99" s="135" t="s">
        <v>591</v>
      </c>
      <c r="Z99" s="135" t="s">
        <v>592</v>
      </c>
      <c r="AA99" s="135" t="s">
        <v>593</v>
      </c>
      <c r="AB99" s="135" t="s">
        <v>594</v>
      </c>
      <c r="AC99" s="97" t="s">
        <v>534</v>
      </c>
      <c r="AD99" s="137" t="s">
        <v>595</v>
      </c>
      <c r="AE99" s="137" t="s">
        <v>596</v>
      </c>
      <c r="AF99" s="137" t="s">
        <v>597</v>
      </c>
      <c r="AG99" s="137" t="s">
        <v>598</v>
      </c>
      <c r="AH99" s="137" t="s">
        <v>599</v>
      </c>
      <c r="AI99" s="97" t="s">
        <v>534</v>
      </c>
      <c r="AJ99" s="140" t="s">
        <v>575</v>
      </c>
      <c r="AK99" s="140" t="s">
        <v>600</v>
      </c>
      <c r="AL99" s="141" t="s">
        <v>601</v>
      </c>
      <c r="AM99" s="141" t="s">
        <v>602</v>
      </c>
      <c r="AN99" s="141" t="s">
        <v>603</v>
      </c>
    </row>
    <row r="100" spans="1:40">
      <c r="A100" s="96" t="str">
        <f>IF(D100&gt;0,مارس!D12," ")</f>
        <v> </v>
      </c>
      <c r="B100" s="96" t="str">
        <f>IF(D100&gt;0,يناير!D100," ")</f>
        <v> </v>
      </c>
      <c r="C100" s="96" t="str">
        <f>IF(D100&gt;0,يناير!E100,"")</f>
        <v/>
      </c>
      <c r="D100" s="126">
        <f t="shared" ref="D100:D131" si="16">SUM(AI100,AC100,U100,M100)</f>
        <v>0</v>
      </c>
      <c r="E100" s="126">
        <f t="shared" ref="E100:E131" si="17">SUM(H100:L100,-G100-F100)</f>
        <v>0</v>
      </c>
      <c r="F100" s="96">
        <f>IF(F$11=مارس!A12,مارس!BP12-مارس!BO12,0)</f>
        <v>0</v>
      </c>
      <c r="G100" s="96">
        <f>IF(G$11=مارس!A12,مارس!BF12-مارس!BE12,0)</f>
        <v>0</v>
      </c>
      <c r="H100" s="96">
        <f>IF(H$11=مارس!A12,مارس!BM12-مارس!BN12,0)</f>
        <v>0</v>
      </c>
      <c r="I100" s="96">
        <f>IF(I$11=مارس!B12,مارس!BN12-مارس!BO12,0)</f>
        <v>0</v>
      </c>
      <c r="J100" s="96">
        <f>IF(J$11=مارس!C12,مارس!BO12-مارس!BP12,0)</f>
        <v>0</v>
      </c>
      <c r="K100" s="96">
        <f>IF(K$11=مارس!D12,مارس!BP12-مارس!BQ12,0)</f>
        <v>0</v>
      </c>
      <c r="L100" s="96">
        <f>IF(L$11=مارس!E12,مارس!BQ12-مارس!BR12,0)</f>
        <v>0</v>
      </c>
      <c r="M100" s="96">
        <f t="shared" ref="M100:M131" si="18">SUM(P100:T100,-O100-N100)</f>
        <v>0</v>
      </c>
      <c r="N100" s="96">
        <f>IF(N$11=مارس!$A12,مارس!$BP12-مارس!BO12,0)</f>
        <v>0</v>
      </c>
      <c r="O100" s="96">
        <f>IF(O$11=مارس!A12,مارس!BP12-مارس!BO12,0)</f>
        <v>0</v>
      </c>
      <c r="P100" s="96">
        <f>IF(P$11=مارس!A12,مارس!$AI12-مارس!$AJ12,0)</f>
        <v>0</v>
      </c>
      <c r="Q100" s="96">
        <f>IF(Q$11=مارس!$A12,مارس!$AI12-مارس!$AJ12,0)</f>
        <v>0</v>
      </c>
      <c r="R100" s="96">
        <f>IF(R$11=مارس!$A12,مارس!$AI12-مارس!$AJ12,0)</f>
        <v>0</v>
      </c>
      <c r="S100" s="96">
        <f>IF(S$11=مارس!$A12,مارس!$AI12-مارس!$AJ12,0)</f>
        <v>0</v>
      </c>
      <c r="T100" s="96">
        <f>IF(T$11=مارس!$A12,مارس!$AI12-مارس!$AJ12,0)</f>
        <v>0</v>
      </c>
      <c r="U100" s="96">
        <f t="shared" ref="U100:U131" si="19">SUM(X100:AB100,-W100-V100)</f>
        <v>0</v>
      </c>
      <c r="V100" s="96">
        <f>IF(V$11=مارس!$A12,مارس!$BP12-مارس!$BO12,0)</f>
        <v>0</v>
      </c>
      <c r="W100" s="96">
        <f>IF(W$11=مارس!$A12,مارس!$BL12-مارس!$BK12,0)</f>
        <v>0</v>
      </c>
      <c r="X100" s="96">
        <f>IF(X$11=مارس!$A12,مارس!$AI12-مارس!AJ12,0)</f>
        <v>0</v>
      </c>
      <c r="Y100" s="96">
        <f>IF(Y$11=مارس!$A12,مارس!$AI12-مارس!AK12,0)</f>
        <v>0</v>
      </c>
      <c r="Z100" s="96">
        <f>IF(Z$11=مارس!$A12,مارس!$AI12-مارس!AL12,0)</f>
        <v>0</v>
      </c>
      <c r="AA100" s="96">
        <f>IF(AA$11=مارس!$A12,مارس!$AI12-مارس!AM12,0)</f>
        <v>0</v>
      </c>
      <c r="AB100" s="96">
        <f>IF(AB$11=مارس!$A12,مارس!$AI12-مارس!AN12,0)</f>
        <v>0</v>
      </c>
      <c r="AC100" s="96">
        <f t="shared" ref="AC100:AC131" si="20">SUM(AF100:AH100,-AE100-AD100)</f>
        <v>0</v>
      </c>
      <c r="AD100" s="96">
        <f>IF(AD$11=مارس!$A13,مارس!$BP12-مارس!$BO12,0)</f>
        <v>0</v>
      </c>
      <c r="AE100" s="96">
        <f>IF(AE$11=مارس!$A12,مارس!BL12-مارس!BK12,0)</f>
        <v>0</v>
      </c>
      <c r="AF100" s="96">
        <f>IF(AF$11=مارس!$A12,مارس!$AI12-مارس!$AJ12,0)</f>
        <v>0</v>
      </c>
      <c r="AG100" s="96">
        <f>IF(AG$11=مارس!$A12,مارس!$AI12-مارس!$AJ12,0)</f>
        <v>0</v>
      </c>
      <c r="AH100" s="96">
        <f>IF(AH$11=مارس!$A12,مارس!$AI12-مارس!$AJ12,0)</f>
        <v>0</v>
      </c>
      <c r="AI100" s="96">
        <f t="shared" ref="AI100:AI131" si="21">SUM(AK100:AN100,-AJ100)</f>
        <v>0</v>
      </c>
      <c r="AJ100" s="96">
        <f>IF(AJ$11=مارس!$A12,مارس!BP12-مارس!BO12,0)</f>
        <v>0</v>
      </c>
      <c r="AK100" s="96">
        <f>IF(AK$11=مارس!$A12,مارس!$AI12-مارس!$AJ12,0)</f>
        <v>0</v>
      </c>
      <c r="AL100" s="96">
        <f>IF(AL$11=مارس!$A12,مارس!$AI12-مارس!$AJ12,0)</f>
        <v>0</v>
      </c>
      <c r="AM100" s="96">
        <f>IF(AM$11=مارس!$A12,مارس!$AI12-مارس!$AJ12,0)</f>
        <v>0</v>
      </c>
      <c r="AN100" s="96">
        <f>IF(AN$11=مارس!$A12,مارس!$AI12-مارس!$AJ12,0)</f>
        <v>0</v>
      </c>
    </row>
    <row r="101" spans="1:40">
      <c r="A101" s="96" t="str">
        <f>IF(D101&gt;0,مارس!D13," ")</f>
        <v> </v>
      </c>
      <c r="B101" s="96"/>
      <c r="C101" s="96"/>
      <c r="D101" s="126">
        <f t="shared" si="16"/>
        <v>0</v>
      </c>
      <c r="E101" s="126">
        <f t="shared" si="17"/>
        <v>0</v>
      </c>
      <c r="F101" s="96"/>
      <c r="G101" s="96"/>
      <c r="H101" s="96"/>
      <c r="I101" s="96"/>
      <c r="J101" s="96"/>
      <c r="K101" s="96"/>
      <c r="L101" s="96"/>
      <c r="M101" s="96">
        <f t="shared" si="18"/>
        <v>0</v>
      </c>
      <c r="N101" s="96"/>
      <c r="O101" s="96"/>
      <c r="P101" s="96"/>
      <c r="Q101" s="96"/>
      <c r="R101" s="96"/>
      <c r="S101" s="96"/>
      <c r="T101" s="96"/>
      <c r="U101" s="96">
        <f t="shared" si="19"/>
        <v>0</v>
      </c>
      <c r="V101" s="96">
        <f>IF(V$11=مارس!$A13,مارس!$BP13-مارس!$BO13,0)</f>
        <v>0</v>
      </c>
      <c r="W101" s="96">
        <f>IF(W$11=مارس!$A13,مارس!$BL13-مارس!$BK13,0)</f>
        <v>0</v>
      </c>
      <c r="X101" s="96">
        <f>IF(X$11=مارس!$A13,مارس!$AI13-مارس!AJ13,0)</f>
        <v>0</v>
      </c>
      <c r="Y101" s="96">
        <f>IF(Y$11=مارس!$A13,مارس!$AI13-مارس!AK13,0)</f>
        <v>0</v>
      </c>
      <c r="Z101" s="96">
        <f>IF(Z$11=مارس!$A13,مارس!$AI13-مارس!AL13,0)</f>
        <v>0</v>
      </c>
      <c r="AA101" s="96">
        <f>IF(AA$11=مارس!$A13,مارس!$AI13-مارس!AM13,0)</f>
        <v>0</v>
      </c>
      <c r="AB101" s="96">
        <f>IF(AB$11=مارس!$A13,مارس!$AI13-مارس!AN13,0)</f>
        <v>0</v>
      </c>
      <c r="AC101" s="96">
        <f t="shared" si="20"/>
        <v>0</v>
      </c>
      <c r="AD101" s="96">
        <f>IF(AD$11=مارس!$A14,مارس!$BP13-مارس!$BO13,0)</f>
        <v>0</v>
      </c>
      <c r="AE101" s="96">
        <f>IF(AE$11=مارس!$A13,مارس!BL13-مارس!BK13,0)</f>
        <v>0</v>
      </c>
      <c r="AF101" s="96">
        <f>IF(AF$11=مارس!$A13,مارس!$AI13-مارس!$AJ13,0)</f>
        <v>0</v>
      </c>
      <c r="AG101" s="96">
        <f>IF(AG$11=مارس!$A13,مارس!$AI13-مارس!$AJ13,0)</f>
        <v>0</v>
      </c>
      <c r="AH101" s="96">
        <f>IF(AH$11=مارس!$A13,مارس!$AI13-مارس!$AJ13,0)</f>
        <v>0</v>
      </c>
      <c r="AI101" s="96">
        <f t="shared" si="21"/>
        <v>0</v>
      </c>
      <c r="AJ101" s="96">
        <f>IF(AJ$11=مارس!$A13,مارس!BP13-مارس!BO13,0)</f>
        <v>0</v>
      </c>
      <c r="AK101" s="96">
        <f>IF(AK$11=مارس!$A13,مارس!$AI13-مارس!$AJ13,0)</f>
        <v>0</v>
      </c>
      <c r="AL101" s="96">
        <f>IF(AL$11=مارس!$A13,مارس!$AI13-مارس!$AJ13,0)</f>
        <v>0</v>
      </c>
      <c r="AM101" s="96">
        <f>IF(AM$11=مارس!$A13,مارس!$AI13-مارس!$AJ13,0)</f>
        <v>0</v>
      </c>
      <c r="AN101" s="96">
        <f>IF(AN$11=مارس!$A13,مارس!$AI13-مارس!$AJ13,0)</f>
        <v>0</v>
      </c>
    </row>
    <row r="102" spans="1:40">
      <c r="A102" s="96" t="str">
        <f>IF(D102&gt;0,مارس!D14," ")</f>
        <v> </v>
      </c>
      <c r="B102" s="96"/>
      <c r="C102" s="96"/>
      <c r="D102" s="126">
        <f t="shared" si="16"/>
        <v>0</v>
      </c>
      <c r="E102" s="126">
        <f t="shared" si="17"/>
        <v>0</v>
      </c>
      <c r="F102" s="96"/>
      <c r="G102" s="96"/>
      <c r="H102" s="96"/>
      <c r="I102" s="96"/>
      <c r="J102" s="96"/>
      <c r="K102" s="96"/>
      <c r="L102" s="96"/>
      <c r="M102" s="96">
        <f t="shared" si="18"/>
        <v>0</v>
      </c>
      <c r="N102" s="96"/>
      <c r="O102" s="96"/>
      <c r="P102" s="96"/>
      <c r="Q102" s="96"/>
      <c r="R102" s="96"/>
      <c r="S102" s="96"/>
      <c r="T102" s="96"/>
      <c r="U102" s="96">
        <f t="shared" si="19"/>
        <v>0</v>
      </c>
      <c r="V102" s="96">
        <f>IF(V$11=مارس!$A14,مارس!$BP14-مارس!$BO14,0)</f>
        <v>0</v>
      </c>
      <c r="W102" s="96">
        <f>IF(W$11=مارس!$A14,مارس!$BL14-مارس!$BK14,0)</f>
        <v>0</v>
      </c>
      <c r="X102" s="96">
        <f>IF(X$11=مارس!$A14,مارس!$AI14-مارس!AJ14,0)</f>
        <v>0</v>
      </c>
      <c r="Y102" s="96">
        <f>IF(Y$11=مارس!$A14,مارس!$AI14-مارس!AK14,0)</f>
        <v>0</v>
      </c>
      <c r="Z102" s="96">
        <f>IF(Z$11=مارس!$A14,مارس!$AI14-مارس!AL14,0)</f>
        <v>0</v>
      </c>
      <c r="AA102" s="96">
        <f>IF(AA$11=مارس!$A14,مارس!$AI14-مارس!AM14,0)</f>
        <v>0</v>
      </c>
      <c r="AB102" s="96">
        <f>IF(AB$11=مارس!$A14,مارس!$AI14-مارس!AN14,0)</f>
        <v>0</v>
      </c>
      <c r="AC102" s="96">
        <f t="shared" si="20"/>
        <v>0</v>
      </c>
      <c r="AD102" s="96">
        <f>IF(AD$11=مارس!$A15,مارس!$BP14-مارس!$BO14,0)</f>
        <v>0</v>
      </c>
      <c r="AE102" s="96">
        <f>IF(AE$11=مارس!$A14,مارس!BL14-مارس!BK14,0)</f>
        <v>0</v>
      </c>
      <c r="AF102" s="96">
        <f>IF(AF$11=مارس!$A14,مارس!$AI14-مارس!$AJ14,0)</f>
        <v>0</v>
      </c>
      <c r="AG102" s="96">
        <f>IF(AG$11=مارس!$A14,مارس!$AI14-مارس!$AJ14,0)</f>
        <v>0</v>
      </c>
      <c r="AH102" s="96">
        <f>IF(AH$11=مارس!$A14,مارس!$AI14-مارس!$AJ14,0)</f>
        <v>0</v>
      </c>
      <c r="AI102" s="96">
        <f t="shared" si="21"/>
        <v>0</v>
      </c>
      <c r="AJ102" s="96">
        <f>IF(AJ$11=مارس!$A14,مارس!BP14-مارس!BO14,0)</f>
        <v>0</v>
      </c>
      <c r="AK102" s="96">
        <f>IF(AK$11=مارس!$A14,مارس!$AI14-مارس!$AJ14,0)</f>
        <v>0</v>
      </c>
      <c r="AL102" s="96">
        <f>IF(AL$11=مارس!$A14,مارس!$AI14-مارس!$AJ14,0)</f>
        <v>0</v>
      </c>
      <c r="AM102" s="96">
        <f>IF(AM$11=مارس!$A14,مارس!$AI14-مارس!$AJ14,0)</f>
        <v>0</v>
      </c>
      <c r="AN102" s="96">
        <f>IF(AN$11=مارس!$A14,مارس!$AI14-مارس!$AJ14,0)</f>
        <v>0</v>
      </c>
    </row>
    <row r="103" spans="1:40">
      <c r="A103" s="96" t="str">
        <f>IF(D103&gt;0,مارس!D15," ")</f>
        <v> </v>
      </c>
      <c r="B103" s="96"/>
      <c r="C103" s="96"/>
      <c r="D103" s="126">
        <f t="shared" si="16"/>
        <v>0</v>
      </c>
      <c r="E103" s="126">
        <f t="shared" si="17"/>
        <v>0</v>
      </c>
      <c r="F103" s="96"/>
      <c r="G103" s="96"/>
      <c r="H103" s="96"/>
      <c r="I103" s="96"/>
      <c r="J103" s="96"/>
      <c r="K103" s="96"/>
      <c r="L103" s="96"/>
      <c r="M103" s="96">
        <f t="shared" si="18"/>
        <v>0</v>
      </c>
      <c r="N103" s="96"/>
      <c r="O103" s="96"/>
      <c r="P103" s="96"/>
      <c r="Q103" s="96"/>
      <c r="R103" s="96"/>
      <c r="S103" s="96"/>
      <c r="T103" s="96"/>
      <c r="U103" s="96">
        <f t="shared" si="19"/>
        <v>0</v>
      </c>
      <c r="V103" s="96">
        <f>IF(V$11=مارس!$A15,مارس!$BP15-مارس!$BO15,0)</f>
        <v>0</v>
      </c>
      <c r="W103" s="96">
        <f>IF(W$11=مارس!$A15,مارس!$BL15-مارس!$BK15,0)</f>
        <v>0</v>
      </c>
      <c r="X103" s="96">
        <f>IF(X$11=مارس!$A15,مارس!$AI15-مارس!AJ15,0)</f>
        <v>0</v>
      </c>
      <c r="Y103" s="96">
        <f>IF(Y$11=مارس!$A15,مارس!$AI15-مارس!AK15,0)</f>
        <v>0</v>
      </c>
      <c r="Z103" s="96">
        <f>IF(Z$11=مارس!$A15,مارس!$AI15-مارس!AL15,0)</f>
        <v>0</v>
      </c>
      <c r="AA103" s="96">
        <f>IF(AA$11=مارس!$A15,مارس!$AI15-مارس!AM15,0)</f>
        <v>0</v>
      </c>
      <c r="AB103" s="96">
        <f>IF(AB$11=مارس!$A15,مارس!$AI15-مارس!AN15,0)</f>
        <v>0</v>
      </c>
      <c r="AC103" s="96">
        <f t="shared" si="20"/>
        <v>0</v>
      </c>
      <c r="AD103" s="96">
        <f>IF(AD$11=مارس!$A16,مارس!$BP15-مارس!$BO15,0)</f>
        <v>0</v>
      </c>
      <c r="AE103" s="96">
        <f>IF(AE$11=مارس!$A15,مارس!BL15-مارس!BK15,0)</f>
        <v>0</v>
      </c>
      <c r="AF103" s="96">
        <f>IF(AF$11=مارس!$A15,مارس!$AI15-مارس!$AJ15,0)</f>
        <v>0</v>
      </c>
      <c r="AG103" s="96">
        <f>IF(AG$11=مارس!$A15,مارس!$AI15-مارس!$AJ15,0)</f>
        <v>0</v>
      </c>
      <c r="AH103" s="96">
        <f>IF(AH$11=مارس!$A15,مارس!$AI15-مارس!$AJ15,0)</f>
        <v>0</v>
      </c>
      <c r="AI103" s="96">
        <f t="shared" si="21"/>
        <v>0</v>
      </c>
      <c r="AJ103" s="96">
        <f>IF(AJ$11=مارس!$A15,مارس!BP15-مارس!BO15,0)</f>
        <v>0</v>
      </c>
      <c r="AK103" s="96">
        <f>IF(AK$11=مارس!$A15,مارس!$AI15-مارس!$AJ15,0)</f>
        <v>0</v>
      </c>
      <c r="AL103" s="96">
        <f>IF(AL$11=مارس!$A15,مارس!$AI15-مارس!$AJ15,0)</f>
        <v>0</v>
      </c>
      <c r="AM103" s="96">
        <f>IF(AM$11=مارس!$A15,مارس!$AI15-مارس!$AJ15,0)</f>
        <v>0</v>
      </c>
      <c r="AN103" s="96">
        <f>IF(AN$11=مارس!$A15,مارس!$AI15-مارس!$AJ15,0)</f>
        <v>0</v>
      </c>
    </row>
    <row r="104" spans="1:40">
      <c r="A104" s="96" t="str">
        <f>IF(D104&gt;0,مارس!D16," ")</f>
        <v> </v>
      </c>
      <c r="B104" s="96"/>
      <c r="C104" s="96"/>
      <c r="D104" s="126">
        <f t="shared" si="16"/>
        <v>0</v>
      </c>
      <c r="E104" s="126">
        <f t="shared" si="17"/>
        <v>0</v>
      </c>
      <c r="F104" s="96"/>
      <c r="G104" s="96"/>
      <c r="H104" s="96"/>
      <c r="I104" s="96"/>
      <c r="J104" s="96"/>
      <c r="K104" s="96"/>
      <c r="L104" s="96"/>
      <c r="M104" s="96">
        <f t="shared" si="18"/>
        <v>0</v>
      </c>
      <c r="N104" s="96"/>
      <c r="O104" s="96"/>
      <c r="P104" s="96"/>
      <c r="Q104" s="96"/>
      <c r="R104" s="96"/>
      <c r="S104" s="96"/>
      <c r="T104" s="96"/>
      <c r="U104" s="96">
        <f t="shared" si="19"/>
        <v>0</v>
      </c>
      <c r="V104" s="96">
        <f>IF(V$11=مارس!$A16,مارس!$BP16-مارس!$BO16,0)</f>
        <v>0</v>
      </c>
      <c r="W104" s="96">
        <f>IF(W$11=مارس!$A16,مارس!$BL16-مارس!$BK16,0)</f>
        <v>0</v>
      </c>
      <c r="X104" s="96">
        <f>IF(X$11=مارس!$A16,مارس!$AI16-مارس!AJ16,0)</f>
        <v>0</v>
      </c>
      <c r="Y104" s="96">
        <f>IF(Y$11=مارس!$A16,مارس!$AI16-مارس!AK16,0)</f>
        <v>0</v>
      </c>
      <c r="Z104" s="96">
        <f>IF(Z$11=مارس!$A16,مارس!$AI16-مارس!AL16,0)</f>
        <v>0</v>
      </c>
      <c r="AA104" s="96">
        <f>IF(AA$11=مارس!$A16,مارس!$AI16-مارس!AM16,0)</f>
        <v>0</v>
      </c>
      <c r="AB104" s="96">
        <f>IF(AB$11=مارس!$A16,مارس!$AI16-مارس!AN16,0)</f>
        <v>0</v>
      </c>
      <c r="AC104" s="96">
        <f t="shared" si="20"/>
        <v>0</v>
      </c>
      <c r="AD104" s="96">
        <f>IF(AD$11=مارس!$A17,مارس!$BP16-مارس!$BO16,0)</f>
        <v>0</v>
      </c>
      <c r="AE104" s="96">
        <f>IF(AE$11=مارس!$A16,مارس!BL16-مارس!BK16,0)</f>
        <v>0</v>
      </c>
      <c r="AF104" s="96">
        <f>IF(AF$11=مارس!$A16,مارس!$AI16-مارس!$AJ16,0)</f>
        <v>0</v>
      </c>
      <c r="AG104" s="96">
        <f>IF(AG$11=مارس!$A16,مارس!$AI16-مارس!$AJ16,0)</f>
        <v>0</v>
      </c>
      <c r="AH104" s="96">
        <f>IF(AH$11=مارس!$A16,مارس!$AI16-مارس!$AJ16,0)</f>
        <v>0</v>
      </c>
      <c r="AI104" s="96">
        <f t="shared" si="21"/>
        <v>0</v>
      </c>
      <c r="AJ104" s="96">
        <f>IF(AJ$11=مارس!$A16,مارس!BP16-مارس!BO16,0)</f>
        <v>0</v>
      </c>
      <c r="AK104" s="96">
        <f>IF(AK$11=مارس!$A16,مارس!$AI16-مارس!$AJ16,0)</f>
        <v>0</v>
      </c>
      <c r="AL104" s="96">
        <f>IF(AL$11=مارس!$A16,مارس!$AI16-مارس!$AJ16,0)</f>
        <v>0</v>
      </c>
      <c r="AM104" s="96">
        <f>IF(AM$11=مارس!$A16,مارس!$AI16-مارس!$AJ16,0)</f>
        <v>0</v>
      </c>
      <c r="AN104" s="96">
        <f>IF(AN$11=مارس!$A16,مارس!$AI16-مارس!$AJ16,0)</f>
        <v>0</v>
      </c>
    </row>
    <row r="105" spans="1:40">
      <c r="A105" s="96" t="str">
        <f>IF(D105&gt;0,مارس!D17," ")</f>
        <v> </v>
      </c>
      <c r="B105" s="96"/>
      <c r="C105" s="96"/>
      <c r="D105" s="126">
        <f t="shared" si="16"/>
        <v>0</v>
      </c>
      <c r="E105" s="126">
        <f t="shared" si="17"/>
        <v>0</v>
      </c>
      <c r="F105" s="96"/>
      <c r="G105" s="96"/>
      <c r="H105" s="96"/>
      <c r="I105" s="96"/>
      <c r="J105" s="96"/>
      <c r="K105" s="96"/>
      <c r="L105" s="96"/>
      <c r="M105" s="96">
        <f t="shared" si="18"/>
        <v>0</v>
      </c>
      <c r="N105" s="96"/>
      <c r="O105" s="96"/>
      <c r="P105" s="96"/>
      <c r="Q105" s="96"/>
      <c r="R105" s="96"/>
      <c r="S105" s="96"/>
      <c r="T105" s="96"/>
      <c r="U105" s="96">
        <f t="shared" si="19"/>
        <v>0</v>
      </c>
      <c r="V105" s="96">
        <f>IF(V$11=مارس!$A17,مارس!$BP17-مارس!$BO17,0)</f>
        <v>0</v>
      </c>
      <c r="W105" s="96">
        <f>IF(W$11=مارس!$A17,مارس!$BL17-مارس!$BK17,0)</f>
        <v>0</v>
      </c>
      <c r="X105" s="96">
        <f>IF(X$11=مارس!$A17,مارس!$AI17-مارس!AJ17,0)</f>
        <v>0</v>
      </c>
      <c r="Y105" s="96">
        <f>IF(Y$11=مارس!$A17,مارس!$AI17-مارس!AK17,0)</f>
        <v>0</v>
      </c>
      <c r="Z105" s="96">
        <f>IF(Z$11=مارس!$A17,مارس!$AI17-مارس!AL17,0)</f>
        <v>0</v>
      </c>
      <c r="AA105" s="96">
        <f>IF(AA$11=مارس!$A17,مارس!$AI17-مارس!AM17,0)</f>
        <v>0</v>
      </c>
      <c r="AB105" s="96">
        <f>IF(AB$11=مارس!$A17,مارس!$AI17-مارس!AN17,0)</f>
        <v>0</v>
      </c>
      <c r="AC105" s="96">
        <f t="shared" si="20"/>
        <v>0</v>
      </c>
      <c r="AD105" s="96">
        <f>IF(AD$11=مارس!$A18,مارس!$BP17-مارس!$BO17,0)</f>
        <v>0</v>
      </c>
      <c r="AE105" s="96">
        <f>IF(AE$11=مارس!$A17,مارس!BL17-مارس!BK17,0)</f>
        <v>0</v>
      </c>
      <c r="AF105" s="96">
        <f>IF(AF$11=مارس!$A17,مارس!$AI17-مارس!$AJ17,0)</f>
        <v>0</v>
      </c>
      <c r="AG105" s="96">
        <f>IF(AG$11=مارس!$A17,مارس!$AI17-مارس!$AJ17,0)</f>
        <v>0</v>
      </c>
      <c r="AH105" s="96">
        <f>IF(AH$11=مارس!$A17,مارس!$AI17-مارس!$AJ17,0)</f>
        <v>0</v>
      </c>
      <c r="AI105" s="96">
        <f t="shared" si="21"/>
        <v>0</v>
      </c>
      <c r="AJ105" s="96">
        <f>IF(AJ$11=مارس!$A17,مارس!BP17-مارس!BO17,0)</f>
        <v>0</v>
      </c>
      <c r="AK105" s="96">
        <f>IF(AK$11=مارس!$A17,مارس!$AI17-مارس!$AJ17,0)</f>
        <v>0</v>
      </c>
      <c r="AL105" s="96">
        <f>IF(AL$11=مارس!$A17,مارس!$AI17-مارس!$AJ17,0)</f>
        <v>0</v>
      </c>
      <c r="AM105" s="96">
        <f>IF(AM$11=مارس!$A17,مارس!$AI17-مارس!$AJ17,0)</f>
        <v>0</v>
      </c>
      <c r="AN105" s="96">
        <f>IF(AN$11=مارس!$A17,مارس!$AI17-مارس!$AJ17,0)</f>
        <v>0</v>
      </c>
    </row>
    <row r="106" spans="1:40">
      <c r="A106" s="96" t="str">
        <f>IF(D106&gt;0,مارس!D18," ")</f>
        <v> </v>
      </c>
      <c r="B106" s="96"/>
      <c r="C106" s="96"/>
      <c r="D106" s="126">
        <f t="shared" si="16"/>
        <v>0</v>
      </c>
      <c r="E106" s="126">
        <f t="shared" si="17"/>
        <v>0</v>
      </c>
      <c r="F106" s="96"/>
      <c r="G106" s="96"/>
      <c r="H106" s="96"/>
      <c r="I106" s="96"/>
      <c r="J106" s="96"/>
      <c r="K106" s="96"/>
      <c r="L106" s="96"/>
      <c r="M106" s="96">
        <f t="shared" si="18"/>
        <v>0</v>
      </c>
      <c r="N106" s="96"/>
      <c r="O106" s="96"/>
      <c r="P106" s="96"/>
      <c r="Q106" s="96"/>
      <c r="R106" s="96"/>
      <c r="S106" s="96"/>
      <c r="T106" s="96"/>
      <c r="U106" s="96">
        <f t="shared" si="19"/>
        <v>0</v>
      </c>
      <c r="V106" s="96">
        <f>IF(V$11=مارس!$A18,مارس!$BP18-مارس!$BO18,0)</f>
        <v>0</v>
      </c>
      <c r="W106" s="96">
        <f>IF(W$11=مارس!$A18,مارس!$BL18-مارس!$BK18,0)</f>
        <v>0</v>
      </c>
      <c r="X106" s="96">
        <f>IF(X$11=مارس!$A18,مارس!$AI18-مارس!AJ18,0)</f>
        <v>0</v>
      </c>
      <c r="Y106" s="96">
        <f>IF(Y$11=مارس!$A18,مارس!$AI18-مارس!AK18,0)</f>
        <v>0</v>
      </c>
      <c r="Z106" s="96">
        <f>IF(Z$11=مارس!$A18,مارس!$AI18-مارس!AL18,0)</f>
        <v>0</v>
      </c>
      <c r="AA106" s="96">
        <f>IF(AA$11=مارس!$A18,مارس!$AI18-مارس!AM18,0)</f>
        <v>0</v>
      </c>
      <c r="AB106" s="96">
        <f>IF(AB$11=مارس!$A18,مارس!$AI18-مارس!AN18,0)</f>
        <v>0</v>
      </c>
      <c r="AC106" s="96">
        <f t="shared" si="20"/>
        <v>0</v>
      </c>
      <c r="AD106" s="96">
        <f>IF(AD$11=مارس!$A19,مارس!$BP18-مارس!$BO18,0)</f>
        <v>0</v>
      </c>
      <c r="AE106" s="96">
        <f>IF(AE$11=مارس!$A18,مارس!BL18-مارس!BK18,0)</f>
        <v>0</v>
      </c>
      <c r="AF106" s="96">
        <f>IF(AF$11=مارس!$A18,مارس!$AI18-مارس!$AJ18,0)</f>
        <v>0</v>
      </c>
      <c r="AG106" s="96">
        <f>IF(AG$11=مارس!$A18,مارس!$AI18-مارس!$AJ18,0)</f>
        <v>0</v>
      </c>
      <c r="AH106" s="96">
        <f>IF(AH$11=مارس!$A18,مارس!$AI18-مارس!$AJ18,0)</f>
        <v>0</v>
      </c>
      <c r="AI106" s="96">
        <f t="shared" si="21"/>
        <v>0</v>
      </c>
      <c r="AJ106" s="96">
        <f>IF(AJ$11=مارس!$A18,مارس!BP18-مارس!BO18,0)</f>
        <v>0</v>
      </c>
      <c r="AK106" s="96">
        <f>IF(AK$11=مارس!$A18,مارس!$AI18-مارس!$AJ18,0)</f>
        <v>0</v>
      </c>
      <c r="AL106" s="96">
        <f>IF(AL$11=مارس!$A18,مارس!$AI18-مارس!$AJ18,0)</f>
        <v>0</v>
      </c>
      <c r="AM106" s="96">
        <f>IF(AM$11=مارس!$A18,مارس!$AI18-مارس!$AJ18,0)</f>
        <v>0</v>
      </c>
      <c r="AN106" s="96">
        <f>IF(AN$11=مارس!$A18,مارس!$AI18-مارس!$AJ18,0)</f>
        <v>0</v>
      </c>
    </row>
    <row r="107" spans="1:40">
      <c r="A107" s="96" t="str">
        <f>IF(D107&gt;0,مارس!D19," ")</f>
        <v> </v>
      </c>
      <c r="B107" s="96"/>
      <c r="C107" s="96"/>
      <c r="D107" s="126">
        <f t="shared" si="16"/>
        <v>0</v>
      </c>
      <c r="E107" s="126">
        <f t="shared" si="17"/>
        <v>0</v>
      </c>
      <c r="F107" s="96"/>
      <c r="G107" s="96"/>
      <c r="H107" s="96"/>
      <c r="I107" s="96"/>
      <c r="J107" s="96"/>
      <c r="K107" s="96"/>
      <c r="L107" s="96"/>
      <c r="M107" s="96">
        <f t="shared" si="18"/>
        <v>0</v>
      </c>
      <c r="N107" s="96"/>
      <c r="O107" s="96"/>
      <c r="P107" s="96"/>
      <c r="Q107" s="96"/>
      <c r="R107" s="96"/>
      <c r="S107" s="96"/>
      <c r="T107" s="96"/>
      <c r="U107" s="96">
        <f t="shared" si="19"/>
        <v>0</v>
      </c>
      <c r="V107" s="96">
        <f>IF(V$11=مارس!$A19,مارس!$BP19-مارس!$BO19,0)</f>
        <v>0</v>
      </c>
      <c r="W107" s="96">
        <f>IF(W$11=مارس!$A19,مارس!$BL19-مارس!$BK19,0)</f>
        <v>0</v>
      </c>
      <c r="X107" s="96">
        <f>IF(X$11=مارس!$A19,مارس!$AI19-مارس!AJ19,0)</f>
        <v>0</v>
      </c>
      <c r="Y107" s="96">
        <f>IF(Y$11=مارس!$A19,مارس!$AI19-مارس!AK19,0)</f>
        <v>0</v>
      </c>
      <c r="Z107" s="96">
        <f>IF(Z$11=مارس!$A19,مارس!$AI19-مارس!AL19,0)</f>
        <v>0</v>
      </c>
      <c r="AA107" s="96">
        <f>IF(AA$11=مارس!$A19,مارس!$AI19-مارس!AM19,0)</f>
        <v>0</v>
      </c>
      <c r="AB107" s="96">
        <f>IF(AB$11=مارس!$A19,مارس!$AI19-مارس!AN19,0)</f>
        <v>0</v>
      </c>
      <c r="AC107" s="96">
        <f t="shared" si="20"/>
        <v>0</v>
      </c>
      <c r="AD107" s="96">
        <f>IF(AD$11=مارس!$A20,مارس!$BP19-مارس!$BO19,0)</f>
        <v>0</v>
      </c>
      <c r="AE107" s="96">
        <f>IF(AE$11=مارس!$A19,مارس!BL19-مارس!BK19,0)</f>
        <v>0</v>
      </c>
      <c r="AF107" s="96">
        <f>IF(AF$11=مارس!$A19,مارس!$AI19-مارس!$AJ19,0)</f>
        <v>0</v>
      </c>
      <c r="AG107" s="96">
        <f>IF(AG$11=مارس!$A19,مارس!$AI19-مارس!$AJ19,0)</f>
        <v>0</v>
      </c>
      <c r="AH107" s="96">
        <f>IF(AH$11=مارس!$A19,مارس!$AI19-مارس!$AJ19,0)</f>
        <v>0</v>
      </c>
      <c r="AI107" s="96">
        <f t="shared" si="21"/>
        <v>0</v>
      </c>
      <c r="AJ107" s="96">
        <f>IF(AJ$11=مارس!$A19,مارس!BP19-مارس!BO19,0)</f>
        <v>0</v>
      </c>
      <c r="AK107" s="96">
        <f>IF(AK$11=مارس!$A19,مارس!$AI19-مارس!$AJ19,0)</f>
        <v>0</v>
      </c>
      <c r="AL107" s="96">
        <f>IF(AL$11=مارس!$A19,مارس!$AI19-مارس!$AJ19,0)</f>
        <v>0</v>
      </c>
      <c r="AM107" s="96">
        <f>IF(AM$11=مارس!$A19,مارس!$AI19-مارس!$AJ19,0)</f>
        <v>0</v>
      </c>
      <c r="AN107" s="96">
        <f>IF(AN$11=مارس!$A19,مارس!$AI19-مارس!$AJ19,0)</f>
        <v>0</v>
      </c>
    </row>
    <row r="108" spans="1:40">
      <c r="A108" s="96" t="str">
        <f>IF(D108&gt;0,مارس!D20," ")</f>
        <v> </v>
      </c>
      <c r="B108" s="96"/>
      <c r="C108" s="96"/>
      <c r="D108" s="126">
        <f t="shared" si="16"/>
        <v>0</v>
      </c>
      <c r="E108" s="126">
        <f t="shared" si="17"/>
        <v>0</v>
      </c>
      <c r="F108" s="96"/>
      <c r="G108" s="96"/>
      <c r="H108" s="96"/>
      <c r="I108" s="96"/>
      <c r="J108" s="96"/>
      <c r="K108" s="96"/>
      <c r="L108" s="96"/>
      <c r="M108" s="96">
        <f t="shared" si="18"/>
        <v>0</v>
      </c>
      <c r="N108" s="96"/>
      <c r="O108" s="96"/>
      <c r="P108" s="96"/>
      <c r="Q108" s="96"/>
      <c r="R108" s="96"/>
      <c r="S108" s="96"/>
      <c r="T108" s="96"/>
      <c r="U108" s="96">
        <f t="shared" si="19"/>
        <v>0</v>
      </c>
      <c r="V108" s="96">
        <f>IF(V$11=مارس!$A20,مارس!$BP20-مارس!$BO20,0)</f>
        <v>0</v>
      </c>
      <c r="W108" s="96">
        <f>IF(W$11=مارس!$A20,مارس!$BL20-مارس!$BK20,0)</f>
        <v>0</v>
      </c>
      <c r="X108" s="96">
        <f>IF(X$11=مارس!$A20,مارس!$AI20-مارس!AJ20,0)</f>
        <v>0</v>
      </c>
      <c r="Y108" s="96">
        <f>IF(Y$11=مارس!$A20,مارس!$AI20-مارس!AK20,0)</f>
        <v>0</v>
      </c>
      <c r="Z108" s="96">
        <f>IF(Z$11=مارس!$A20,مارس!$AI20-مارس!AL20,0)</f>
        <v>0</v>
      </c>
      <c r="AA108" s="96">
        <f>IF(AA$11=مارس!$A20,مارس!$AI20-مارس!AM20,0)</f>
        <v>0</v>
      </c>
      <c r="AB108" s="96">
        <f>IF(AB$11=مارس!$A20,مارس!$AI20-مارس!AN20,0)</f>
        <v>0</v>
      </c>
      <c r="AC108" s="96">
        <f t="shared" si="20"/>
        <v>0</v>
      </c>
      <c r="AD108" s="96">
        <f>IF(AD$11=مارس!$A21,مارس!$BP20-مارس!$BO20,0)</f>
        <v>0</v>
      </c>
      <c r="AE108" s="96">
        <f>IF(AE$11=مارس!$A20,مارس!BL20-مارس!BK20,0)</f>
        <v>0</v>
      </c>
      <c r="AF108" s="96">
        <f>IF(AF$11=مارس!$A20,مارس!$AI20-مارس!$AJ20,0)</f>
        <v>0</v>
      </c>
      <c r="AG108" s="96">
        <f>IF(AG$11=مارس!$A20,مارس!$AI20-مارس!$AJ20,0)</f>
        <v>0</v>
      </c>
      <c r="AH108" s="96">
        <f>IF(AH$11=مارس!$A20,مارس!$AI20-مارس!$AJ20,0)</f>
        <v>0</v>
      </c>
      <c r="AI108" s="96">
        <f t="shared" si="21"/>
        <v>0</v>
      </c>
      <c r="AJ108" s="96">
        <f>IF(AJ$11=مارس!$A20,مارس!BP20-مارس!BO20,0)</f>
        <v>0</v>
      </c>
      <c r="AK108" s="96">
        <f>IF(AK$11=مارس!$A20,مارس!$AI20-مارس!$AJ20,0)</f>
        <v>0</v>
      </c>
      <c r="AL108" s="96">
        <f>IF(AL$11=مارس!$A20,مارس!$AI20-مارس!$AJ20,0)</f>
        <v>0</v>
      </c>
      <c r="AM108" s="96">
        <f>IF(AM$11=مارس!$A20,مارس!$AI20-مارس!$AJ20,0)</f>
        <v>0</v>
      </c>
      <c r="AN108" s="96">
        <f>IF(AN$11=مارس!$A20,مارس!$AI20-مارس!$AJ20,0)</f>
        <v>0</v>
      </c>
    </row>
    <row r="109" spans="1:40">
      <c r="A109" s="96" t="str">
        <f>IF(D109&gt;0,مارس!D21," ")</f>
        <v> </v>
      </c>
      <c r="B109" s="96"/>
      <c r="C109" s="96"/>
      <c r="D109" s="126">
        <f t="shared" si="16"/>
        <v>0</v>
      </c>
      <c r="E109" s="126">
        <f t="shared" si="17"/>
        <v>0</v>
      </c>
      <c r="F109" s="96"/>
      <c r="G109" s="96"/>
      <c r="H109" s="96"/>
      <c r="I109" s="96"/>
      <c r="J109" s="96"/>
      <c r="K109" s="96"/>
      <c r="L109" s="96"/>
      <c r="M109" s="96">
        <f t="shared" si="18"/>
        <v>0</v>
      </c>
      <c r="N109" s="96"/>
      <c r="O109" s="96"/>
      <c r="P109" s="96"/>
      <c r="Q109" s="96"/>
      <c r="R109" s="96"/>
      <c r="S109" s="96"/>
      <c r="T109" s="96"/>
      <c r="U109" s="96">
        <f t="shared" si="19"/>
        <v>0</v>
      </c>
      <c r="V109" s="96">
        <f>IF(V$11=مارس!$A21,مارس!$BP21-مارس!$BO21,0)</f>
        <v>0</v>
      </c>
      <c r="W109" s="96">
        <f>IF(W$11=مارس!$A21,مارس!$BL21-مارس!$BK21,0)</f>
        <v>0</v>
      </c>
      <c r="X109" s="96">
        <f>IF(X$11=مارس!$A21,مارس!$AI21-مارس!AJ21,0)</f>
        <v>0</v>
      </c>
      <c r="Y109" s="96">
        <f>IF(Y$11=مارس!$A21,مارس!$AI21-مارس!AK21,0)</f>
        <v>0</v>
      </c>
      <c r="Z109" s="96">
        <f>IF(Z$11=مارس!$A21,مارس!$AI21-مارس!AL21,0)</f>
        <v>0</v>
      </c>
      <c r="AA109" s="96">
        <f>IF(AA$11=مارس!$A21,مارس!$AI21-مارس!AM21,0)</f>
        <v>0</v>
      </c>
      <c r="AB109" s="96">
        <f>IF(AB$11=مارس!$A21,مارس!$AI21-مارس!AN21,0)</f>
        <v>0</v>
      </c>
      <c r="AC109" s="96">
        <f t="shared" si="20"/>
        <v>0</v>
      </c>
      <c r="AD109" s="96">
        <f>IF(AD$11=مارس!$A22,مارس!$BP21-مارس!$BO21,0)</f>
        <v>0</v>
      </c>
      <c r="AE109" s="96">
        <f>IF(AE$11=مارس!$A21,مارس!BL21-مارس!BK21,0)</f>
        <v>0</v>
      </c>
      <c r="AF109" s="96">
        <f>IF(AF$11=مارس!$A21,مارس!$AI21-مارس!$AJ21,0)</f>
        <v>0</v>
      </c>
      <c r="AG109" s="96">
        <f>IF(AG$11=مارس!$A21,مارس!$AI21-مارس!$AJ21,0)</f>
        <v>0</v>
      </c>
      <c r="AH109" s="96">
        <f>IF(AH$11=مارس!$A21,مارس!$AI21-مارس!$AJ21,0)</f>
        <v>0</v>
      </c>
      <c r="AI109" s="96">
        <f t="shared" si="21"/>
        <v>0</v>
      </c>
      <c r="AJ109" s="96">
        <f>IF(AJ$11=مارس!$A21,مارس!BP21-مارس!BO21,0)</f>
        <v>0</v>
      </c>
      <c r="AK109" s="96">
        <f>IF(AK$11=مارس!$A21,مارس!$AI21-مارس!$AJ21,0)</f>
        <v>0</v>
      </c>
      <c r="AL109" s="96">
        <f>IF(AL$11=مارس!$A21,مارس!$AI21-مارس!$AJ21,0)</f>
        <v>0</v>
      </c>
      <c r="AM109" s="96">
        <f>IF(AM$11=مارس!$A21,مارس!$AI21-مارس!$AJ21,0)</f>
        <v>0</v>
      </c>
      <c r="AN109" s="96">
        <f>IF(AN$11=مارس!$A21,مارس!$AI21-مارس!$AJ21,0)</f>
        <v>0</v>
      </c>
    </row>
    <row r="110" spans="1:40">
      <c r="A110" s="96" t="str">
        <f>IF(D110&gt;0,مارس!D22," ")</f>
        <v> </v>
      </c>
      <c r="B110" s="96"/>
      <c r="C110" s="96"/>
      <c r="D110" s="126">
        <f t="shared" si="16"/>
        <v>0</v>
      </c>
      <c r="E110" s="126">
        <f t="shared" si="17"/>
        <v>0</v>
      </c>
      <c r="F110" s="96"/>
      <c r="G110" s="96"/>
      <c r="H110" s="96"/>
      <c r="I110" s="96"/>
      <c r="J110" s="96"/>
      <c r="K110" s="96"/>
      <c r="L110" s="96"/>
      <c r="M110" s="96">
        <f t="shared" si="18"/>
        <v>0</v>
      </c>
      <c r="N110" s="96"/>
      <c r="O110" s="96"/>
      <c r="P110" s="96"/>
      <c r="Q110" s="96"/>
      <c r="R110" s="96"/>
      <c r="S110" s="96"/>
      <c r="T110" s="96"/>
      <c r="U110" s="96">
        <f t="shared" si="19"/>
        <v>0</v>
      </c>
      <c r="V110" s="96">
        <f>IF(V$11=مارس!$A22,مارس!$BP22-مارس!$BO22,0)</f>
        <v>0</v>
      </c>
      <c r="W110" s="96">
        <f>IF(W$11=مارس!$A22,مارس!$BL22-مارس!$BK22,0)</f>
        <v>0</v>
      </c>
      <c r="X110" s="96">
        <f>IF(X$11=مارس!$A22,مارس!$AI22-مارس!AJ22,0)</f>
        <v>0</v>
      </c>
      <c r="Y110" s="96">
        <f>IF(Y$11=مارس!$A22,مارس!$AI22-مارس!AK22,0)</f>
        <v>0</v>
      </c>
      <c r="Z110" s="96">
        <f>IF(Z$11=مارس!$A22,مارس!$AI22-مارس!AL22,0)</f>
        <v>0</v>
      </c>
      <c r="AA110" s="96">
        <f>IF(AA$11=مارس!$A22,مارس!$AI22-مارس!AM22,0)</f>
        <v>0</v>
      </c>
      <c r="AB110" s="96">
        <f>IF(AB$11=مارس!$A22,مارس!$AI22-مارس!AN22,0)</f>
        <v>0</v>
      </c>
      <c r="AC110" s="96">
        <f t="shared" si="20"/>
        <v>0</v>
      </c>
      <c r="AD110" s="96">
        <f>IF(AD$11=مارس!$A23,مارس!$BP22-مارس!$BO22,0)</f>
        <v>0</v>
      </c>
      <c r="AE110" s="96">
        <f>IF(AE$11=مارس!$A22,مارس!BL22-مارس!BK22,0)</f>
        <v>0</v>
      </c>
      <c r="AF110" s="96">
        <f>IF(AF$11=مارس!$A22,مارس!$AI22-مارس!$AJ22,0)</f>
        <v>0</v>
      </c>
      <c r="AG110" s="96">
        <f>IF(AG$11=مارس!$A22,مارس!$AI22-مارس!$AJ22,0)</f>
        <v>0</v>
      </c>
      <c r="AH110" s="96">
        <f>IF(AH$11=مارس!$A22,مارس!$AI22-مارس!$AJ22,0)</f>
        <v>0</v>
      </c>
      <c r="AI110" s="96">
        <f t="shared" si="21"/>
        <v>0</v>
      </c>
      <c r="AJ110" s="96">
        <f>IF(AJ$11=مارس!$A22,مارس!BP22-مارس!BO22,0)</f>
        <v>0</v>
      </c>
      <c r="AK110" s="96">
        <f>IF(AK$11=مارس!$A22,مارس!$AI22-مارس!$AJ22,0)</f>
        <v>0</v>
      </c>
      <c r="AL110" s="96">
        <f>IF(AL$11=مارس!$A22,مارس!$AI22-مارس!$AJ22,0)</f>
        <v>0</v>
      </c>
      <c r="AM110" s="96">
        <f>IF(AM$11=مارس!$A22,مارس!$AI22-مارس!$AJ22,0)</f>
        <v>0</v>
      </c>
      <c r="AN110" s="96">
        <f>IF(AN$11=مارس!$A22,مارس!$AI22-مارس!$AJ22,0)</f>
        <v>0</v>
      </c>
    </row>
    <row r="111" spans="1:40">
      <c r="A111" s="96" t="str">
        <f>IF(D111&gt;0,مارس!D23," ")</f>
        <v> </v>
      </c>
      <c r="B111" s="96"/>
      <c r="C111" s="96"/>
      <c r="D111" s="126">
        <f t="shared" si="16"/>
        <v>0</v>
      </c>
      <c r="E111" s="126">
        <f t="shared" si="17"/>
        <v>0</v>
      </c>
      <c r="F111" s="96"/>
      <c r="G111" s="96"/>
      <c r="H111" s="96"/>
      <c r="I111" s="96"/>
      <c r="J111" s="96"/>
      <c r="K111" s="96"/>
      <c r="L111" s="96"/>
      <c r="M111" s="96">
        <f t="shared" si="18"/>
        <v>0</v>
      </c>
      <c r="N111" s="96"/>
      <c r="O111" s="96"/>
      <c r="P111" s="96"/>
      <c r="Q111" s="96"/>
      <c r="R111" s="96"/>
      <c r="S111" s="96"/>
      <c r="T111" s="96"/>
      <c r="U111" s="96">
        <f t="shared" si="19"/>
        <v>0</v>
      </c>
      <c r="V111" s="96">
        <f>IF(V$11=مارس!$A23,مارس!$BP23-مارس!$BO23,0)</f>
        <v>0</v>
      </c>
      <c r="W111" s="96">
        <f>IF(W$11=مارس!$A23,مارس!$BL23-مارس!$BK23,0)</f>
        <v>0</v>
      </c>
      <c r="X111" s="96">
        <f>IF(X$11=مارس!$A23,مارس!$AI23-مارس!AJ23,0)</f>
        <v>0</v>
      </c>
      <c r="Y111" s="96">
        <f>IF(Y$11=مارس!$A23,مارس!$AI23-مارس!AK23,0)</f>
        <v>0</v>
      </c>
      <c r="Z111" s="96">
        <f>IF(Z$11=مارس!$A23,مارس!$AI23-مارس!AL23,0)</f>
        <v>0</v>
      </c>
      <c r="AA111" s="96">
        <f>IF(AA$11=مارس!$A23,مارس!$AI23-مارس!AM23,0)</f>
        <v>0</v>
      </c>
      <c r="AB111" s="96">
        <f>IF(AB$11=مارس!$A23,مارس!$AI23-مارس!AN23,0)</f>
        <v>0</v>
      </c>
      <c r="AC111" s="96">
        <f t="shared" si="20"/>
        <v>0</v>
      </c>
      <c r="AD111" s="96">
        <f>IF(AD$11=مارس!$A24,مارس!$BP23-مارس!$BO23,0)</f>
        <v>0</v>
      </c>
      <c r="AE111" s="96">
        <f>IF(AE$11=مارس!$A23,مارس!BL23-مارس!BK23,0)</f>
        <v>0</v>
      </c>
      <c r="AF111" s="96">
        <f>IF(AF$11=مارس!$A23,مارس!$AI23-مارس!$AJ23,0)</f>
        <v>0</v>
      </c>
      <c r="AG111" s="96">
        <f>IF(AG$11=مارس!$A23,مارس!$AI23-مارس!$AJ23,0)</f>
        <v>0</v>
      </c>
      <c r="AH111" s="96">
        <f>IF(AH$11=مارس!$A23,مارس!$AI23-مارس!$AJ23,0)</f>
        <v>0</v>
      </c>
      <c r="AI111" s="96">
        <f t="shared" si="21"/>
        <v>0</v>
      </c>
      <c r="AJ111" s="96">
        <f>IF(AJ$11=مارس!$A23,مارس!BP23-مارس!BO23,0)</f>
        <v>0</v>
      </c>
      <c r="AK111" s="96">
        <f>IF(AK$11=مارس!$A23,مارس!$AI23-مارس!$AJ23,0)</f>
        <v>0</v>
      </c>
      <c r="AL111" s="96">
        <f>IF(AL$11=مارس!$A23,مارس!$AI23-مارس!$AJ23,0)</f>
        <v>0</v>
      </c>
      <c r="AM111" s="96">
        <f>IF(AM$11=مارس!$A23,مارس!$AI23-مارس!$AJ23,0)</f>
        <v>0</v>
      </c>
      <c r="AN111" s="96">
        <f>IF(AN$11=مارس!$A23,مارس!$AI23-مارس!$AJ23,0)</f>
        <v>0</v>
      </c>
    </row>
    <row r="112" spans="1:40">
      <c r="A112" s="96" t="str">
        <f>IF(D112&gt;0,مارس!D24," ")</f>
        <v> </v>
      </c>
      <c r="B112" s="96"/>
      <c r="C112" s="96"/>
      <c r="D112" s="126">
        <f t="shared" si="16"/>
        <v>0</v>
      </c>
      <c r="E112" s="126">
        <f t="shared" si="17"/>
        <v>0</v>
      </c>
      <c r="F112" s="96"/>
      <c r="G112" s="96"/>
      <c r="H112" s="96"/>
      <c r="I112" s="96"/>
      <c r="J112" s="96"/>
      <c r="K112" s="96"/>
      <c r="L112" s="96"/>
      <c r="M112" s="96">
        <f t="shared" si="18"/>
        <v>0</v>
      </c>
      <c r="N112" s="96"/>
      <c r="O112" s="96"/>
      <c r="P112" s="96"/>
      <c r="Q112" s="96"/>
      <c r="R112" s="96"/>
      <c r="S112" s="96"/>
      <c r="T112" s="96"/>
      <c r="U112" s="96">
        <f t="shared" si="19"/>
        <v>0</v>
      </c>
      <c r="V112" s="96">
        <f>IF(V$11=مارس!$A24,مارس!$BP24-مارس!$BO24,0)</f>
        <v>0</v>
      </c>
      <c r="W112" s="96">
        <f>IF(W$11=مارس!$A24,مارس!$BL24-مارس!$BK24,0)</f>
        <v>0</v>
      </c>
      <c r="X112" s="96">
        <f>IF(X$11=مارس!$A24,مارس!$AI24-مارس!AJ24,0)</f>
        <v>0</v>
      </c>
      <c r="Y112" s="96">
        <f>IF(Y$11=مارس!$A24,مارس!$AI24-مارس!AK24,0)</f>
        <v>0</v>
      </c>
      <c r="Z112" s="96">
        <f>IF(Z$11=مارس!$A24,مارس!$AI24-مارس!AL24,0)</f>
        <v>0</v>
      </c>
      <c r="AA112" s="96">
        <f>IF(AA$11=مارس!$A24,مارس!$AI24-مارس!AM24,0)</f>
        <v>0</v>
      </c>
      <c r="AB112" s="96">
        <f>IF(AB$11=مارس!$A24,مارس!$AI24-مارس!AN24,0)</f>
        <v>0</v>
      </c>
      <c r="AC112" s="96">
        <f t="shared" si="20"/>
        <v>0</v>
      </c>
      <c r="AD112" s="96">
        <f>IF(AD$11=مارس!$A25,مارس!$BP24-مارس!$BO24,0)</f>
        <v>0</v>
      </c>
      <c r="AE112" s="96">
        <f>IF(AE$11=مارس!$A24,مارس!BL24-مارس!BK24,0)</f>
        <v>0</v>
      </c>
      <c r="AF112" s="96">
        <f>IF(AF$11=مارس!$A24,مارس!$AI24-مارس!$AJ24,0)</f>
        <v>0</v>
      </c>
      <c r="AG112" s="96">
        <f>IF(AG$11=مارس!$A24,مارس!$AI24-مارس!$AJ24,0)</f>
        <v>0</v>
      </c>
      <c r="AH112" s="96">
        <f>IF(AH$11=مارس!$A24,مارس!$AI24-مارس!$AJ24,0)</f>
        <v>0</v>
      </c>
      <c r="AI112" s="96">
        <f t="shared" si="21"/>
        <v>0</v>
      </c>
      <c r="AJ112" s="96">
        <f>IF(AJ$11=مارس!$A24,مارس!BP24-مارس!BO24,0)</f>
        <v>0</v>
      </c>
      <c r="AK112" s="96">
        <f>IF(AK$11=مارس!$A24,مارس!$AI24-مارس!$AJ24,0)</f>
        <v>0</v>
      </c>
      <c r="AL112" s="96">
        <f>IF(AL$11=مارس!$A24,مارس!$AI24-مارس!$AJ24,0)</f>
        <v>0</v>
      </c>
      <c r="AM112" s="96">
        <f>IF(AM$11=مارس!$A24,مارس!$AI24-مارس!$AJ24,0)</f>
        <v>0</v>
      </c>
      <c r="AN112" s="96">
        <f>IF(AN$11=مارس!$A24,مارس!$AI24-مارس!$AJ24,0)</f>
        <v>0</v>
      </c>
    </row>
    <row r="113" spans="1:40">
      <c r="A113" s="96" t="str">
        <f>IF(D113&gt;0,مارس!D25," ")</f>
        <v> </v>
      </c>
      <c r="B113" s="96"/>
      <c r="C113" s="96"/>
      <c r="D113" s="126">
        <f t="shared" si="16"/>
        <v>0</v>
      </c>
      <c r="E113" s="126">
        <f t="shared" si="17"/>
        <v>0</v>
      </c>
      <c r="F113" s="96"/>
      <c r="G113" s="96"/>
      <c r="H113" s="96"/>
      <c r="I113" s="96"/>
      <c r="J113" s="96"/>
      <c r="K113" s="96"/>
      <c r="L113" s="96"/>
      <c r="M113" s="96">
        <f t="shared" si="18"/>
        <v>0</v>
      </c>
      <c r="N113" s="96"/>
      <c r="O113" s="96"/>
      <c r="P113" s="96"/>
      <c r="Q113" s="96"/>
      <c r="R113" s="96"/>
      <c r="S113" s="96"/>
      <c r="T113" s="96"/>
      <c r="U113" s="96">
        <f t="shared" si="19"/>
        <v>0</v>
      </c>
      <c r="V113" s="96">
        <f>IF(V$11=مارس!$A25,مارس!$BP25-مارس!$BO25,0)</f>
        <v>0</v>
      </c>
      <c r="W113" s="96">
        <f>IF(W$11=مارس!$A25,مارس!$BL25-مارس!$BK25,0)</f>
        <v>0</v>
      </c>
      <c r="X113" s="96">
        <f>IF(X$11=مارس!$A25,مارس!$AI25-مارس!AJ25,0)</f>
        <v>0</v>
      </c>
      <c r="Y113" s="96">
        <f>IF(Y$11=مارس!$A25,مارس!$AI25-مارس!AK25,0)</f>
        <v>0</v>
      </c>
      <c r="Z113" s="96">
        <f>IF(Z$11=مارس!$A25,مارس!$AI25-مارس!AL25,0)</f>
        <v>0</v>
      </c>
      <c r="AA113" s="96">
        <f>IF(AA$11=مارس!$A25,مارس!$AI25-مارس!AM25,0)</f>
        <v>0</v>
      </c>
      <c r="AB113" s="96">
        <f>IF(AB$11=مارس!$A25,مارس!$AI25-مارس!AN25,0)</f>
        <v>0</v>
      </c>
      <c r="AC113" s="96">
        <f t="shared" si="20"/>
        <v>0</v>
      </c>
      <c r="AD113" s="96">
        <f>IF(AD$11=مارس!$A26,مارس!$BP25-مارس!$BO25,0)</f>
        <v>0</v>
      </c>
      <c r="AE113" s="96">
        <f>IF(AE$11=مارس!$A25,مارس!BL25-مارس!BK25,0)</f>
        <v>0</v>
      </c>
      <c r="AF113" s="96">
        <f>IF(AF$11=مارس!$A25,مارس!$AI25-مارس!$AJ25,0)</f>
        <v>0</v>
      </c>
      <c r="AG113" s="96">
        <f>IF(AG$11=مارس!$A25,مارس!$AI25-مارس!$AJ25,0)</f>
        <v>0</v>
      </c>
      <c r="AH113" s="96">
        <f>IF(AH$11=مارس!$A25,مارس!$AI25-مارس!$AJ25,0)</f>
        <v>0</v>
      </c>
      <c r="AI113" s="96">
        <f t="shared" si="21"/>
        <v>0</v>
      </c>
      <c r="AJ113" s="96">
        <f>IF(AJ$11=مارس!$A25,مارس!BP25-مارس!BO25,0)</f>
        <v>0</v>
      </c>
      <c r="AK113" s="96">
        <f>IF(AK$11=مارس!$A25,مارس!$AI25-مارس!$AJ25,0)</f>
        <v>0</v>
      </c>
      <c r="AL113" s="96">
        <f>IF(AL$11=مارس!$A25,مارس!$AI25-مارس!$AJ25,0)</f>
        <v>0</v>
      </c>
      <c r="AM113" s="96">
        <f>IF(AM$11=مارس!$A25,مارس!$AI25-مارس!$AJ25,0)</f>
        <v>0</v>
      </c>
      <c r="AN113" s="96">
        <f>IF(AN$11=مارس!$A25,مارس!$AI25-مارس!$AJ25,0)</f>
        <v>0</v>
      </c>
    </row>
    <row r="114" spans="1:40">
      <c r="A114" s="96" t="str">
        <f>IF(D114&gt;0,مارس!D26," ")</f>
        <v> </v>
      </c>
      <c r="B114" s="96"/>
      <c r="C114" s="96"/>
      <c r="D114" s="126">
        <f t="shared" si="16"/>
        <v>0</v>
      </c>
      <c r="E114" s="126">
        <f t="shared" si="17"/>
        <v>0</v>
      </c>
      <c r="F114" s="96"/>
      <c r="G114" s="96"/>
      <c r="H114" s="96"/>
      <c r="I114" s="96"/>
      <c r="J114" s="96"/>
      <c r="K114" s="96"/>
      <c r="L114" s="96"/>
      <c r="M114" s="96">
        <f t="shared" si="18"/>
        <v>0</v>
      </c>
      <c r="N114" s="96"/>
      <c r="O114" s="96"/>
      <c r="P114" s="96"/>
      <c r="Q114" s="96"/>
      <c r="R114" s="96"/>
      <c r="S114" s="96"/>
      <c r="T114" s="96"/>
      <c r="U114" s="96">
        <f t="shared" si="19"/>
        <v>0</v>
      </c>
      <c r="V114" s="96">
        <f>IF(V$11=مارس!$A26,مارس!$BP26-مارس!$BO26,0)</f>
        <v>0</v>
      </c>
      <c r="W114" s="96">
        <f>IF(W$11=مارس!$A26,مارس!$BL26-مارس!$BK26,0)</f>
        <v>0</v>
      </c>
      <c r="X114" s="96">
        <f>IF(X$11=مارس!$A26,مارس!$AI26-مارس!AJ26,0)</f>
        <v>0</v>
      </c>
      <c r="Y114" s="96">
        <f>IF(Y$11=مارس!$A26,مارس!$AI26-مارس!AK26,0)</f>
        <v>0</v>
      </c>
      <c r="Z114" s="96">
        <f>IF(Z$11=مارس!$A26,مارس!$AI26-مارس!AL26,0)</f>
        <v>0</v>
      </c>
      <c r="AA114" s="96">
        <f>IF(AA$11=مارس!$A26,مارس!$AI26-مارس!AM26,0)</f>
        <v>0</v>
      </c>
      <c r="AB114" s="96">
        <f>IF(AB$11=مارس!$A26,مارس!$AI26-مارس!AN26,0)</f>
        <v>0</v>
      </c>
      <c r="AC114" s="96">
        <f t="shared" si="20"/>
        <v>0</v>
      </c>
      <c r="AD114" s="96">
        <f>IF(AD$11=مارس!$A27,مارس!$BP26-مارس!$BO26,0)</f>
        <v>0</v>
      </c>
      <c r="AE114" s="96">
        <f>IF(AE$11=مارس!$A26,مارس!BL26-مارس!BK26,0)</f>
        <v>0</v>
      </c>
      <c r="AF114" s="96">
        <f>IF(AF$11=مارس!$A26,مارس!$AI26-مارس!$AJ26,0)</f>
        <v>0</v>
      </c>
      <c r="AG114" s="96">
        <f>IF(AG$11=مارس!$A26,مارس!$AI26-مارس!$AJ26,0)</f>
        <v>0</v>
      </c>
      <c r="AH114" s="96">
        <f>IF(AH$11=مارس!$A26,مارس!$AI26-مارس!$AJ26,0)</f>
        <v>0</v>
      </c>
      <c r="AI114" s="96">
        <f t="shared" si="21"/>
        <v>0</v>
      </c>
      <c r="AJ114" s="96">
        <f>IF(AJ$11=مارس!$A26,مارس!BP26-مارس!BO26,0)</f>
        <v>0</v>
      </c>
      <c r="AK114" s="96">
        <f>IF(AK$11=مارس!$A26,مارس!$AI26-مارس!$AJ26,0)</f>
        <v>0</v>
      </c>
      <c r="AL114" s="96">
        <f>IF(AL$11=مارس!$A26,مارس!$AI26-مارس!$AJ26,0)</f>
        <v>0</v>
      </c>
      <c r="AM114" s="96">
        <f>IF(AM$11=مارس!$A26,مارس!$AI26-مارس!$AJ26,0)</f>
        <v>0</v>
      </c>
      <c r="AN114" s="96">
        <f>IF(AN$11=مارس!$A26,مارس!$AI26-مارس!$AJ26,0)</f>
        <v>0</v>
      </c>
    </row>
    <row r="115" spans="1:40">
      <c r="A115" s="96" t="str">
        <f>IF(D115&gt;0,مارس!D27," ")</f>
        <v> </v>
      </c>
      <c r="B115" s="96"/>
      <c r="C115" s="96"/>
      <c r="D115" s="126">
        <f t="shared" si="16"/>
        <v>0</v>
      </c>
      <c r="E115" s="126">
        <f t="shared" si="17"/>
        <v>0</v>
      </c>
      <c r="F115" s="96"/>
      <c r="G115" s="96"/>
      <c r="H115" s="96"/>
      <c r="I115" s="96"/>
      <c r="J115" s="96"/>
      <c r="K115" s="96"/>
      <c r="L115" s="96"/>
      <c r="M115" s="96">
        <f t="shared" si="18"/>
        <v>0</v>
      </c>
      <c r="N115" s="96"/>
      <c r="O115" s="96"/>
      <c r="P115" s="96"/>
      <c r="Q115" s="96"/>
      <c r="R115" s="96"/>
      <c r="S115" s="96"/>
      <c r="T115" s="96"/>
      <c r="U115" s="96">
        <f t="shared" si="19"/>
        <v>0</v>
      </c>
      <c r="V115" s="96">
        <f>IF(V$11=مارس!$A27,مارس!$BP27-مارس!$BO27,0)</f>
        <v>0</v>
      </c>
      <c r="W115" s="96">
        <f>IF(W$11=مارس!$A27,مارس!$BL27-مارس!$BK27,0)</f>
        <v>0</v>
      </c>
      <c r="X115" s="96">
        <f>IF(X$11=مارس!$A27,مارس!$AI27-مارس!AJ27,0)</f>
        <v>0</v>
      </c>
      <c r="Y115" s="96">
        <f>IF(Y$11=مارس!$A27,مارس!$AI27-مارس!AK27,0)</f>
        <v>0</v>
      </c>
      <c r="Z115" s="96">
        <f>IF(Z$11=مارس!$A27,مارس!$AI27-مارس!AL27,0)</f>
        <v>0</v>
      </c>
      <c r="AA115" s="96">
        <f>IF(AA$11=مارس!$A27,مارس!$AI27-مارس!AM27,0)</f>
        <v>0</v>
      </c>
      <c r="AB115" s="96">
        <f>IF(AB$11=مارس!$A27,مارس!$AI27-مارس!AN27,0)</f>
        <v>0</v>
      </c>
      <c r="AC115" s="96">
        <f t="shared" si="20"/>
        <v>0</v>
      </c>
      <c r="AD115" s="96">
        <f>IF(AD$11=مارس!$A28,مارس!$BP27-مارس!$BO27,0)</f>
        <v>0</v>
      </c>
      <c r="AE115" s="96">
        <f>IF(AE$11=مارس!$A27,مارس!BL27-مارس!BK27,0)</f>
        <v>0</v>
      </c>
      <c r="AF115" s="96">
        <f>IF(AF$11=مارس!$A27,مارس!$AI27-مارس!$AJ27,0)</f>
        <v>0</v>
      </c>
      <c r="AG115" s="96">
        <f>IF(AG$11=مارس!$A27,مارس!$AI27-مارس!$AJ27,0)</f>
        <v>0</v>
      </c>
      <c r="AH115" s="96">
        <f>IF(AH$11=مارس!$A27,مارس!$AI27-مارس!$AJ27,0)</f>
        <v>0</v>
      </c>
      <c r="AI115" s="96">
        <f t="shared" si="21"/>
        <v>0</v>
      </c>
      <c r="AJ115" s="96">
        <f>IF(AJ$11=مارس!$A27,مارس!BP27-مارس!BO27,0)</f>
        <v>0</v>
      </c>
      <c r="AK115" s="96">
        <f>IF(AK$11=مارس!$A27,مارس!$AI27-مارس!$AJ27,0)</f>
        <v>0</v>
      </c>
      <c r="AL115" s="96">
        <f>IF(AL$11=مارس!$A27,مارس!$AI27-مارس!$AJ27,0)</f>
        <v>0</v>
      </c>
      <c r="AM115" s="96">
        <f>IF(AM$11=مارس!$A27,مارس!$AI27-مارس!$AJ27,0)</f>
        <v>0</v>
      </c>
      <c r="AN115" s="96">
        <f>IF(AN$11=مارس!$A27,مارس!$AI27-مارس!$AJ27,0)</f>
        <v>0</v>
      </c>
    </row>
    <row r="116" spans="1:40">
      <c r="A116" s="96" t="str">
        <f>IF(D116&gt;0,مارس!D28," ")</f>
        <v> </v>
      </c>
      <c r="B116" s="96"/>
      <c r="C116" s="96"/>
      <c r="D116" s="126">
        <f t="shared" si="16"/>
        <v>0</v>
      </c>
      <c r="E116" s="126">
        <f t="shared" si="17"/>
        <v>0</v>
      </c>
      <c r="F116" s="96"/>
      <c r="G116" s="96"/>
      <c r="H116" s="96"/>
      <c r="I116" s="96"/>
      <c r="J116" s="96"/>
      <c r="K116" s="96"/>
      <c r="L116" s="96"/>
      <c r="M116" s="96">
        <f t="shared" si="18"/>
        <v>0</v>
      </c>
      <c r="N116" s="96"/>
      <c r="O116" s="96"/>
      <c r="P116" s="96"/>
      <c r="Q116" s="96"/>
      <c r="R116" s="96"/>
      <c r="S116" s="96"/>
      <c r="T116" s="96"/>
      <c r="U116" s="96">
        <f t="shared" si="19"/>
        <v>0</v>
      </c>
      <c r="V116" s="96">
        <f>IF(V$11=مارس!$A28,مارس!$BP28-مارس!$BO28,0)</f>
        <v>0</v>
      </c>
      <c r="W116" s="96">
        <f>IF(W$11=مارس!$A28,مارس!$BL28-مارس!$BK28,0)</f>
        <v>0</v>
      </c>
      <c r="X116" s="96">
        <f>IF(X$11=مارس!$A28,مارس!$AI28-مارس!AJ28,0)</f>
        <v>0</v>
      </c>
      <c r="Y116" s="96">
        <f>IF(Y$11=مارس!$A28,مارس!$AI28-مارس!AK28,0)</f>
        <v>0</v>
      </c>
      <c r="Z116" s="96">
        <f>IF(Z$11=مارس!$A28,مارس!$AI28-مارس!AL28,0)</f>
        <v>0</v>
      </c>
      <c r="AA116" s="96">
        <f>IF(AA$11=مارس!$A28,مارس!$AI28-مارس!AM28,0)</f>
        <v>0</v>
      </c>
      <c r="AB116" s="96">
        <f>IF(AB$11=مارس!$A28,مارس!$AI28-مارس!AN28,0)</f>
        <v>0</v>
      </c>
      <c r="AC116" s="96">
        <f t="shared" si="20"/>
        <v>0</v>
      </c>
      <c r="AD116" s="96">
        <f>IF(AD$11=مارس!$A29,مارس!$BP28-مارس!$BO28,0)</f>
        <v>0</v>
      </c>
      <c r="AE116" s="96">
        <f>IF(AE$11=مارس!$A28,مارس!BL28-مارس!BK28,0)</f>
        <v>0</v>
      </c>
      <c r="AF116" s="96">
        <f>IF(AF$11=مارس!$A28,مارس!$AI28-مارس!$AJ28,0)</f>
        <v>0</v>
      </c>
      <c r="AG116" s="96">
        <f>IF(AG$11=مارس!$A28,مارس!$AI28-مارس!$AJ28,0)</f>
        <v>0</v>
      </c>
      <c r="AH116" s="96">
        <f>IF(AH$11=مارس!$A28,مارس!$AI28-مارس!$AJ28,0)</f>
        <v>0</v>
      </c>
      <c r="AI116" s="96">
        <f t="shared" si="21"/>
        <v>0</v>
      </c>
      <c r="AJ116" s="96">
        <f>IF(AJ$11=مارس!$A28,مارس!BP28-مارس!BO28,0)</f>
        <v>0</v>
      </c>
      <c r="AK116" s="96">
        <f>IF(AK$11=مارس!$A28,مارس!$AI28-مارس!$AJ28,0)</f>
        <v>0</v>
      </c>
      <c r="AL116" s="96">
        <f>IF(AL$11=مارس!$A28,مارس!$AI28-مارس!$AJ28,0)</f>
        <v>0</v>
      </c>
      <c r="AM116" s="96">
        <f>IF(AM$11=مارس!$A28,مارس!$AI28-مارس!$AJ28,0)</f>
        <v>0</v>
      </c>
      <c r="AN116" s="96">
        <f>IF(AN$11=مارس!$A28,مارس!$AI28-مارس!$AJ28,0)</f>
        <v>0</v>
      </c>
    </row>
    <row r="117" spans="1:40">
      <c r="A117" s="96" t="str">
        <f>IF(D117&gt;0,مارس!D29," ")</f>
        <v> </v>
      </c>
      <c r="B117" s="96"/>
      <c r="C117" s="96"/>
      <c r="D117" s="126">
        <f t="shared" si="16"/>
        <v>0</v>
      </c>
      <c r="E117" s="126">
        <f t="shared" si="17"/>
        <v>0</v>
      </c>
      <c r="F117" s="96"/>
      <c r="G117" s="96"/>
      <c r="H117" s="96"/>
      <c r="I117" s="96"/>
      <c r="J117" s="96"/>
      <c r="K117" s="96"/>
      <c r="L117" s="96"/>
      <c r="M117" s="96">
        <f t="shared" si="18"/>
        <v>0</v>
      </c>
      <c r="N117" s="96"/>
      <c r="O117" s="96"/>
      <c r="P117" s="96"/>
      <c r="Q117" s="96"/>
      <c r="R117" s="96"/>
      <c r="S117" s="96"/>
      <c r="T117" s="96"/>
      <c r="U117" s="96">
        <f t="shared" si="19"/>
        <v>0</v>
      </c>
      <c r="V117" s="96">
        <f>IF(V$11=مارس!$A29,مارس!$BP29-مارس!$BO29,0)</f>
        <v>0</v>
      </c>
      <c r="W117" s="96">
        <f>IF(W$11=مارس!$A29,مارس!$BL29-مارس!$BK29,0)</f>
        <v>0</v>
      </c>
      <c r="X117" s="96">
        <f>IF(X$11=مارس!$A29,مارس!$AI29-مارس!AJ29,0)</f>
        <v>0</v>
      </c>
      <c r="Y117" s="96">
        <f>IF(Y$11=مارس!$A29,مارس!$AI29-مارس!AK29,0)</f>
        <v>0</v>
      </c>
      <c r="Z117" s="96">
        <f>IF(Z$11=مارس!$A29,مارس!$AI29-مارس!AL29,0)</f>
        <v>0</v>
      </c>
      <c r="AA117" s="96">
        <f>IF(AA$11=مارس!$A29,مارس!$AI29-مارس!AM29,0)</f>
        <v>0</v>
      </c>
      <c r="AB117" s="96">
        <f>IF(AB$11=مارس!$A29,مارس!$AI29-مارس!AN29,0)</f>
        <v>0</v>
      </c>
      <c r="AC117" s="96">
        <f t="shared" si="20"/>
        <v>0</v>
      </c>
      <c r="AD117" s="96">
        <f>IF(AD$11=مارس!$A30,مارس!$BP29-مارس!$BO29,0)</f>
        <v>0</v>
      </c>
      <c r="AE117" s="96">
        <f>IF(AE$11=مارس!$A29,مارس!BL29-مارس!BK29,0)</f>
        <v>0</v>
      </c>
      <c r="AF117" s="96">
        <f>IF(AF$11=مارس!$A29,مارس!$AI29-مارس!$AJ29,0)</f>
        <v>0</v>
      </c>
      <c r="AG117" s="96">
        <f>IF(AG$11=مارس!$A29,مارس!$AI29-مارس!$AJ29,0)</f>
        <v>0</v>
      </c>
      <c r="AH117" s="96">
        <f>IF(AH$11=مارس!$A29,مارس!$AI29-مارس!$AJ29,0)</f>
        <v>0</v>
      </c>
      <c r="AI117" s="96">
        <f t="shared" si="21"/>
        <v>0</v>
      </c>
      <c r="AJ117" s="96">
        <f>IF(AJ$11=مارس!$A29,مارس!BP29-مارس!BO29,0)</f>
        <v>0</v>
      </c>
      <c r="AK117" s="96">
        <f>IF(AK$11=مارس!$A29,مارس!$AI29-مارس!$AJ29,0)</f>
        <v>0</v>
      </c>
      <c r="AL117" s="96">
        <f>IF(AL$11=مارس!$A29,مارس!$AI29-مارس!$AJ29,0)</f>
        <v>0</v>
      </c>
      <c r="AM117" s="96">
        <f>IF(AM$11=مارس!$A29,مارس!$AI29-مارس!$AJ29,0)</f>
        <v>0</v>
      </c>
      <c r="AN117" s="96">
        <f>IF(AN$11=مارس!$A29,مارس!$AI29-مارس!$AJ29,0)</f>
        <v>0</v>
      </c>
    </row>
    <row r="118" spans="1:40">
      <c r="A118" s="96" t="str">
        <f>IF(D118&gt;0,مارس!D30," ")</f>
        <v> </v>
      </c>
      <c r="B118" s="96"/>
      <c r="C118" s="96"/>
      <c r="D118" s="126">
        <f t="shared" si="16"/>
        <v>0</v>
      </c>
      <c r="E118" s="126">
        <f t="shared" si="17"/>
        <v>0</v>
      </c>
      <c r="F118" s="96"/>
      <c r="G118" s="96"/>
      <c r="H118" s="96"/>
      <c r="I118" s="96"/>
      <c r="J118" s="96"/>
      <c r="K118" s="96"/>
      <c r="L118" s="96"/>
      <c r="M118" s="96">
        <f t="shared" si="18"/>
        <v>0</v>
      </c>
      <c r="N118" s="96"/>
      <c r="O118" s="96"/>
      <c r="P118" s="96"/>
      <c r="Q118" s="96"/>
      <c r="R118" s="96"/>
      <c r="S118" s="96"/>
      <c r="T118" s="96"/>
      <c r="U118" s="96">
        <f t="shared" si="19"/>
        <v>0</v>
      </c>
      <c r="V118" s="96">
        <f>IF(V$11=مارس!$A30,مارس!$BP30-مارس!$BO30,0)</f>
        <v>0</v>
      </c>
      <c r="W118" s="96">
        <f>IF(W$11=مارس!$A30,مارس!$BL30-مارس!$BK30,0)</f>
        <v>0</v>
      </c>
      <c r="X118" s="96">
        <f>IF(X$11=مارس!$A30,مارس!$AI30-مارس!AJ30,0)</f>
        <v>0</v>
      </c>
      <c r="Y118" s="96">
        <f>IF(Y$11=مارس!$A30,مارس!$AI30-مارس!AK30,0)</f>
        <v>0</v>
      </c>
      <c r="Z118" s="96">
        <f>IF(Z$11=مارس!$A30,مارس!$AI30-مارس!AL30,0)</f>
        <v>0</v>
      </c>
      <c r="AA118" s="96">
        <f>IF(AA$11=مارس!$A30,مارس!$AI30-مارس!AM30,0)</f>
        <v>0</v>
      </c>
      <c r="AB118" s="96">
        <f>IF(AB$11=مارس!$A30,مارس!$AI30-مارس!AN30,0)</f>
        <v>0</v>
      </c>
      <c r="AC118" s="96">
        <f t="shared" si="20"/>
        <v>0</v>
      </c>
      <c r="AD118" s="96">
        <f>IF(AD$11=مارس!$A31,مارس!$BP30-مارس!$BO30,0)</f>
        <v>0</v>
      </c>
      <c r="AE118" s="96">
        <f>IF(AE$11=مارس!$A30,مارس!BL30-مارس!BK30,0)</f>
        <v>0</v>
      </c>
      <c r="AF118" s="96">
        <f>IF(AF$11=مارس!$A30,مارس!$AI30-مارس!$AJ30,0)</f>
        <v>0</v>
      </c>
      <c r="AG118" s="96">
        <f>IF(AG$11=مارس!$A30,مارس!$AI30-مارس!$AJ30,0)</f>
        <v>0</v>
      </c>
      <c r="AH118" s="96">
        <f>IF(AH$11=مارس!$A30,مارس!$AI30-مارس!$AJ30,0)</f>
        <v>0</v>
      </c>
      <c r="AI118" s="96">
        <f t="shared" si="21"/>
        <v>0</v>
      </c>
      <c r="AJ118" s="96">
        <f>IF(AJ$11=مارس!$A30,مارس!BP30-مارس!BO30,0)</f>
        <v>0</v>
      </c>
      <c r="AK118" s="96">
        <f>IF(AK$11=مارس!$A30,مارس!$AI30-مارس!$AJ30,0)</f>
        <v>0</v>
      </c>
      <c r="AL118" s="96">
        <f>IF(AL$11=مارس!$A30,مارس!$AI30-مارس!$AJ30,0)</f>
        <v>0</v>
      </c>
      <c r="AM118" s="96">
        <f>IF(AM$11=مارس!$A30,مارس!$AI30-مارس!$AJ30,0)</f>
        <v>0</v>
      </c>
      <c r="AN118" s="96">
        <f>IF(AN$11=مارس!$A30,مارس!$AI30-مارس!$AJ30,0)</f>
        <v>0</v>
      </c>
    </row>
    <row r="119" spans="1:40">
      <c r="A119" s="96" t="str">
        <f>IF(D119&gt;0,مارس!D31," ")</f>
        <v> </v>
      </c>
      <c r="B119" s="96"/>
      <c r="C119" s="96"/>
      <c r="D119" s="126">
        <f t="shared" si="16"/>
        <v>0</v>
      </c>
      <c r="E119" s="126">
        <f t="shared" si="17"/>
        <v>0</v>
      </c>
      <c r="F119" s="96"/>
      <c r="G119" s="96"/>
      <c r="H119" s="96"/>
      <c r="I119" s="96"/>
      <c r="J119" s="96"/>
      <c r="K119" s="96"/>
      <c r="L119" s="96"/>
      <c r="M119" s="96">
        <f t="shared" si="18"/>
        <v>0</v>
      </c>
      <c r="N119" s="96"/>
      <c r="O119" s="96"/>
      <c r="P119" s="96"/>
      <c r="Q119" s="96"/>
      <c r="R119" s="96"/>
      <c r="S119" s="96"/>
      <c r="T119" s="96"/>
      <c r="U119" s="96">
        <f t="shared" si="19"/>
        <v>0</v>
      </c>
      <c r="V119" s="96">
        <f>IF(V$11=مارس!$A31,مارس!$BP31-مارس!$BO31,0)</f>
        <v>0</v>
      </c>
      <c r="W119" s="96">
        <f>IF(W$11=مارس!$A31,مارس!$BL31-مارس!$BK31,0)</f>
        <v>0</v>
      </c>
      <c r="X119" s="96">
        <f>IF(X$11=مارس!$A31,مارس!$AI31-مارس!AJ31,0)</f>
        <v>0</v>
      </c>
      <c r="Y119" s="96">
        <f>IF(Y$11=مارس!$A31,مارس!$AI31-مارس!AK31,0)</f>
        <v>0</v>
      </c>
      <c r="Z119" s="96">
        <f>IF(Z$11=مارس!$A31,مارس!$AI31-مارس!AL31,0)</f>
        <v>0</v>
      </c>
      <c r="AA119" s="96">
        <f>IF(AA$11=مارس!$A31,مارس!$AI31-مارس!AM31,0)</f>
        <v>0</v>
      </c>
      <c r="AB119" s="96">
        <f>IF(AB$11=مارس!$A31,مارس!$AI31-مارس!AN31,0)</f>
        <v>0</v>
      </c>
      <c r="AC119" s="96">
        <f t="shared" si="20"/>
        <v>0</v>
      </c>
      <c r="AD119" s="96">
        <f>IF(AD$11=مارس!$A32,مارس!$BP31-مارس!$BO31,0)</f>
        <v>0</v>
      </c>
      <c r="AE119" s="96">
        <f>IF(AE$11=مارس!$A31,مارس!BL31-مارس!BK31,0)</f>
        <v>0</v>
      </c>
      <c r="AF119" s="96">
        <f>IF(AF$11=مارس!$A31,مارس!$AI31-مارس!$AJ31,0)</f>
        <v>0</v>
      </c>
      <c r="AG119" s="96">
        <f>IF(AG$11=مارس!$A31,مارس!$AI31-مارس!$AJ31,0)</f>
        <v>0</v>
      </c>
      <c r="AH119" s="96">
        <f>IF(AH$11=مارس!$A31,مارس!$AI31-مارس!$AJ31,0)</f>
        <v>0</v>
      </c>
      <c r="AI119" s="96">
        <f t="shared" si="21"/>
        <v>0</v>
      </c>
      <c r="AJ119" s="96">
        <f>IF(AJ$11=مارس!$A31,مارس!BP31-مارس!BO31,0)</f>
        <v>0</v>
      </c>
      <c r="AK119" s="96">
        <f>IF(AK$11=مارس!$A31,مارس!$AI31-مارس!$AJ31,0)</f>
        <v>0</v>
      </c>
      <c r="AL119" s="96">
        <f>IF(AL$11=مارس!$A31,مارس!$AI31-مارس!$AJ31,0)</f>
        <v>0</v>
      </c>
      <c r="AM119" s="96">
        <f>IF(AM$11=مارس!$A31,مارس!$AI31-مارس!$AJ31,0)</f>
        <v>0</v>
      </c>
      <c r="AN119" s="96">
        <f>IF(AN$11=مارس!$A31,مارس!$AI31-مارس!$AJ31,0)</f>
        <v>0</v>
      </c>
    </row>
    <row r="120" spans="1:40">
      <c r="A120" s="96" t="str">
        <f>IF(D120&gt;0,مارس!D32," ")</f>
        <v> </v>
      </c>
      <c r="B120" s="96"/>
      <c r="C120" s="96"/>
      <c r="D120" s="126">
        <f t="shared" si="16"/>
        <v>0</v>
      </c>
      <c r="E120" s="126">
        <f t="shared" si="17"/>
        <v>0</v>
      </c>
      <c r="F120" s="96"/>
      <c r="G120" s="96"/>
      <c r="H120" s="96"/>
      <c r="I120" s="96"/>
      <c r="J120" s="96"/>
      <c r="K120" s="96"/>
      <c r="L120" s="96"/>
      <c r="M120" s="96">
        <f t="shared" si="18"/>
        <v>0</v>
      </c>
      <c r="N120" s="96"/>
      <c r="O120" s="96"/>
      <c r="P120" s="96"/>
      <c r="Q120" s="96"/>
      <c r="R120" s="96"/>
      <c r="S120" s="96"/>
      <c r="T120" s="96"/>
      <c r="U120" s="96">
        <f t="shared" si="19"/>
        <v>0</v>
      </c>
      <c r="V120" s="96">
        <f>IF(V$11=مارس!$A32,مارس!$BP32-مارس!$BO32,0)</f>
        <v>0</v>
      </c>
      <c r="W120" s="96">
        <f>IF(W$11=مارس!$A32,مارس!$BL32-مارس!$BK32,0)</f>
        <v>0</v>
      </c>
      <c r="X120" s="96">
        <f>IF(X$11=مارس!$A32,مارس!$AI32-مارس!AJ32,0)</f>
        <v>0</v>
      </c>
      <c r="Y120" s="96">
        <f>IF(Y$11=مارس!$A32,مارس!$AI32-مارس!AK32,0)</f>
        <v>0</v>
      </c>
      <c r="Z120" s="96">
        <f>IF(Z$11=مارس!$A32,مارس!$AI32-مارس!AL32,0)</f>
        <v>0</v>
      </c>
      <c r="AA120" s="96">
        <f>IF(AA$11=مارس!$A32,مارس!$AI32-مارس!AM32,0)</f>
        <v>0</v>
      </c>
      <c r="AB120" s="96">
        <f>IF(AB$11=مارس!$A32,مارس!$AI32-مارس!AN32,0)</f>
        <v>0</v>
      </c>
      <c r="AC120" s="96">
        <f t="shared" si="20"/>
        <v>0</v>
      </c>
      <c r="AD120" s="96">
        <f>IF(AD$11=مارس!$A33,مارس!$BP32-مارس!$BO32,0)</f>
        <v>0</v>
      </c>
      <c r="AE120" s="96">
        <f>IF(AE$11=مارس!$A32,مارس!BL32-مارس!BK32,0)</f>
        <v>0</v>
      </c>
      <c r="AF120" s="96">
        <f>IF(AF$11=مارس!$A32,مارس!$AI32-مارس!$AJ32,0)</f>
        <v>0</v>
      </c>
      <c r="AG120" s="96">
        <f>IF(AG$11=مارس!$A32,مارس!$AI32-مارس!$AJ32,0)</f>
        <v>0</v>
      </c>
      <c r="AH120" s="96">
        <f>IF(AH$11=مارس!$A32,مارس!$AI32-مارس!$AJ32,0)</f>
        <v>0</v>
      </c>
      <c r="AI120" s="96">
        <f t="shared" si="21"/>
        <v>0</v>
      </c>
      <c r="AJ120" s="96">
        <f>IF(AJ$11=مارس!$A32,مارس!BP32-مارس!BO32,0)</f>
        <v>0</v>
      </c>
      <c r="AK120" s="96">
        <f>IF(AK$11=مارس!$A32,مارس!$AI32-مارس!$AJ32,0)</f>
        <v>0</v>
      </c>
      <c r="AL120" s="96">
        <f>IF(AL$11=مارس!$A32,مارس!$AI32-مارس!$AJ32,0)</f>
        <v>0</v>
      </c>
      <c r="AM120" s="96">
        <f>IF(AM$11=مارس!$A32,مارس!$AI32-مارس!$AJ32,0)</f>
        <v>0</v>
      </c>
      <c r="AN120" s="96">
        <f>IF(AN$11=مارس!$A32,مارس!$AI32-مارس!$AJ32,0)</f>
        <v>0</v>
      </c>
    </row>
    <row r="121" spans="1:40">
      <c r="A121" s="96" t="str">
        <f>IF(D121&gt;0,مارس!D33," ")</f>
        <v> </v>
      </c>
      <c r="B121" s="96"/>
      <c r="C121" s="96"/>
      <c r="D121" s="126">
        <f t="shared" si="16"/>
        <v>0</v>
      </c>
      <c r="E121" s="126">
        <f t="shared" si="17"/>
        <v>0</v>
      </c>
      <c r="F121" s="96"/>
      <c r="G121" s="96"/>
      <c r="H121" s="96"/>
      <c r="I121" s="96"/>
      <c r="J121" s="96"/>
      <c r="K121" s="96"/>
      <c r="L121" s="96"/>
      <c r="M121" s="96">
        <f t="shared" si="18"/>
        <v>0</v>
      </c>
      <c r="N121" s="96"/>
      <c r="O121" s="96"/>
      <c r="P121" s="96"/>
      <c r="Q121" s="96"/>
      <c r="R121" s="96"/>
      <c r="S121" s="96"/>
      <c r="T121" s="96"/>
      <c r="U121" s="96">
        <f t="shared" si="19"/>
        <v>0</v>
      </c>
      <c r="V121" s="96">
        <f>IF(V$11=مارس!$A33,مارس!$BP33-مارس!$BO33,0)</f>
        <v>0</v>
      </c>
      <c r="W121" s="96">
        <f>IF(W$11=مارس!$A33,مارس!$BL33-مارس!$BK33,0)</f>
        <v>0</v>
      </c>
      <c r="X121" s="96">
        <f>IF(X$11=مارس!$A33,مارس!$AI33-مارس!AJ33,0)</f>
        <v>0</v>
      </c>
      <c r="Y121" s="96">
        <f>IF(Y$11=مارس!$A33,مارس!$AI33-مارس!AK33,0)</f>
        <v>0</v>
      </c>
      <c r="Z121" s="96">
        <f>IF(Z$11=مارس!$A33,مارس!$AI33-مارس!AL33,0)</f>
        <v>0</v>
      </c>
      <c r="AA121" s="96">
        <f>IF(AA$11=مارس!$A33,مارس!$AI33-مارس!AM33,0)</f>
        <v>0</v>
      </c>
      <c r="AB121" s="96">
        <f>IF(AB$11=مارس!$A33,مارس!$AI33-مارس!AN33,0)</f>
        <v>0</v>
      </c>
      <c r="AC121" s="96">
        <f t="shared" si="20"/>
        <v>0</v>
      </c>
      <c r="AD121" s="96">
        <f>IF(AD$11=مارس!$A34,مارس!$BP33-مارس!$BO33,0)</f>
        <v>0</v>
      </c>
      <c r="AE121" s="96">
        <f>IF(AE$11=مارس!$A33,مارس!BL33-مارس!BK33,0)</f>
        <v>0</v>
      </c>
      <c r="AF121" s="96">
        <f>IF(AF$11=مارس!$A33,مارس!$AI33-مارس!$AJ33,0)</f>
        <v>0</v>
      </c>
      <c r="AG121" s="96">
        <f>IF(AG$11=مارس!$A33,مارس!$AI33-مارس!$AJ33,0)</f>
        <v>0</v>
      </c>
      <c r="AH121" s="96">
        <f>IF(AH$11=مارس!$A33,مارس!$AI33-مارس!$AJ33,0)</f>
        <v>0</v>
      </c>
      <c r="AI121" s="96">
        <f t="shared" si="21"/>
        <v>0</v>
      </c>
      <c r="AJ121" s="96">
        <f>IF(AJ$11=مارس!$A33,مارس!BP33-مارس!BO33,0)</f>
        <v>0</v>
      </c>
      <c r="AK121" s="96">
        <f>IF(AK$11=مارس!$A33,مارس!$AI33-مارس!$AJ33,0)</f>
        <v>0</v>
      </c>
      <c r="AL121" s="96">
        <f>IF(AL$11=مارس!$A33,مارس!$AI33-مارس!$AJ33,0)</f>
        <v>0</v>
      </c>
      <c r="AM121" s="96">
        <f>IF(AM$11=مارس!$A33,مارس!$AI33-مارس!$AJ33,0)</f>
        <v>0</v>
      </c>
      <c r="AN121" s="96">
        <f>IF(AN$11=مارس!$A33,مارس!$AI33-مارس!$AJ33,0)</f>
        <v>0</v>
      </c>
    </row>
    <row r="122" spans="1:40">
      <c r="A122" s="96" t="str">
        <f>IF(D122&gt;0,مارس!D34," ")</f>
        <v> </v>
      </c>
      <c r="B122" s="96"/>
      <c r="C122" s="96"/>
      <c r="D122" s="126">
        <f t="shared" si="16"/>
        <v>0</v>
      </c>
      <c r="E122" s="126">
        <f t="shared" si="17"/>
        <v>0</v>
      </c>
      <c r="F122" s="96"/>
      <c r="G122" s="96"/>
      <c r="H122" s="96"/>
      <c r="I122" s="96"/>
      <c r="J122" s="96"/>
      <c r="K122" s="96"/>
      <c r="L122" s="96"/>
      <c r="M122" s="96">
        <f t="shared" si="18"/>
        <v>0</v>
      </c>
      <c r="N122" s="96"/>
      <c r="O122" s="96"/>
      <c r="P122" s="96"/>
      <c r="Q122" s="96"/>
      <c r="R122" s="96"/>
      <c r="S122" s="96"/>
      <c r="T122" s="96"/>
      <c r="U122" s="96">
        <f t="shared" si="19"/>
        <v>0</v>
      </c>
      <c r="V122" s="96">
        <f>IF(V$11=مارس!$A34,مارس!$BP34-مارس!$BO34,0)</f>
        <v>0</v>
      </c>
      <c r="W122" s="96">
        <f>IF(W$11=مارس!$A34,مارس!$BL34-مارس!$BK34,0)</f>
        <v>0</v>
      </c>
      <c r="X122" s="96">
        <f>IF(X$11=مارس!$A34,مارس!$AI34-مارس!AJ34,0)</f>
        <v>0</v>
      </c>
      <c r="Y122" s="96">
        <f>IF(Y$11=مارس!$A34,مارس!$AI34-مارس!AK34,0)</f>
        <v>0</v>
      </c>
      <c r="Z122" s="96">
        <f>IF(Z$11=مارس!$A34,مارس!$AI34-مارس!AL34,0)</f>
        <v>0</v>
      </c>
      <c r="AA122" s="96">
        <f>IF(AA$11=مارس!$A34,مارس!$AI34-مارس!AM34,0)</f>
        <v>0</v>
      </c>
      <c r="AB122" s="96">
        <f>IF(AB$11=مارس!$A34,مارس!$AI34-مارس!AN34,0)</f>
        <v>0</v>
      </c>
      <c r="AC122" s="96">
        <f t="shared" si="20"/>
        <v>0</v>
      </c>
      <c r="AD122" s="96">
        <f>IF(AD$11=مارس!$A35,مارس!$BP34-مارس!$BO34,0)</f>
        <v>0</v>
      </c>
      <c r="AE122" s="96">
        <f>IF(AE$11=مارس!$A34,مارس!BL34-مارس!BK34,0)</f>
        <v>0</v>
      </c>
      <c r="AF122" s="96">
        <f>IF(AF$11=مارس!$A34,مارس!$AI34-مارس!$AJ34,0)</f>
        <v>0</v>
      </c>
      <c r="AG122" s="96">
        <f>IF(AG$11=مارس!$A34,مارس!$AI34-مارس!$AJ34,0)</f>
        <v>0</v>
      </c>
      <c r="AH122" s="96">
        <f>IF(AH$11=مارس!$A34,مارس!$AI34-مارس!$AJ34,0)</f>
        <v>0</v>
      </c>
      <c r="AI122" s="96">
        <f t="shared" si="21"/>
        <v>0</v>
      </c>
      <c r="AJ122" s="96">
        <f>IF(AJ$11=مارس!$A34,مارس!BP34-مارس!BO34,0)</f>
        <v>0</v>
      </c>
      <c r="AK122" s="96">
        <f>IF(AK$11=مارس!$A34,مارس!$AI34-مارس!$AJ34,0)</f>
        <v>0</v>
      </c>
      <c r="AL122" s="96">
        <f>IF(AL$11=مارس!$A34,مارس!$AI34-مارس!$AJ34,0)</f>
        <v>0</v>
      </c>
      <c r="AM122" s="96">
        <f>IF(AM$11=مارس!$A34,مارس!$AI34-مارس!$AJ34,0)</f>
        <v>0</v>
      </c>
      <c r="AN122" s="96">
        <f>IF(AN$11=مارس!$A34,مارس!$AI34-مارس!$AJ34,0)</f>
        <v>0</v>
      </c>
    </row>
    <row r="123" spans="1:40">
      <c r="A123" s="96" t="str">
        <f>IF(D123&gt;0,مارس!D35," ")</f>
        <v> </v>
      </c>
      <c r="B123" s="96"/>
      <c r="C123" s="96"/>
      <c r="D123" s="126">
        <f t="shared" si="16"/>
        <v>0</v>
      </c>
      <c r="E123" s="126">
        <f t="shared" si="17"/>
        <v>0</v>
      </c>
      <c r="F123" s="96"/>
      <c r="G123" s="96"/>
      <c r="H123" s="96"/>
      <c r="I123" s="96"/>
      <c r="J123" s="96"/>
      <c r="K123" s="96"/>
      <c r="L123" s="96"/>
      <c r="M123" s="96">
        <f t="shared" si="18"/>
        <v>0</v>
      </c>
      <c r="N123" s="96"/>
      <c r="O123" s="96"/>
      <c r="P123" s="96"/>
      <c r="Q123" s="96"/>
      <c r="R123" s="96"/>
      <c r="S123" s="96"/>
      <c r="T123" s="96"/>
      <c r="U123" s="96">
        <f t="shared" si="19"/>
        <v>0</v>
      </c>
      <c r="V123" s="96">
        <f>IF(V$11=مارس!$A35,مارس!$BP35-مارس!$BO35,0)</f>
        <v>0</v>
      </c>
      <c r="W123" s="96">
        <f>IF(W$11=مارس!$A35,مارس!$BL35-مارس!$BK35,0)</f>
        <v>0</v>
      </c>
      <c r="X123" s="96">
        <f>IF(X$11=مارس!$A35,مارس!$AI35-مارس!AJ35,0)</f>
        <v>0</v>
      </c>
      <c r="Y123" s="96">
        <f>IF(Y$11=مارس!$A35,مارس!$AI35-مارس!AK35,0)</f>
        <v>0</v>
      </c>
      <c r="Z123" s="96">
        <f>IF(Z$11=مارس!$A35,مارس!$AI35-مارس!AL35,0)</f>
        <v>0</v>
      </c>
      <c r="AA123" s="96">
        <f>IF(AA$11=مارس!$A35,مارس!$AI35-مارس!AM35,0)</f>
        <v>0</v>
      </c>
      <c r="AB123" s="96">
        <f>IF(AB$11=مارس!$A35,مارس!$AI35-مارس!AN35,0)</f>
        <v>0</v>
      </c>
      <c r="AC123" s="96">
        <f t="shared" si="20"/>
        <v>0</v>
      </c>
      <c r="AD123" s="96">
        <f>IF(AD$11=مارس!$A36,مارس!$BP35-مارس!$BO35,0)</f>
        <v>0</v>
      </c>
      <c r="AE123" s="96">
        <f>IF(AE$11=مارس!$A35,مارس!BL35-مارس!BK35,0)</f>
        <v>0</v>
      </c>
      <c r="AF123" s="96">
        <f>IF(AF$11=مارس!$A35,مارس!$AI35-مارس!$AJ35,0)</f>
        <v>0</v>
      </c>
      <c r="AG123" s="96">
        <f>IF(AG$11=مارس!$A35,مارس!$AI35-مارس!$AJ35,0)</f>
        <v>0</v>
      </c>
      <c r="AH123" s="96">
        <f>IF(AH$11=مارس!$A35,مارس!$AI35-مارس!$AJ35,0)</f>
        <v>0</v>
      </c>
      <c r="AI123" s="96">
        <f t="shared" si="21"/>
        <v>0</v>
      </c>
      <c r="AJ123" s="96">
        <f>IF(AJ$11=مارس!$A35,مارس!BP35-مارس!BO35,0)</f>
        <v>0</v>
      </c>
      <c r="AK123" s="96">
        <f>IF(AK$11=مارس!$A35,مارس!$AI35-مارس!$AJ35,0)</f>
        <v>0</v>
      </c>
      <c r="AL123" s="96">
        <f>IF(AL$11=مارس!$A35,مارس!$AI35-مارس!$AJ35,0)</f>
        <v>0</v>
      </c>
      <c r="AM123" s="96">
        <f>IF(AM$11=مارس!$A35,مارس!$AI35-مارس!$AJ35,0)</f>
        <v>0</v>
      </c>
      <c r="AN123" s="96">
        <f>IF(AN$11=مارس!$A35,مارس!$AI35-مارس!$AJ35,0)</f>
        <v>0</v>
      </c>
    </row>
    <row r="124" spans="1:40">
      <c r="A124" s="96" t="str">
        <f>IF(D124&gt;0,مارس!D36," ")</f>
        <v> </v>
      </c>
      <c r="B124" s="96"/>
      <c r="C124" s="96"/>
      <c r="D124" s="126">
        <f t="shared" si="16"/>
        <v>0</v>
      </c>
      <c r="E124" s="126">
        <f t="shared" si="17"/>
        <v>0</v>
      </c>
      <c r="F124" s="96"/>
      <c r="G124" s="96"/>
      <c r="H124" s="96"/>
      <c r="I124" s="96"/>
      <c r="J124" s="96"/>
      <c r="K124" s="96"/>
      <c r="L124" s="96"/>
      <c r="M124" s="96">
        <f t="shared" si="18"/>
        <v>0</v>
      </c>
      <c r="N124" s="96"/>
      <c r="O124" s="96"/>
      <c r="P124" s="96"/>
      <c r="Q124" s="96"/>
      <c r="R124" s="96"/>
      <c r="S124" s="96"/>
      <c r="T124" s="96"/>
      <c r="U124" s="96">
        <f t="shared" si="19"/>
        <v>0</v>
      </c>
      <c r="V124" s="96">
        <f>IF(V$11=مارس!$A36,مارس!$BP36-مارس!$BO36,0)</f>
        <v>0</v>
      </c>
      <c r="W124" s="96">
        <f>IF(W$11=مارس!$A36,مارس!$BL36-مارس!$BK36,0)</f>
        <v>0</v>
      </c>
      <c r="X124" s="96">
        <f>IF(X$11=مارس!$A36,مارس!$AI36-مارس!AJ36,0)</f>
        <v>0</v>
      </c>
      <c r="Y124" s="96">
        <f>IF(Y$11=مارس!$A36,مارس!$AI36-مارس!AK36,0)</f>
        <v>0</v>
      </c>
      <c r="Z124" s="96">
        <f>IF(Z$11=مارس!$A36,مارس!$AI36-مارس!AL36,0)</f>
        <v>0</v>
      </c>
      <c r="AA124" s="96">
        <f>IF(AA$11=مارس!$A36,مارس!$AI36-مارس!AM36,0)</f>
        <v>0</v>
      </c>
      <c r="AB124" s="96">
        <f>IF(AB$11=مارس!$A36,مارس!$AI36-مارس!AN36,0)</f>
        <v>0</v>
      </c>
      <c r="AC124" s="96">
        <f t="shared" si="20"/>
        <v>0</v>
      </c>
      <c r="AD124" s="96">
        <f>IF(AD$11=مارس!$A37,مارس!$BP36-مارس!$BO36,0)</f>
        <v>0</v>
      </c>
      <c r="AE124" s="96">
        <f>IF(AE$11=مارس!$A36,مارس!BL36-مارس!BK36,0)</f>
        <v>0</v>
      </c>
      <c r="AF124" s="96">
        <f>IF(AF$11=مارس!$A36,مارس!$AI36-مارس!$AJ36,0)</f>
        <v>0</v>
      </c>
      <c r="AG124" s="96">
        <f>IF(AG$11=مارس!$A36,مارس!$AI36-مارس!$AJ36,0)</f>
        <v>0</v>
      </c>
      <c r="AH124" s="96">
        <f>IF(AH$11=مارس!$A36,مارس!$AI36-مارس!$AJ36,0)</f>
        <v>0</v>
      </c>
      <c r="AI124" s="96">
        <f t="shared" si="21"/>
        <v>0</v>
      </c>
      <c r="AJ124" s="96">
        <f>IF(AJ$11=مارس!$A36,مارس!BP36-مارس!BO36,0)</f>
        <v>0</v>
      </c>
      <c r="AK124" s="96">
        <f>IF(AK$11=مارس!$A36,مارس!$AI36-مارس!$AJ36,0)</f>
        <v>0</v>
      </c>
      <c r="AL124" s="96">
        <f>IF(AL$11=مارس!$A36,مارس!$AI36-مارس!$AJ36,0)</f>
        <v>0</v>
      </c>
      <c r="AM124" s="96">
        <f>IF(AM$11=مارس!$A36,مارس!$AI36-مارس!$AJ36,0)</f>
        <v>0</v>
      </c>
      <c r="AN124" s="96">
        <f>IF(AN$11=مارس!$A36,مارس!$AI36-مارس!$AJ36,0)</f>
        <v>0</v>
      </c>
    </row>
    <row r="125" spans="1:40">
      <c r="A125" s="96" t="str">
        <f>IF(D125&gt;0,مارس!D37," ")</f>
        <v> </v>
      </c>
      <c r="B125" s="96"/>
      <c r="C125" s="96"/>
      <c r="D125" s="126">
        <f t="shared" si="16"/>
        <v>0</v>
      </c>
      <c r="E125" s="126">
        <f t="shared" si="17"/>
        <v>0</v>
      </c>
      <c r="F125" s="96"/>
      <c r="G125" s="96"/>
      <c r="H125" s="96"/>
      <c r="I125" s="96"/>
      <c r="J125" s="96"/>
      <c r="K125" s="96"/>
      <c r="L125" s="96"/>
      <c r="M125" s="96">
        <f t="shared" si="18"/>
        <v>0</v>
      </c>
      <c r="N125" s="96"/>
      <c r="O125" s="96"/>
      <c r="P125" s="96"/>
      <c r="Q125" s="96"/>
      <c r="R125" s="96"/>
      <c r="S125" s="96"/>
      <c r="T125" s="96"/>
      <c r="U125" s="96">
        <f t="shared" si="19"/>
        <v>0</v>
      </c>
      <c r="V125" s="96">
        <f>IF(V$11=مارس!$A37,مارس!$BP37-مارس!$BO37,0)</f>
        <v>0</v>
      </c>
      <c r="W125" s="96">
        <f>IF(W$11=مارس!$A37,مارس!$BL37-مارس!$BK37,0)</f>
        <v>0</v>
      </c>
      <c r="X125" s="96">
        <f>IF(X$11=مارس!$A37,مارس!$AI37-مارس!AJ37,0)</f>
        <v>0</v>
      </c>
      <c r="Y125" s="96">
        <f>IF(Y$11=مارس!$A37,مارس!$AI37-مارس!AK37,0)</f>
        <v>0</v>
      </c>
      <c r="Z125" s="96">
        <f>IF(Z$11=مارس!$A37,مارس!$AI37-مارس!AL37,0)</f>
        <v>0</v>
      </c>
      <c r="AA125" s="96">
        <f>IF(AA$11=مارس!$A37,مارس!$AI37-مارس!AM37,0)</f>
        <v>0</v>
      </c>
      <c r="AB125" s="96">
        <f>IF(AB$11=مارس!$A37,مارس!$AI37-مارس!AN37,0)</f>
        <v>0</v>
      </c>
      <c r="AC125" s="96">
        <f t="shared" si="20"/>
        <v>0</v>
      </c>
      <c r="AD125" s="96">
        <f>IF(AD$11=مارس!$A38,مارس!$BP37-مارس!$BO37,0)</f>
        <v>0</v>
      </c>
      <c r="AE125" s="96">
        <f>IF(AE$11=مارس!$A37,مارس!BL37-مارس!BK37,0)</f>
        <v>0</v>
      </c>
      <c r="AF125" s="96">
        <f>IF(AF$11=مارس!$A37,مارس!$AI37-مارس!$AJ37,0)</f>
        <v>0</v>
      </c>
      <c r="AG125" s="96">
        <f>IF(AG$11=مارس!$A37,مارس!$AI37-مارس!$AJ37,0)</f>
        <v>0</v>
      </c>
      <c r="AH125" s="96">
        <f>IF(AH$11=مارس!$A37,مارس!$AI37-مارس!$AJ37,0)</f>
        <v>0</v>
      </c>
      <c r="AI125" s="96">
        <f t="shared" si="21"/>
        <v>0</v>
      </c>
      <c r="AJ125" s="96">
        <f>IF(AJ$11=مارس!$A37,مارس!BP37-مارس!BO37,0)</f>
        <v>0</v>
      </c>
      <c r="AK125" s="96">
        <f>IF(AK$11=مارس!$A37,مارس!$AI37-مارس!$AJ37,0)</f>
        <v>0</v>
      </c>
      <c r="AL125" s="96">
        <f>IF(AL$11=مارس!$A37,مارس!$AI37-مارس!$AJ37,0)</f>
        <v>0</v>
      </c>
      <c r="AM125" s="96">
        <f>IF(AM$11=مارس!$A37,مارس!$AI37-مارس!$AJ37,0)</f>
        <v>0</v>
      </c>
      <c r="AN125" s="96">
        <f>IF(AN$11=مارس!$A37,مارس!$AI37-مارس!$AJ37,0)</f>
        <v>0</v>
      </c>
    </row>
    <row r="126" spans="1:40">
      <c r="A126" s="96" t="str">
        <f>IF(D126&gt;0,مارس!D38," ")</f>
        <v> </v>
      </c>
      <c r="B126" s="96"/>
      <c r="C126" s="96"/>
      <c r="D126" s="126">
        <f t="shared" si="16"/>
        <v>0</v>
      </c>
      <c r="E126" s="126">
        <f t="shared" si="17"/>
        <v>0</v>
      </c>
      <c r="F126" s="96"/>
      <c r="G126" s="96"/>
      <c r="H126" s="96"/>
      <c r="I126" s="96"/>
      <c r="J126" s="96"/>
      <c r="K126" s="96"/>
      <c r="L126" s="96"/>
      <c r="M126" s="96">
        <f t="shared" si="18"/>
        <v>0</v>
      </c>
      <c r="N126" s="96"/>
      <c r="O126" s="96"/>
      <c r="P126" s="96"/>
      <c r="Q126" s="96"/>
      <c r="R126" s="96"/>
      <c r="S126" s="96"/>
      <c r="T126" s="96"/>
      <c r="U126" s="96">
        <f t="shared" si="19"/>
        <v>0</v>
      </c>
      <c r="V126" s="96">
        <f>IF(V$11=مارس!$A38,مارس!$BP38-مارس!$BO38,0)</f>
        <v>0</v>
      </c>
      <c r="W126" s="96">
        <f>IF(W$11=مارس!$A38,مارس!$BL38-مارس!$BK38,0)</f>
        <v>0</v>
      </c>
      <c r="X126" s="96">
        <f>IF(X$11=مارس!$A38,مارس!$AI38-مارس!AJ38,0)</f>
        <v>0</v>
      </c>
      <c r="Y126" s="96">
        <f>IF(Y$11=مارس!$A38,مارس!$AI38-مارس!AK38,0)</f>
        <v>0</v>
      </c>
      <c r="Z126" s="96">
        <f>IF(Z$11=مارس!$A38,مارس!$AI38-مارس!AL38,0)</f>
        <v>0</v>
      </c>
      <c r="AA126" s="96">
        <f>IF(AA$11=مارس!$A38,مارس!$AI38-مارس!AM38,0)</f>
        <v>0</v>
      </c>
      <c r="AB126" s="96">
        <f>IF(AB$11=مارس!$A38,مارس!$AI38-مارس!AN38,0)</f>
        <v>0</v>
      </c>
      <c r="AC126" s="96">
        <f t="shared" si="20"/>
        <v>0</v>
      </c>
      <c r="AD126" s="96">
        <f>IF(AD$11=مارس!$A39,مارس!$BP38-مارس!$BO38,0)</f>
        <v>0</v>
      </c>
      <c r="AE126" s="96">
        <f>IF(AE$11=مارس!$A38,مارس!BL38-مارس!BK38,0)</f>
        <v>0</v>
      </c>
      <c r="AF126" s="96">
        <f>IF(AF$11=مارس!$A38,مارس!$AI38-مارس!$AJ38,0)</f>
        <v>0</v>
      </c>
      <c r="AG126" s="96">
        <f>IF(AG$11=مارس!$A38,مارس!$AI38-مارس!$AJ38,0)</f>
        <v>0</v>
      </c>
      <c r="AH126" s="96">
        <f>IF(AH$11=مارس!$A38,مارس!$AI38-مارس!$AJ38,0)</f>
        <v>0</v>
      </c>
      <c r="AI126" s="96">
        <f t="shared" si="21"/>
        <v>0</v>
      </c>
      <c r="AJ126" s="96">
        <f>IF(AJ$11=مارس!$A38,مارس!BP38-مارس!BO38,0)</f>
        <v>0</v>
      </c>
      <c r="AK126" s="96">
        <f>IF(AK$11=مارس!$A38,مارس!$AI38-مارس!$AJ38,0)</f>
        <v>0</v>
      </c>
      <c r="AL126" s="96">
        <f>IF(AL$11=مارس!$A38,مارس!$AI38-مارس!$AJ38,0)</f>
        <v>0</v>
      </c>
      <c r="AM126" s="96">
        <f>IF(AM$11=مارس!$A38,مارس!$AI38-مارس!$AJ38,0)</f>
        <v>0</v>
      </c>
      <c r="AN126" s="96">
        <f>IF(AN$11=مارس!$A38,مارس!$AI38-مارس!$AJ38,0)</f>
        <v>0</v>
      </c>
    </row>
    <row r="127" spans="1:40">
      <c r="A127" s="96" t="str">
        <f>IF(D127&gt;0,مارس!D39," ")</f>
        <v> </v>
      </c>
      <c r="B127" s="96"/>
      <c r="C127" s="96"/>
      <c r="D127" s="126">
        <f t="shared" si="16"/>
        <v>0</v>
      </c>
      <c r="E127" s="126">
        <f t="shared" si="17"/>
        <v>0</v>
      </c>
      <c r="F127" s="96"/>
      <c r="G127" s="96"/>
      <c r="H127" s="96"/>
      <c r="I127" s="96"/>
      <c r="J127" s="96"/>
      <c r="K127" s="96"/>
      <c r="L127" s="96"/>
      <c r="M127" s="96">
        <f t="shared" si="18"/>
        <v>0</v>
      </c>
      <c r="N127" s="96"/>
      <c r="O127" s="96"/>
      <c r="P127" s="96"/>
      <c r="Q127" s="96"/>
      <c r="R127" s="96"/>
      <c r="S127" s="96"/>
      <c r="T127" s="96"/>
      <c r="U127" s="96">
        <f t="shared" si="19"/>
        <v>0</v>
      </c>
      <c r="V127" s="96">
        <f>IF(V$11=مارس!$A39,مارس!$BP39-مارس!$BO39,0)</f>
        <v>0</v>
      </c>
      <c r="W127" s="96">
        <f>IF(W$11=مارس!$A39,مارس!$BL39-مارس!$BK39,0)</f>
        <v>0</v>
      </c>
      <c r="X127" s="96">
        <f>IF(X$11=مارس!$A39,مارس!$AI39-مارس!AJ39,0)</f>
        <v>0</v>
      </c>
      <c r="Y127" s="96">
        <f>IF(Y$11=مارس!$A39,مارس!$AI39-مارس!AK39,0)</f>
        <v>0</v>
      </c>
      <c r="Z127" s="96">
        <f>IF(Z$11=مارس!$A39,مارس!$AI39-مارس!AL39,0)</f>
        <v>0</v>
      </c>
      <c r="AA127" s="96">
        <f>IF(AA$11=مارس!$A39,مارس!$AI39-مارس!AM39,0)</f>
        <v>0</v>
      </c>
      <c r="AB127" s="96">
        <f>IF(AB$11=مارس!$A39,مارس!$AI39-مارس!AN39,0)</f>
        <v>0</v>
      </c>
      <c r="AC127" s="96">
        <f t="shared" si="20"/>
        <v>0</v>
      </c>
      <c r="AD127" s="96">
        <f>IF(AD$11=مارس!$A40,مارس!$BP39-مارس!$BO39,0)</f>
        <v>0</v>
      </c>
      <c r="AE127" s="96">
        <f>IF(AE$11=مارس!$A39,مارس!BL39-مارس!BK39,0)</f>
        <v>0</v>
      </c>
      <c r="AF127" s="96">
        <f>IF(AF$11=مارس!$A39,مارس!$AI39-مارس!$AJ39,0)</f>
        <v>0</v>
      </c>
      <c r="AG127" s="96">
        <f>IF(AG$11=مارس!$A39,مارس!$AI39-مارس!$AJ39,0)</f>
        <v>0</v>
      </c>
      <c r="AH127" s="96">
        <f>IF(AH$11=مارس!$A39,مارس!$AI39-مارس!$AJ39,0)</f>
        <v>0</v>
      </c>
      <c r="AI127" s="96">
        <f t="shared" si="21"/>
        <v>0</v>
      </c>
      <c r="AJ127" s="96">
        <f>IF(AJ$11=مارس!$A39,مارس!BP39-مارس!BO39,0)</f>
        <v>0</v>
      </c>
      <c r="AK127" s="96">
        <f>IF(AK$11=مارس!$A39,مارس!$AI39-مارس!$AJ39,0)</f>
        <v>0</v>
      </c>
      <c r="AL127" s="96">
        <f>IF(AL$11=مارس!$A39,مارس!$AI39-مارس!$AJ39,0)</f>
        <v>0</v>
      </c>
      <c r="AM127" s="96">
        <f>IF(AM$11=مارس!$A39,مارس!$AI39-مارس!$AJ39,0)</f>
        <v>0</v>
      </c>
      <c r="AN127" s="96">
        <f>IF(AN$11=مارس!$A39,مارس!$AI39-مارس!$AJ39,0)</f>
        <v>0</v>
      </c>
    </row>
    <row r="128" spans="1:40">
      <c r="A128" s="96" t="str">
        <f>IF(D128&gt;0,مارس!D40," ")</f>
        <v> </v>
      </c>
      <c r="B128" s="96"/>
      <c r="C128" s="96"/>
      <c r="D128" s="126">
        <f t="shared" si="16"/>
        <v>0</v>
      </c>
      <c r="E128" s="126">
        <f t="shared" si="17"/>
        <v>0</v>
      </c>
      <c r="F128" s="96"/>
      <c r="G128" s="96"/>
      <c r="H128" s="96"/>
      <c r="I128" s="96"/>
      <c r="J128" s="96"/>
      <c r="K128" s="96"/>
      <c r="L128" s="96"/>
      <c r="M128" s="96">
        <f t="shared" si="18"/>
        <v>0</v>
      </c>
      <c r="N128" s="96"/>
      <c r="O128" s="96"/>
      <c r="P128" s="96"/>
      <c r="Q128" s="96"/>
      <c r="R128" s="96"/>
      <c r="S128" s="96"/>
      <c r="T128" s="96"/>
      <c r="U128" s="96">
        <f t="shared" si="19"/>
        <v>0</v>
      </c>
      <c r="V128" s="96">
        <f>IF(V$11=مارس!$A40,مارس!$BP40-مارس!$BO40,0)</f>
        <v>0</v>
      </c>
      <c r="W128" s="96">
        <f>IF(W$11=مارس!$A40,مارس!$BL40-مارس!$BK40,0)</f>
        <v>0</v>
      </c>
      <c r="X128" s="96">
        <f>IF(X$11=مارس!$A40,مارس!$AI40-مارس!AJ40,0)</f>
        <v>0</v>
      </c>
      <c r="Y128" s="96">
        <f>IF(Y$11=مارس!$A40,مارس!$AI40-مارس!AK40,0)</f>
        <v>0</v>
      </c>
      <c r="Z128" s="96">
        <f>IF(Z$11=مارس!$A40,مارس!$AI40-مارس!AL40,0)</f>
        <v>0</v>
      </c>
      <c r="AA128" s="96">
        <f>IF(AA$11=مارس!$A40,مارس!$AI40-مارس!AM40,0)</f>
        <v>0</v>
      </c>
      <c r="AB128" s="96">
        <f>IF(AB$11=مارس!$A40,مارس!$AI40-مارس!AN40,0)</f>
        <v>0</v>
      </c>
      <c r="AC128" s="96">
        <f t="shared" si="20"/>
        <v>0</v>
      </c>
      <c r="AD128" s="96">
        <f>IF(AD$11=مارس!$A41,مارس!$BP40-مارس!$BO40,0)</f>
        <v>0</v>
      </c>
      <c r="AE128" s="96">
        <f>IF(AE$11=مارس!$A40,مارس!BL40-مارس!BK40,0)</f>
        <v>0</v>
      </c>
      <c r="AF128" s="96">
        <f>IF(AF$11=مارس!$A40,مارس!$AI40-مارس!$AJ40,0)</f>
        <v>0</v>
      </c>
      <c r="AG128" s="96">
        <f>IF(AG$11=مارس!$A40,مارس!$AI40-مارس!$AJ40,0)</f>
        <v>0</v>
      </c>
      <c r="AH128" s="96">
        <f>IF(AH$11=مارس!$A40,مارس!$AI40-مارس!$AJ40,0)</f>
        <v>0</v>
      </c>
      <c r="AI128" s="96">
        <f t="shared" si="21"/>
        <v>0</v>
      </c>
      <c r="AJ128" s="96">
        <f>IF(AJ$11=مارس!$A40,مارس!BP40-مارس!BO40,0)</f>
        <v>0</v>
      </c>
      <c r="AK128" s="96">
        <f>IF(AK$11=مارس!$A40,مارس!$AI40-مارس!$AJ40,0)</f>
        <v>0</v>
      </c>
      <c r="AL128" s="96">
        <f>IF(AL$11=مارس!$A40,مارس!$AI40-مارس!$AJ40,0)</f>
        <v>0</v>
      </c>
      <c r="AM128" s="96">
        <f>IF(AM$11=مارس!$A40,مارس!$AI40-مارس!$AJ40,0)</f>
        <v>0</v>
      </c>
      <c r="AN128" s="96">
        <f>IF(AN$11=مارس!$A40,مارس!$AI40-مارس!$AJ40,0)</f>
        <v>0</v>
      </c>
    </row>
    <row r="129" spans="1:40">
      <c r="A129" s="96" t="str">
        <f>IF(D129&gt;0,مارس!D41," ")</f>
        <v> </v>
      </c>
      <c r="B129" s="96"/>
      <c r="C129" s="96"/>
      <c r="D129" s="126">
        <f t="shared" si="16"/>
        <v>0</v>
      </c>
      <c r="E129" s="126">
        <f t="shared" si="17"/>
        <v>0</v>
      </c>
      <c r="F129" s="96"/>
      <c r="G129" s="96"/>
      <c r="H129" s="96"/>
      <c r="I129" s="96"/>
      <c r="J129" s="96"/>
      <c r="K129" s="96"/>
      <c r="L129" s="96"/>
      <c r="M129" s="96">
        <f t="shared" si="18"/>
        <v>0</v>
      </c>
      <c r="N129" s="96"/>
      <c r="O129" s="96"/>
      <c r="P129" s="96"/>
      <c r="Q129" s="96"/>
      <c r="R129" s="96"/>
      <c r="S129" s="96"/>
      <c r="T129" s="96"/>
      <c r="U129" s="96">
        <f t="shared" si="19"/>
        <v>0</v>
      </c>
      <c r="V129" s="96">
        <f>IF(V$11=مارس!$A41,مارس!$BP41-مارس!$BO41,0)</f>
        <v>0</v>
      </c>
      <c r="W129" s="96">
        <f>IF(W$11=مارس!$A41,مارس!$BL41-مارس!$BK41,0)</f>
        <v>0</v>
      </c>
      <c r="X129" s="96">
        <f>IF(X$11=مارس!$A41,مارس!$AI41-مارس!AJ41,0)</f>
        <v>0</v>
      </c>
      <c r="Y129" s="96">
        <f>IF(Y$11=مارس!$A41,مارس!$AI41-مارس!AK41,0)</f>
        <v>0</v>
      </c>
      <c r="Z129" s="96">
        <f>IF(Z$11=مارس!$A41,مارس!$AI41-مارس!AL41,0)</f>
        <v>0</v>
      </c>
      <c r="AA129" s="96">
        <f>IF(AA$11=مارس!$A41,مارس!$AI41-مارس!AM41,0)</f>
        <v>0</v>
      </c>
      <c r="AB129" s="96">
        <f>IF(AB$11=مارس!$A41,مارس!$AI41-مارس!AN41,0)</f>
        <v>0</v>
      </c>
      <c r="AC129" s="96">
        <f t="shared" si="20"/>
        <v>0</v>
      </c>
      <c r="AD129" s="96">
        <f>IF(AD$11=مارس!$A42,مارس!$BP41-مارس!$BO41,0)</f>
        <v>0</v>
      </c>
      <c r="AE129" s="96">
        <f>IF(AE$11=مارس!$A41,مارس!BL41-مارس!BK41,0)</f>
        <v>0</v>
      </c>
      <c r="AF129" s="96">
        <f>IF(AF$11=مارس!$A41,مارس!$AI41-مارس!$AJ41,0)</f>
        <v>0</v>
      </c>
      <c r="AG129" s="96">
        <f>IF(AG$11=مارس!$A41,مارس!$AI41-مارس!$AJ41,0)</f>
        <v>0</v>
      </c>
      <c r="AH129" s="96">
        <f>IF(AH$11=مارس!$A41,مارس!$AI41-مارس!$AJ41,0)</f>
        <v>0</v>
      </c>
      <c r="AI129" s="96">
        <f t="shared" si="21"/>
        <v>0</v>
      </c>
      <c r="AJ129" s="96">
        <f>IF(AJ$11=مارس!$A41,مارس!BP41-مارس!BO41,0)</f>
        <v>0</v>
      </c>
      <c r="AK129" s="96">
        <f>IF(AK$11=مارس!$A41,مارس!$AI41-مارس!$AJ41,0)</f>
        <v>0</v>
      </c>
      <c r="AL129" s="96">
        <f>IF(AL$11=مارس!$A41,مارس!$AI41-مارس!$AJ41,0)</f>
        <v>0</v>
      </c>
      <c r="AM129" s="96">
        <f>IF(AM$11=مارس!$A41,مارس!$AI41-مارس!$AJ41,0)</f>
        <v>0</v>
      </c>
      <c r="AN129" s="96">
        <f>IF(AN$11=مارس!$A41,مارس!$AI41-مارس!$AJ41,0)</f>
        <v>0</v>
      </c>
    </row>
    <row r="130" spans="1:40">
      <c r="A130" s="96" t="str">
        <f>IF(D130&gt;0,مارس!D42," ")</f>
        <v> </v>
      </c>
      <c r="B130" s="96"/>
      <c r="C130" s="96"/>
      <c r="D130" s="126">
        <f t="shared" si="16"/>
        <v>0</v>
      </c>
      <c r="E130" s="126">
        <f t="shared" si="17"/>
        <v>0</v>
      </c>
      <c r="F130" s="96"/>
      <c r="G130" s="96"/>
      <c r="H130" s="96"/>
      <c r="I130" s="96"/>
      <c r="J130" s="96"/>
      <c r="K130" s="96"/>
      <c r="L130" s="96"/>
      <c r="M130" s="96">
        <f t="shared" si="18"/>
        <v>0</v>
      </c>
      <c r="N130" s="96"/>
      <c r="O130" s="96"/>
      <c r="P130" s="96"/>
      <c r="Q130" s="96"/>
      <c r="R130" s="96"/>
      <c r="S130" s="96"/>
      <c r="T130" s="96"/>
      <c r="U130" s="96">
        <f t="shared" si="19"/>
        <v>0</v>
      </c>
      <c r="V130" s="96">
        <f>IF(V$11=مارس!$A42,مارس!$BP42-مارس!$BO42,0)</f>
        <v>0</v>
      </c>
      <c r="W130" s="96">
        <f>IF(W$11=مارس!$A42,مارس!$BL42-مارس!$BK42,0)</f>
        <v>0</v>
      </c>
      <c r="X130" s="96">
        <f>IF(X$11=مارس!$A42,مارس!$AI42-مارس!AJ42,0)</f>
        <v>0</v>
      </c>
      <c r="Y130" s="96">
        <f>IF(Y$11=مارس!$A42,مارس!$AI42-مارس!AK42,0)</f>
        <v>0</v>
      </c>
      <c r="Z130" s="96">
        <f>IF(Z$11=مارس!$A42,مارس!$AI42-مارس!AL42,0)</f>
        <v>0</v>
      </c>
      <c r="AA130" s="96">
        <f>IF(AA$11=مارس!$A42,مارس!$AI42-مارس!AM42,0)</f>
        <v>0</v>
      </c>
      <c r="AB130" s="96">
        <f>IF(AB$11=مارس!$A42,مارس!$AI42-مارس!AN42,0)</f>
        <v>0</v>
      </c>
      <c r="AC130" s="96">
        <f t="shared" si="20"/>
        <v>0</v>
      </c>
      <c r="AD130" s="96">
        <f>IF(AD$11=مارس!$A43,مارس!$BP42-مارس!$BO42,0)</f>
        <v>0</v>
      </c>
      <c r="AE130" s="96">
        <f>IF(AE$11=مارس!$A42,مارس!BL42-مارس!BK42,0)</f>
        <v>0</v>
      </c>
      <c r="AF130" s="96">
        <f>IF(AF$11=مارس!$A42,مارس!$AI42-مارس!$AJ42,0)</f>
        <v>0</v>
      </c>
      <c r="AG130" s="96">
        <f>IF(AG$11=مارس!$A42,مارس!$AI42-مارس!$AJ42,0)</f>
        <v>0</v>
      </c>
      <c r="AH130" s="96">
        <f>IF(AH$11=مارس!$A42,مارس!$AI42-مارس!$AJ42,0)</f>
        <v>0</v>
      </c>
      <c r="AI130" s="96">
        <f t="shared" si="21"/>
        <v>0</v>
      </c>
      <c r="AJ130" s="96">
        <f>IF(AJ$11=مارس!$A42,مارس!BP42-مارس!BO42,0)</f>
        <v>0</v>
      </c>
      <c r="AK130" s="96">
        <f>IF(AK$11=مارس!$A42,مارس!$AI42-مارس!$AJ42,0)</f>
        <v>0</v>
      </c>
      <c r="AL130" s="96">
        <f>IF(AL$11=مارس!$A42,مارس!$AI42-مارس!$AJ42,0)</f>
        <v>0</v>
      </c>
      <c r="AM130" s="96">
        <f>IF(AM$11=مارس!$A42,مارس!$AI42-مارس!$AJ42,0)</f>
        <v>0</v>
      </c>
      <c r="AN130" s="96">
        <f>IF(AN$11=مارس!$A42,مارس!$AI42-مارس!$AJ42,0)</f>
        <v>0</v>
      </c>
    </row>
    <row r="131" ht="15" spans="1:40">
      <c r="A131" s="96" t="str">
        <f>IF(D131&gt;0,مارس!D43," ")</f>
        <v> </v>
      </c>
      <c r="B131" s="96"/>
      <c r="C131" s="96"/>
      <c r="D131" s="126">
        <f t="shared" si="16"/>
        <v>0</v>
      </c>
      <c r="E131" s="126">
        <f t="shared" si="17"/>
        <v>0</v>
      </c>
      <c r="F131" s="96"/>
      <c r="G131" s="96"/>
      <c r="H131" s="96"/>
      <c r="I131" s="96"/>
      <c r="J131" s="96"/>
      <c r="K131" s="96"/>
      <c r="L131" s="96"/>
      <c r="M131" s="96">
        <f t="shared" si="18"/>
        <v>0</v>
      </c>
      <c r="N131" s="96"/>
      <c r="O131" s="96"/>
      <c r="P131" s="96"/>
      <c r="Q131" s="96"/>
      <c r="R131" s="96"/>
      <c r="S131" s="96"/>
      <c r="T131" s="96"/>
      <c r="U131" s="96">
        <f t="shared" si="19"/>
        <v>0</v>
      </c>
      <c r="V131" s="96">
        <f>IF(V$11=مارس!$A43,مارس!$BP43-مارس!$BO43,0)</f>
        <v>0</v>
      </c>
      <c r="W131" s="96">
        <f>IF(W$11=مارس!$A43,مارس!$BL43-مارس!$BK43,0)</f>
        <v>0</v>
      </c>
      <c r="X131" s="96">
        <f>IF(X$11=مارس!$A43,مارس!$AI43-مارس!AJ43,0)</f>
        <v>0</v>
      </c>
      <c r="Y131" s="96">
        <f>IF(Y$11=مارس!$A43,مارس!$AI43-مارس!AK43,0)</f>
        <v>0</v>
      </c>
      <c r="Z131" s="96">
        <f>IF(Z$11=مارس!$A43,مارس!$AI43-مارس!AL43,0)</f>
        <v>0</v>
      </c>
      <c r="AA131" s="96">
        <f>IF(AA$11=مارس!$A43,مارس!$AI43-مارس!AM43,0)</f>
        <v>0</v>
      </c>
      <c r="AB131" s="96">
        <f>IF(AB$11=مارس!$A43,مارس!$AI43-مارس!AN43,0)</f>
        <v>0</v>
      </c>
      <c r="AC131" s="96">
        <f t="shared" si="20"/>
        <v>0</v>
      </c>
      <c r="AD131" s="96">
        <f>IF(AD$11=مارس!$A44,مارس!$BP43-مارس!$BO43,0)</f>
        <v>0</v>
      </c>
      <c r="AE131" s="96">
        <f>IF(AE$11=مارس!$A43,مارس!BL43-مارس!BK43,0)</f>
        <v>0</v>
      </c>
      <c r="AF131" s="96">
        <f>IF(AF$11=مارس!$A43,مارس!$AI43-مارس!$AJ43,0)</f>
        <v>0</v>
      </c>
      <c r="AG131" s="96">
        <f>IF(AG$11=مارس!$A43,مارس!$AI43-مارس!$AJ43,0)</f>
        <v>0</v>
      </c>
      <c r="AH131" s="96">
        <f>IF(AH$11=مارس!$A43,مارس!$AI43-مارس!$AJ43,0)</f>
        <v>0</v>
      </c>
      <c r="AI131" s="96">
        <f t="shared" si="21"/>
        <v>0</v>
      </c>
      <c r="AJ131" s="96">
        <f>IF(AJ$11=مارس!$A43,مارس!BP43-مارس!BO43,0)</f>
        <v>0</v>
      </c>
      <c r="AK131" s="96">
        <f>IF(AK$11=مارس!$A43,مارس!$AI43-مارس!$AJ43,0)</f>
        <v>0</v>
      </c>
      <c r="AL131" s="96">
        <f>IF(AL$11=مارس!$A43,مارس!$AI43-مارس!$AJ43,0)</f>
        <v>0</v>
      </c>
      <c r="AM131" s="96">
        <f>IF(AM$11=مارس!$A43,مارس!$AI43-مارس!$AJ43,0)</f>
        <v>0</v>
      </c>
      <c r="AN131" s="96">
        <f>IF(AN$11=مارس!$A43,مارس!$AI43-مارس!$AJ43,0)</f>
        <v>0</v>
      </c>
    </row>
    <row r="132" ht="23.25" spans="3:40">
      <c r="C132" s="127" t="s">
        <v>534</v>
      </c>
      <c r="D132" s="110">
        <f t="shared" ref="D132:Z132" si="22">SUM(D100:D131)</f>
        <v>0</v>
      </c>
      <c r="E132" s="97">
        <f t="shared" si="22"/>
        <v>0</v>
      </c>
      <c r="F132" s="144">
        <f t="shared" si="22"/>
        <v>0</v>
      </c>
      <c r="G132" s="128">
        <f t="shared" si="22"/>
        <v>0</v>
      </c>
      <c r="H132" s="128">
        <f t="shared" si="22"/>
        <v>0</v>
      </c>
      <c r="I132" s="128">
        <f t="shared" si="22"/>
        <v>0</v>
      </c>
      <c r="J132" s="128">
        <f t="shared" si="22"/>
        <v>0</v>
      </c>
      <c r="K132" s="128">
        <f t="shared" si="22"/>
        <v>0</v>
      </c>
      <c r="L132" s="128">
        <f t="shared" si="22"/>
        <v>0</v>
      </c>
      <c r="M132" s="97">
        <f t="shared" si="22"/>
        <v>0</v>
      </c>
      <c r="N132" s="133">
        <f t="shared" si="22"/>
        <v>0</v>
      </c>
      <c r="O132" s="133">
        <f t="shared" si="22"/>
        <v>0</v>
      </c>
      <c r="P132" s="133">
        <f t="shared" si="22"/>
        <v>0</v>
      </c>
      <c r="Q132" s="133">
        <f t="shared" si="22"/>
        <v>0</v>
      </c>
      <c r="R132" s="133">
        <f t="shared" si="22"/>
        <v>0</v>
      </c>
      <c r="S132" s="133">
        <f t="shared" si="22"/>
        <v>0</v>
      </c>
      <c r="T132" s="133">
        <f t="shared" si="22"/>
        <v>0</v>
      </c>
      <c r="U132" s="97">
        <f t="shared" si="22"/>
        <v>0</v>
      </c>
      <c r="V132" s="136">
        <f t="shared" si="22"/>
        <v>0</v>
      </c>
      <c r="W132" s="136">
        <f t="shared" si="22"/>
        <v>0</v>
      </c>
      <c r="X132" s="136">
        <f t="shared" si="22"/>
        <v>0</v>
      </c>
      <c r="Y132" s="136">
        <f t="shared" si="22"/>
        <v>0</v>
      </c>
      <c r="Z132" s="136">
        <f t="shared" si="22"/>
        <v>0</v>
      </c>
      <c r="AA132" s="136"/>
      <c r="AB132" s="136">
        <f t="shared" ref="AB132:AN132" si="23">SUM(AB100:AB131)</f>
        <v>0</v>
      </c>
      <c r="AC132" s="97">
        <f t="shared" si="23"/>
        <v>0</v>
      </c>
      <c r="AD132" s="138">
        <f t="shared" si="23"/>
        <v>0</v>
      </c>
      <c r="AE132" s="138">
        <f t="shared" si="23"/>
        <v>0</v>
      </c>
      <c r="AF132" s="138">
        <f t="shared" si="23"/>
        <v>0</v>
      </c>
      <c r="AG132" s="138">
        <f t="shared" si="23"/>
        <v>0</v>
      </c>
      <c r="AH132" s="138">
        <f t="shared" si="23"/>
        <v>0</v>
      </c>
      <c r="AI132" s="97">
        <f t="shared" si="23"/>
        <v>0</v>
      </c>
      <c r="AJ132" s="142">
        <f t="shared" si="23"/>
        <v>0</v>
      </c>
      <c r="AK132" s="142">
        <f t="shared" si="23"/>
        <v>0</v>
      </c>
      <c r="AL132" s="142">
        <f t="shared" si="23"/>
        <v>0</v>
      </c>
      <c r="AM132" s="142">
        <f t="shared" si="23"/>
        <v>0</v>
      </c>
      <c r="AN132" s="143">
        <f t="shared" si="23"/>
        <v>0</v>
      </c>
    </row>
    <row r="133" ht="15"/>
    <row r="138" ht="30" spans="18:27">
      <c r="R138" s="134"/>
      <c r="S138" s="134" t="s">
        <v>606</v>
      </c>
      <c r="T138" s="134"/>
      <c r="U138" s="134"/>
      <c r="V138" s="134"/>
      <c r="W138" s="134"/>
      <c r="X138" s="134"/>
      <c r="Y138" s="134"/>
      <c r="Z138" s="134"/>
      <c r="AA138" s="134"/>
    </row>
    <row r="139" ht="30" spans="18:27">
      <c r="R139" s="134"/>
      <c r="S139" s="134"/>
      <c r="T139" s="134"/>
      <c r="U139" s="134"/>
      <c r="V139" s="134"/>
      <c r="W139" s="134"/>
      <c r="X139" s="134"/>
      <c r="Y139" s="134"/>
      <c r="Z139" s="134"/>
      <c r="AA139" s="134"/>
    </row>
    <row r="140" ht="30" spans="18:27">
      <c r="R140" s="134"/>
      <c r="S140" s="134"/>
      <c r="T140" s="134"/>
      <c r="U140" s="134"/>
      <c r="V140" s="134"/>
      <c r="W140" s="134"/>
      <c r="X140" s="134"/>
      <c r="Y140" s="134"/>
      <c r="Z140" s="134"/>
      <c r="AA140" s="134"/>
    </row>
    <row r="141" ht="30" spans="18:27">
      <c r="R141" s="134"/>
      <c r="S141" s="134"/>
      <c r="T141" s="134"/>
      <c r="U141" s="134"/>
      <c r="V141" s="134"/>
      <c r="W141" s="134"/>
      <c r="X141" s="134"/>
      <c r="Y141" s="134"/>
      <c r="Z141" s="134"/>
      <c r="AA141" s="134"/>
    </row>
    <row r="142" ht="20.25" spans="1:40">
      <c r="A142" s="96"/>
      <c r="B142" s="96"/>
      <c r="C142" s="96"/>
      <c r="D142" s="96"/>
      <c r="E142" s="97"/>
      <c r="F142" s="125" t="s">
        <v>569</v>
      </c>
      <c r="G142" s="125"/>
      <c r="H142" s="125"/>
      <c r="I142" s="125"/>
      <c r="J142" s="125"/>
      <c r="K142" s="125"/>
      <c r="L142" s="125"/>
      <c r="M142" s="97"/>
      <c r="N142" s="132" t="s">
        <v>570</v>
      </c>
      <c r="O142" s="132"/>
      <c r="P142" s="132"/>
      <c r="Q142" s="132"/>
      <c r="R142" s="132"/>
      <c r="S142" s="132"/>
      <c r="T142" s="132"/>
      <c r="U142" s="97"/>
      <c r="V142" s="135" t="s">
        <v>571</v>
      </c>
      <c r="W142" s="135"/>
      <c r="X142" s="135"/>
      <c r="Y142" s="135"/>
      <c r="Z142" s="135"/>
      <c r="AA142" s="135"/>
      <c r="AB142" s="135"/>
      <c r="AC142" s="97"/>
      <c r="AD142" s="137" t="s">
        <v>572</v>
      </c>
      <c r="AE142" s="137"/>
      <c r="AF142" s="137"/>
      <c r="AG142" s="137"/>
      <c r="AH142" s="137"/>
      <c r="AI142" s="97"/>
      <c r="AJ142" s="139" t="s">
        <v>573</v>
      </c>
      <c r="AK142" s="139"/>
      <c r="AL142" s="139"/>
      <c r="AM142" s="139"/>
      <c r="AN142" s="139"/>
    </row>
    <row r="143" ht="20.25" spans="1:40">
      <c r="A143" s="97" t="s">
        <v>513</v>
      </c>
      <c r="B143" s="97" t="s">
        <v>486</v>
      </c>
      <c r="C143" s="97" t="s">
        <v>487</v>
      </c>
      <c r="D143" s="110" t="s">
        <v>574</v>
      </c>
      <c r="E143" s="97" t="s">
        <v>15</v>
      </c>
      <c r="F143" s="125" t="s">
        <v>575</v>
      </c>
      <c r="G143" s="125" t="s">
        <v>35</v>
      </c>
      <c r="H143" s="125" t="s">
        <v>576</v>
      </c>
      <c r="I143" s="125" t="s">
        <v>577</v>
      </c>
      <c r="J143" s="125" t="s">
        <v>578</v>
      </c>
      <c r="K143" s="125" t="s">
        <v>579</v>
      </c>
      <c r="L143" s="125" t="s">
        <v>580</v>
      </c>
      <c r="M143" s="97" t="s">
        <v>534</v>
      </c>
      <c r="N143" s="132" t="s">
        <v>581</v>
      </c>
      <c r="O143" s="132" t="s">
        <v>582</v>
      </c>
      <c r="P143" s="132" t="s">
        <v>583</v>
      </c>
      <c r="Q143" s="132" t="s">
        <v>584</v>
      </c>
      <c r="R143" s="132" t="s">
        <v>585</v>
      </c>
      <c r="S143" s="132" t="s">
        <v>586</v>
      </c>
      <c r="T143" s="132" t="s">
        <v>587</v>
      </c>
      <c r="U143" s="97" t="s">
        <v>534</v>
      </c>
      <c r="V143" s="135" t="s">
        <v>588</v>
      </c>
      <c r="W143" s="135" t="s">
        <v>589</v>
      </c>
      <c r="X143" s="135" t="s">
        <v>590</v>
      </c>
      <c r="Y143" s="135" t="s">
        <v>591</v>
      </c>
      <c r="Z143" s="135" t="s">
        <v>592</v>
      </c>
      <c r="AA143" s="135" t="s">
        <v>593</v>
      </c>
      <c r="AB143" s="135" t="s">
        <v>594</v>
      </c>
      <c r="AC143" s="97" t="s">
        <v>534</v>
      </c>
      <c r="AD143" s="137" t="s">
        <v>595</v>
      </c>
      <c r="AE143" s="137" t="s">
        <v>596</v>
      </c>
      <c r="AF143" s="137" t="s">
        <v>597</v>
      </c>
      <c r="AG143" s="137" t="s">
        <v>598</v>
      </c>
      <c r="AH143" s="137" t="s">
        <v>599</v>
      </c>
      <c r="AI143" s="97" t="s">
        <v>534</v>
      </c>
      <c r="AJ143" s="140" t="s">
        <v>575</v>
      </c>
      <c r="AK143" s="140" t="s">
        <v>600</v>
      </c>
      <c r="AL143" s="141" t="s">
        <v>601</v>
      </c>
      <c r="AM143" s="141" t="s">
        <v>602</v>
      </c>
      <c r="AN143" s="141" t="s">
        <v>603</v>
      </c>
    </row>
    <row r="144" spans="1:40">
      <c r="A144" s="96" t="str">
        <f>IF(D144&gt;0,ابريل!D12," ")</f>
        <v> </v>
      </c>
      <c r="B144" s="96" t="str">
        <f>IF(D144&gt;0,يناير!D144," ")</f>
        <v> </v>
      </c>
      <c r="C144" s="96" t="str">
        <f>IF(D144&gt;0,يناير!E144,"")</f>
        <v/>
      </c>
      <c r="D144" s="126">
        <f t="shared" ref="D144:D175" si="24">SUM(AI144,AC144,U144,M144)</f>
        <v>0</v>
      </c>
      <c r="E144" s="126">
        <f t="shared" ref="E144:E175" si="25">SUM(H144:L144,-G144-F144)</f>
        <v>0</v>
      </c>
      <c r="F144" s="96">
        <f>IF(F$11=ابريل!$A12,ابريل!BP12-ابريل!BO12,0)</f>
        <v>0</v>
      </c>
      <c r="G144" s="96">
        <f>IF(G$11=ابريل!$A12,ابريل!BL12-ابريل!BK12,0)</f>
        <v>0</v>
      </c>
      <c r="H144" s="96">
        <f>IF(H$11=ابريل!$A12,ابريل!$BM12-ابريل!$BN12,0)</f>
        <v>0</v>
      </c>
      <c r="I144" s="96">
        <f>IF(I$11=ابريل!$A12,ابريل!$BM12-ابريل!$BN12,0)</f>
        <v>0</v>
      </c>
      <c r="J144" s="96">
        <f>IF(J$11=ابريل!$A12,ابريل!$BM12-ابريل!$BN12,0)</f>
        <v>0</v>
      </c>
      <c r="K144" s="96">
        <f>IF(K$11=ابريل!$A12,ابريل!$BM12-ابريل!$BN12,0)</f>
        <v>0</v>
      </c>
      <c r="L144" s="96">
        <f>IF(L$11=ابريل!$A12,ابريل!$BM12-ابريل!$BN12,0)</f>
        <v>0</v>
      </c>
      <c r="M144" s="96">
        <f t="shared" ref="M144:M175" si="26">SUM(P144:T144,-O144-N144)</f>
        <v>0</v>
      </c>
      <c r="N144" s="96">
        <f>IF(N$11=ابريل!$A12,ابريل!$BP12-ابريل!$BO12,0)</f>
        <v>0</v>
      </c>
      <c r="O144" s="96">
        <f>IF(O$11=ابريل!$A12,ابريل!$BL12-ابريل!$BK12,0)</f>
        <v>0</v>
      </c>
      <c r="P144" s="96">
        <f>IF(P$11=ابريل!$A12,ابريل!$AI12-ابريل!$AJ12,0)</f>
        <v>0</v>
      </c>
      <c r="Q144" s="96">
        <f>IF(Q$11=ابريل!$A12,ابريل!$AI12-ابريل!$AJ12,0)</f>
        <v>0</v>
      </c>
      <c r="R144" s="96">
        <f>IF(R$11=ابريل!$A12,ابريل!$AI12-ابريل!$AJ12,0)</f>
        <v>0</v>
      </c>
      <c r="S144" s="96">
        <f>IF(S$11=ابريل!$A12,ابريل!$AI12-ابريل!$AJ12,0)</f>
        <v>0</v>
      </c>
      <c r="T144" s="96">
        <f>IF(T$11=ابريل!$A12,ابريل!$AI12-ابريل!$AJ12,0)</f>
        <v>0</v>
      </c>
      <c r="U144" s="96">
        <f t="shared" ref="U144:U175" si="27">SUM(X144:AB144,-W144-V144)</f>
        <v>0</v>
      </c>
      <c r="V144" s="96">
        <f>IF(V$11=ابريل!$A12,ابريل!$BP12-ابريل!$BO12,0)</f>
        <v>0</v>
      </c>
      <c r="W144" s="96">
        <f>IF(W$11=ابريل!$A12,ابريل!$BL12-ابريل!$BK12,0)</f>
        <v>0</v>
      </c>
      <c r="X144" s="96">
        <f>IF(X$11=ابريل!$A12,ابريل!$AI12-ابريل!$AJ12,0)</f>
        <v>0</v>
      </c>
      <c r="Y144" s="96">
        <f>IF(Y$11=ابريل!$A12,ابريل!$AI12-ابريل!$AJ12,0)</f>
        <v>0</v>
      </c>
      <c r="Z144" s="96">
        <f>IF(Z$11=ابريل!$A12,ابريل!$AI12-ابريل!$AJ12,0)</f>
        <v>0</v>
      </c>
      <c r="AA144" s="96">
        <f>IF(AA$11=ابريل!$A12,ابريل!$AI12-ابريل!$AJ12,0)</f>
        <v>0</v>
      </c>
      <c r="AB144" s="96">
        <f>IF(AB$11=ابريل!$A12,ابريل!$AI12-ابريل!$AJ12,0)</f>
        <v>0</v>
      </c>
      <c r="AC144" s="96">
        <f t="shared" ref="AC144:AC175" si="28">SUM(AF144:AH144,-AE144-AD144)</f>
        <v>0</v>
      </c>
      <c r="AD144" s="96">
        <f>IF(AD$11=ابريل!$A12,ابريل!$BP12-ابريل!$BO12,0)</f>
        <v>0</v>
      </c>
      <c r="AE144" s="96">
        <f>IF(AE$11=ابريل!$A12,ابريل!$BL12-ابريل!$BK12,0)</f>
        <v>0</v>
      </c>
      <c r="AF144" s="96">
        <f>IF(AF$11=ابريل!$A12,ابريل!$AI12-ابريل!$AJ12,0)</f>
        <v>0</v>
      </c>
      <c r="AG144" s="96">
        <f>IF(AG$11=ابريل!$A12,ابريل!$AI12-ابريل!$AJ12,0)</f>
        <v>0</v>
      </c>
      <c r="AH144" s="96">
        <f>IF(AH$11=ابريل!$A12,ابريل!$AI12-ابريل!$AJ12,0)</f>
        <v>0</v>
      </c>
      <c r="AI144" s="96">
        <f t="shared" ref="AI144:AI175" si="29">SUM(AK144:AN144,-AJ144)</f>
        <v>0</v>
      </c>
      <c r="AJ144" s="96">
        <f>IF(AJ$11=ابريل!$A12,ابريل!$BP12-ابريل!$BO12,0)</f>
        <v>0</v>
      </c>
      <c r="AK144" s="96">
        <f>IF(AK$11=ابريل!$A12,ابريل!$AI12-ابريل!$AJ12,0)</f>
        <v>0</v>
      </c>
      <c r="AL144" s="96">
        <f>IF(AL$11=ابريل!$A12,ابريل!$AI12-ابريل!$AJ12,0)</f>
        <v>0</v>
      </c>
      <c r="AM144" s="96">
        <f>IF(AM$11=ابريل!$A12,ابريل!$AI12-ابريل!$AJ12,0)</f>
        <v>0</v>
      </c>
      <c r="AN144" s="96">
        <f>IF(AN$11=ابريل!$A12,ابريل!$AI12-ابريل!$AJ12,0)</f>
        <v>0</v>
      </c>
    </row>
    <row r="145" spans="1:40">
      <c r="A145" s="96" t="str">
        <f>IF(D145&gt;0,ابريل!D13," ")</f>
        <v> </v>
      </c>
      <c r="B145" s="96"/>
      <c r="C145" s="96"/>
      <c r="D145" s="126">
        <f t="shared" si="24"/>
        <v>0</v>
      </c>
      <c r="E145" s="126">
        <f t="shared" si="25"/>
        <v>0</v>
      </c>
      <c r="F145" s="96">
        <f>IF(F$11=ابريل!$A13,ابريل!BP13-ابريل!BO13,0)</f>
        <v>0</v>
      </c>
      <c r="G145" s="96">
        <f>IF(G$11=ابريل!$A13,ابريل!BL13-ابريل!BK13,0)</f>
        <v>0</v>
      </c>
      <c r="H145" s="96">
        <f>IF(H$11=ابريل!$A13,ابريل!$BM13-ابريل!$BN13,0)</f>
        <v>0</v>
      </c>
      <c r="I145" s="96">
        <f>IF(I$11=ابريل!$A13,ابريل!$BM13-ابريل!$BN13,0)</f>
        <v>0</v>
      </c>
      <c r="J145" s="96">
        <f>IF(J$11=ابريل!$A13,ابريل!$BM13-ابريل!$BN13,0)</f>
        <v>0</v>
      </c>
      <c r="K145" s="96">
        <f>IF(K$11=ابريل!$A13,ابريل!$BM13-ابريل!$BN13,0)</f>
        <v>0</v>
      </c>
      <c r="L145" s="96">
        <f>IF(L$11=ابريل!$A13,ابريل!$BM13-ابريل!$BN13,0)</f>
        <v>0</v>
      </c>
      <c r="M145" s="96">
        <f t="shared" si="26"/>
        <v>0</v>
      </c>
      <c r="N145" s="96">
        <f>IF(N$11=يناير!$A13,ابريل!$BP13-ابريل!$BO13,0)</f>
        <v>0</v>
      </c>
      <c r="O145" s="96">
        <f>IF(O$11=ابريل!$A13,ابريل!$BL13-ابريل!$BK13,0)</f>
        <v>0</v>
      </c>
      <c r="P145" s="96">
        <f>IF(P$11=ابريل!$A13,ابريل!$AI13-ابريل!$AJ13,0)</f>
        <v>0</v>
      </c>
      <c r="Q145" s="96">
        <f>IF(Q$11=ابريل!$A13,ابريل!$AI13-ابريل!$AJ13,0)</f>
        <v>0</v>
      </c>
      <c r="R145" s="96">
        <f>IF(R$11=ابريل!$A13,ابريل!$AI13-ابريل!$AJ13,0)</f>
        <v>0</v>
      </c>
      <c r="S145" s="96">
        <f>IF(S$11=ابريل!$A13,ابريل!$AI13-ابريل!$AJ13,0)</f>
        <v>0</v>
      </c>
      <c r="T145" s="96">
        <f>IF(T$11=ابريل!$A13,ابريل!$AI13-ابريل!$AJ13,0)</f>
        <v>0</v>
      </c>
      <c r="U145" s="96">
        <f t="shared" si="27"/>
        <v>0</v>
      </c>
      <c r="V145" s="96">
        <f>IF(V$11=ابريل!$A13,ابريل!$BP13-ابريل!$BO13,0)</f>
        <v>0</v>
      </c>
      <c r="W145" s="96">
        <f>IF(W$11=ابريل!$A13,ابريل!$BL13-ابريل!$BK13,0)</f>
        <v>0</v>
      </c>
      <c r="X145" s="96">
        <f>IF(X$11=ابريل!$A13,ابريل!$AI13-ابريل!$AJ13,0)</f>
        <v>0</v>
      </c>
      <c r="Y145" s="96">
        <f>IF(Y$11=ابريل!$A13,ابريل!$AI13-ابريل!$AJ13,0)</f>
        <v>0</v>
      </c>
      <c r="Z145" s="96">
        <f>IF(Z$11=ابريل!$A13,ابريل!$AI13-ابريل!$AJ13,0)</f>
        <v>0</v>
      </c>
      <c r="AA145" s="96">
        <f>IF(AA$11=ابريل!$A13,ابريل!$AI13-ابريل!$AJ13,0)</f>
        <v>0</v>
      </c>
      <c r="AB145" s="96">
        <f>IF(AB$11=ابريل!$A13,ابريل!$AI13-ابريل!$AJ13,0)</f>
        <v>0</v>
      </c>
      <c r="AC145" s="96">
        <f t="shared" si="28"/>
        <v>0</v>
      </c>
      <c r="AD145" s="96">
        <f>IF(AD$11=ابريل!$A13,ابريل!$BP13-ابريل!$BO13,0)</f>
        <v>0</v>
      </c>
      <c r="AE145" s="96">
        <f>IF(AE$11=ابريل!$A13,ابريل!$BL13-ابريل!$BK13,0)</f>
        <v>0</v>
      </c>
      <c r="AF145" s="96">
        <f>IF(AF$11=ابريل!$A13,ابريل!$AI13-ابريل!$AJ13,0)</f>
        <v>0</v>
      </c>
      <c r="AG145" s="96">
        <f>IF(AG$11=ابريل!$A13,ابريل!$AI13-ابريل!$AJ13,0)</f>
        <v>0</v>
      </c>
      <c r="AH145" s="96">
        <f>IF(AH$11=ابريل!$A13,ابريل!$AI13-ابريل!$AJ13,0)</f>
        <v>0</v>
      </c>
      <c r="AI145" s="96">
        <f t="shared" si="29"/>
        <v>0</v>
      </c>
      <c r="AJ145" s="96">
        <f>IF(AJ$11=ابريل!$A13,ابريل!$BP13-ابريل!$BO13,0)</f>
        <v>0</v>
      </c>
      <c r="AK145" s="96">
        <f>IF(AK$11=ابريل!$A13,ابريل!$AI13-ابريل!$AJ13,0)</f>
        <v>0</v>
      </c>
      <c r="AL145" s="96">
        <f>IF(AL$11=ابريل!$A13,ابريل!$AI13-ابريل!$AJ13,0)</f>
        <v>0</v>
      </c>
      <c r="AM145" s="96">
        <f>IF(AM$11=ابريل!$A13,ابريل!$AI13-ابريل!$AJ13,0)</f>
        <v>0</v>
      </c>
      <c r="AN145" s="96">
        <f>IF(AN$11=ابريل!$A13,ابريل!$AI13-ابريل!$AJ13,0)</f>
        <v>0</v>
      </c>
    </row>
    <row r="146" spans="1:40">
      <c r="A146" s="96" t="str">
        <f>IF(D146&gt;0,ابريل!D14," ")</f>
        <v> </v>
      </c>
      <c r="B146" s="96"/>
      <c r="C146" s="96"/>
      <c r="D146" s="126">
        <f t="shared" si="24"/>
        <v>0</v>
      </c>
      <c r="E146" s="126">
        <f t="shared" si="25"/>
        <v>0</v>
      </c>
      <c r="F146" s="96">
        <f>IF(F$11=ابريل!$A14,ابريل!BP14-ابريل!BO14,0)</f>
        <v>0</v>
      </c>
      <c r="G146" s="96">
        <f>IF(G$11=ابريل!$A14,ابريل!BL14-ابريل!BK14,0)</f>
        <v>0</v>
      </c>
      <c r="H146" s="96">
        <f>IF(H$11=ابريل!$A14,ابريل!$BM14-ابريل!$BN14,0)</f>
        <v>0</v>
      </c>
      <c r="I146" s="96">
        <f>IF(I$11=ابريل!$A14,ابريل!$BM14-ابريل!$BN14,0)</f>
        <v>0</v>
      </c>
      <c r="J146" s="96">
        <f>IF(J$11=ابريل!$A14,ابريل!$BM14-ابريل!$BN14,0)</f>
        <v>0</v>
      </c>
      <c r="K146" s="96">
        <f>IF(K$11=ابريل!$A14,ابريل!$BM14-ابريل!$BN14,0)</f>
        <v>0</v>
      </c>
      <c r="L146" s="96">
        <f>IF(L$11=ابريل!$A14,ابريل!$BM14-ابريل!$BN14,0)</f>
        <v>0</v>
      </c>
      <c r="M146" s="96">
        <f t="shared" si="26"/>
        <v>0</v>
      </c>
      <c r="N146" s="96">
        <f>IF(N$11=يناير!$A14,ابريل!$BP14-ابريل!$BO14,0)</f>
        <v>0</v>
      </c>
      <c r="O146" s="96">
        <f>IF(O$11=ابريل!$A14,ابريل!$BL14-ابريل!$BK14,0)</f>
        <v>0</v>
      </c>
      <c r="P146" s="96">
        <f>IF(P$11=ابريل!$A14,ابريل!$AI14-ابريل!$AJ14,0)</f>
        <v>0</v>
      </c>
      <c r="Q146" s="96">
        <f>IF(Q$11=ابريل!$A14,ابريل!$AI14-ابريل!$AJ14,0)</f>
        <v>0</v>
      </c>
      <c r="R146" s="96">
        <f>IF(R$11=ابريل!$A14,ابريل!$AI14-ابريل!$AJ14,0)</f>
        <v>0</v>
      </c>
      <c r="S146" s="96">
        <f>IF(S$11=ابريل!$A14,ابريل!$AI14-ابريل!$AJ14,0)</f>
        <v>0</v>
      </c>
      <c r="T146" s="96">
        <f>IF(T$11=ابريل!$A14,ابريل!$AI14-ابريل!$AJ14,0)</f>
        <v>0</v>
      </c>
      <c r="U146" s="96">
        <f t="shared" si="27"/>
        <v>0</v>
      </c>
      <c r="V146" s="96">
        <f>IF(V$11=ابريل!$A14,ابريل!$BP14-ابريل!$BO14,0)</f>
        <v>0</v>
      </c>
      <c r="W146" s="96">
        <f>IF(W$11=ابريل!$A14,ابريل!$BL14-ابريل!$BK14,0)</f>
        <v>0</v>
      </c>
      <c r="X146" s="96">
        <f>IF(X$11=ابريل!$A14,ابريل!$AI14-ابريل!$AJ14,0)</f>
        <v>0</v>
      </c>
      <c r="Y146" s="96">
        <f>IF(Y$11=ابريل!$A14,ابريل!$AI14-ابريل!$AJ14,0)</f>
        <v>0</v>
      </c>
      <c r="Z146" s="96">
        <f>IF(Z$11=ابريل!$A14,ابريل!$AI14-ابريل!$AJ14,0)</f>
        <v>0</v>
      </c>
      <c r="AA146" s="96">
        <f>IF(AA$11=ابريل!$A14,ابريل!$AI14-ابريل!$AJ14,0)</f>
        <v>0</v>
      </c>
      <c r="AB146" s="96">
        <f>IF(AB$11=ابريل!$A14,ابريل!$AI14-ابريل!$AJ14,0)</f>
        <v>0</v>
      </c>
      <c r="AC146" s="96">
        <f t="shared" si="28"/>
        <v>0</v>
      </c>
      <c r="AD146" s="96">
        <f>IF(AD$11=ابريل!$A14,ابريل!$BP14-ابريل!$BO14,0)</f>
        <v>0</v>
      </c>
      <c r="AE146" s="96">
        <f>IF(AE$11=ابريل!$A14,ابريل!$BL14-ابريل!$BK14,0)</f>
        <v>0</v>
      </c>
      <c r="AF146" s="96">
        <f>IF(AF$11=ابريل!$A14,ابريل!$AI14-ابريل!$AJ14,0)</f>
        <v>0</v>
      </c>
      <c r="AG146" s="96">
        <f>IF(AG$11=ابريل!$A14,ابريل!$AI14-ابريل!$AJ14,0)</f>
        <v>0</v>
      </c>
      <c r="AH146" s="96">
        <f>IF(AH$11=ابريل!$A14,ابريل!$AI14-ابريل!$AJ14,0)</f>
        <v>0</v>
      </c>
      <c r="AI146" s="96">
        <f t="shared" si="29"/>
        <v>0</v>
      </c>
      <c r="AJ146" s="96">
        <f>IF(AJ$11=ابريل!$A14,ابريل!$BP14-ابريل!$BO14,0)</f>
        <v>0</v>
      </c>
      <c r="AK146" s="96">
        <f>IF(AK$11=ابريل!$A14,ابريل!$AI14-ابريل!$AJ14,0)</f>
        <v>0</v>
      </c>
      <c r="AL146" s="96">
        <f>IF(AL$11=ابريل!$A14,ابريل!$AI14-ابريل!$AJ14,0)</f>
        <v>0</v>
      </c>
      <c r="AM146" s="96">
        <f>IF(AM$11=ابريل!$A14,ابريل!$AI14-ابريل!$AJ14,0)</f>
        <v>0</v>
      </c>
      <c r="AN146" s="96">
        <f>IF(AN$11=ابريل!$A14,ابريل!$AI14-ابريل!$AJ14,0)</f>
        <v>0</v>
      </c>
    </row>
    <row r="147" spans="1:40">
      <c r="A147" s="96" t="str">
        <f>IF(D147&gt;0,ابريل!D15," ")</f>
        <v> </v>
      </c>
      <c r="B147" s="96"/>
      <c r="C147" s="96"/>
      <c r="D147" s="126">
        <f t="shared" si="24"/>
        <v>0</v>
      </c>
      <c r="E147" s="126">
        <f t="shared" si="25"/>
        <v>0</v>
      </c>
      <c r="F147" s="96">
        <f>IF(F$11=ابريل!$A15,ابريل!BP15-ابريل!BO15,0)</f>
        <v>0</v>
      </c>
      <c r="G147" s="96">
        <f>IF(G$11=ابريل!$A15,ابريل!BL15-ابريل!BK15,0)</f>
        <v>0</v>
      </c>
      <c r="H147" s="96">
        <f>IF(H$11=ابريل!$A15,ابريل!$BM15-ابريل!$BN15,0)</f>
        <v>0</v>
      </c>
      <c r="I147" s="96">
        <f>IF(I$11=ابريل!$A15,ابريل!$BM15-ابريل!$BN15,0)</f>
        <v>0</v>
      </c>
      <c r="J147" s="96">
        <f>IF(J$11=ابريل!$A15,ابريل!$BM15-ابريل!$BN15,0)</f>
        <v>0</v>
      </c>
      <c r="K147" s="96">
        <f>IF(K$11=ابريل!$A15,ابريل!$BM15-ابريل!$BN15,0)</f>
        <v>0</v>
      </c>
      <c r="L147" s="96">
        <f>IF(L$11=ابريل!$A15,ابريل!$BM15-ابريل!$BN15,0)</f>
        <v>0</v>
      </c>
      <c r="M147" s="96">
        <f t="shared" si="26"/>
        <v>0</v>
      </c>
      <c r="N147" s="96">
        <f>IF(N$11=يناير!$A15,ابريل!$BP15-ابريل!$BO15,0)</f>
        <v>0</v>
      </c>
      <c r="O147" s="96">
        <f>IF(O$11=ابريل!$A15,ابريل!$BL15-ابريل!$BK15,0)</f>
        <v>0</v>
      </c>
      <c r="P147" s="96">
        <f>IF(P$11=ابريل!$A15,ابريل!$AI15-ابريل!$AJ15,0)</f>
        <v>0</v>
      </c>
      <c r="Q147" s="96">
        <f>IF(Q$11=ابريل!$A15,ابريل!$AI15-ابريل!$AJ15,0)</f>
        <v>0</v>
      </c>
      <c r="R147" s="96">
        <f>IF(R$11=ابريل!$A15,ابريل!$AI15-ابريل!$AJ15,0)</f>
        <v>0</v>
      </c>
      <c r="S147" s="96">
        <f>IF(S$11=ابريل!$A15,ابريل!$AI15-ابريل!$AJ15,0)</f>
        <v>0</v>
      </c>
      <c r="T147" s="96">
        <f>IF(T$11=ابريل!$A15,ابريل!$AI15-ابريل!$AJ15,0)</f>
        <v>0</v>
      </c>
      <c r="U147" s="96">
        <f t="shared" si="27"/>
        <v>0</v>
      </c>
      <c r="V147" s="96">
        <f>IF(V$11=ابريل!$A15,ابريل!$BP15-ابريل!$BO15,0)</f>
        <v>0</v>
      </c>
      <c r="W147" s="96">
        <f>IF(W$11=ابريل!$A15,ابريل!$BL15-ابريل!$BK15,0)</f>
        <v>0</v>
      </c>
      <c r="X147" s="96">
        <f>IF(X$11=ابريل!$A15,ابريل!$AI15-ابريل!$AJ15,0)</f>
        <v>0</v>
      </c>
      <c r="Y147" s="96">
        <f>IF(Y$11=ابريل!$A15,ابريل!$AI15-ابريل!$AJ15,0)</f>
        <v>0</v>
      </c>
      <c r="Z147" s="96">
        <f>IF(Z$11=ابريل!$A15,ابريل!$AI15-ابريل!$AJ15,0)</f>
        <v>0</v>
      </c>
      <c r="AA147" s="96">
        <f>IF(AA$11=ابريل!$A15,ابريل!$AI15-ابريل!$AJ15,0)</f>
        <v>0</v>
      </c>
      <c r="AB147" s="96">
        <f>IF(AB$11=ابريل!$A15,ابريل!$AI15-ابريل!$AJ15,0)</f>
        <v>0</v>
      </c>
      <c r="AC147" s="96">
        <f t="shared" si="28"/>
        <v>0</v>
      </c>
      <c r="AD147" s="96">
        <f>IF(AD$11=ابريل!$A15,ابريل!$BP15-ابريل!$BO15,0)</f>
        <v>0</v>
      </c>
      <c r="AE147" s="96">
        <f>IF(AE$11=ابريل!$A15,ابريل!$BL15-ابريل!$BK15,0)</f>
        <v>0</v>
      </c>
      <c r="AF147" s="96">
        <f>IF(AF$11=ابريل!$A15,ابريل!$AI15-ابريل!$AJ15,0)</f>
        <v>0</v>
      </c>
      <c r="AG147" s="96">
        <f>IF(AG$11=ابريل!$A15,ابريل!$AI15-ابريل!$AJ15,0)</f>
        <v>0</v>
      </c>
      <c r="AH147" s="96">
        <f>IF(AH$11=ابريل!$A15,ابريل!$AI15-ابريل!$AJ15,0)</f>
        <v>0</v>
      </c>
      <c r="AI147" s="96">
        <f t="shared" si="29"/>
        <v>0</v>
      </c>
      <c r="AJ147" s="96">
        <f>IF(AJ$11=ابريل!$A15,ابريل!$BP15-ابريل!$BO15,0)</f>
        <v>0</v>
      </c>
      <c r="AK147" s="96">
        <f>IF(AK$11=ابريل!$A15,ابريل!$AI15-ابريل!$AJ15,0)</f>
        <v>0</v>
      </c>
      <c r="AL147" s="96">
        <f>IF(AL$11=ابريل!$A15,ابريل!$AI15-ابريل!$AJ15,0)</f>
        <v>0</v>
      </c>
      <c r="AM147" s="96">
        <f>IF(AM$11=ابريل!$A15,ابريل!$AI15-ابريل!$AJ15,0)</f>
        <v>0</v>
      </c>
      <c r="AN147" s="96">
        <f>IF(AN$11=ابريل!$A15,ابريل!$AI15-ابريل!$AJ15,0)</f>
        <v>0</v>
      </c>
    </row>
    <row r="148" spans="1:40">
      <c r="A148" s="96" t="str">
        <f>IF(D148&gt;0,ابريل!D16," ")</f>
        <v> </v>
      </c>
      <c r="B148" s="96"/>
      <c r="C148" s="96"/>
      <c r="D148" s="126">
        <f t="shared" si="24"/>
        <v>0</v>
      </c>
      <c r="E148" s="126">
        <f t="shared" si="25"/>
        <v>0</v>
      </c>
      <c r="F148" s="96">
        <f>IF(F$11=ابريل!$A16,ابريل!BP16-ابريل!BO16,0)</f>
        <v>0</v>
      </c>
      <c r="G148" s="96">
        <f>IF(G$11=ابريل!$A16,ابريل!BL16-ابريل!BK16,0)</f>
        <v>0</v>
      </c>
      <c r="H148" s="96">
        <f>IF(H$11=ابريل!$A16,ابريل!$BM16-ابريل!$BN16,0)</f>
        <v>0</v>
      </c>
      <c r="I148" s="96">
        <f>IF(I$11=ابريل!$A16,ابريل!$BM16-ابريل!$BN16,0)</f>
        <v>0</v>
      </c>
      <c r="J148" s="96">
        <f>IF(J$11=ابريل!$A16,ابريل!$BM16-ابريل!$BN16,0)</f>
        <v>0</v>
      </c>
      <c r="K148" s="96">
        <f>IF(K$11=ابريل!$A16,ابريل!$BM16-ابريل!$BN16,0)</f>
        <v>0</v>
      </c>
      <c r="L148" s="96">
        <f>IF(L$11=ابريل!$A16,ابريل!$BM16-ابريل!$BN16,0)</f>
        <v>0</v>
      </c>
      <c r="M148" s="96">
        <f t="shared" si="26"/>
        <v>0</v>
      </c>
      <c r="N148" s="96">
        <f>IF(N$11=يناير!$A16,ابريل!$BP16-ابريل!$BO16,0)</f>
        <v>0</v>
      </c>
      <c r="O148" s="96">
        <f>IF(O$11=ابريل!$A16,ابريل!$BL16-ابريل!$BK16,0)</f>
        <v>0</v>
      </c>
      <c r="P148" s="96">
        <f>IF(P$11=ابريل!$A16,ابريل!$AI16-ابريل!$AJ16,0)</f>
        <v>0</v>
      </c>
      <c r="Q148" s="96">
        <f>IF(Q$11=ابريل!$A16,ابريل!$AI16-ابريل!$AJ16,0)</f>
        <v>0</v>
      </c>
      <c r="R148" s="96">
        <f>IF(R$11=ابريل!$A16,ابريل!$AI16-ابريل!$AJ16,0)</f>
        <v>0</v>
      </c>
      <c r="S148" s="96">
        <f>IF(S$11=ابريل!$A16,ابريل!$AI16-ابريل!$AJ16,0)</f>
        <v>0</v>
      </c>
      <c r="T148" s="96">
        <f>IF(T$11=ابريل!$A16,ابريل!$AI16-ابريل!$AJ16,0)</f>
        <v>0</v>
      </c>
      <c r="U148" s="96">
        <f t="shared" si="27"/>
        <v>0</v>
      </c>
      <c r="V148" s="96">
        <f>IF(V$11=ابريل!$A16,ابريل!$BP16-ابريل!$BO16,0)</f>
        <v>0</v>
      </c>
      <c r="W148" s="96">
        <f>IF(W$11=ابريل!$A16,ابريل!$BL16-ابريل!$BK16,0)</f>
        <v>0</v>
      </c>
      <c r="X148" s="96">
        <f>IF(X$11=ابريل!$A16,ابريل!$AI16-ابريل!$AJ16,0)</f>
        <v>0</v>
      </c>
      <c r="Y148" s="96">
        <f>IF(Y$11=ابريل!$A16,ابريل!$AI16-ابريل!$AJ16,0)</f>
        <v>0</v>
      </c>
      <c r="Z148" s="96">
        <f>IF(Z$11=ابريل!$A16,ابريل!$AI16-ابريل!$AJ16,0)</f>
        <v>0</v>
      </c>
      <c r="AA148" s="96">
        <f>IF(AA$11=ابريل!$A16,ابريل!$AI16-ابريل!$AJ16,0)</f>
        <v>0</v>
      </c>
      <c r="AB148" s="96">
        <f>IF(AB$11=ابريل!$A16,ابريل!$AI16-ابريل!$AJ16,0)</f>
        <v>0</v>
      </c>
      <c r="AC148" s="96">
        <f t="shared" si="28"/>
        <v>0</v>
      </c>
      <c r="AD148" s="96">
        <f>IF(AD$11=ابريل!$A16,ابريل!$BP16-ابريل!$BO16,0)</f>
        <v>0</v>
      </c>
      <c r="AE148" s="96">
        <f>IF(AE$11=ابريل!$A16,ابريل!$BL16-ابريل!$BK16,0)</f>
        <v>0</v>
      </c>
      <c r="AF148" s="96">
        <f>IF(AF$11=ابريل!$A16,ابريل!$AI16-ابريل!$AJ16,0)</f>
        <v>0</v>
      </c>
      <c r="AG148" s="96">
        <f>IF(AG$11=ابريل!$A16,ابريل!$AI16-ابريل!$AJ16,0)</f>
        <v>0</v>
      </c>
      <c r="AH148" s="96">
        <f>IF(AH$11=ابريل!$A16,ابريل!$AI16-ابريل!$AJ16,0)</f>
        <v>0</v>
      </c>
      <c r="AI148" s="96">
        <f t="shared" si="29"/>
        <v>0</v>
      </c>
      <c r="AJ148" s="96">
        <f>IF(AJ$11=ابريل!$A16,ابريل!$BP16-ابريل!$BO16,0)</f>
        <v>0</v>
      </c>
      <c r="AK148" s="96">
        <f>IF(AK$11=ابريل!$A16,ابريل!$AI16-ابريل!$AJ16,0)</f>
        <v>0</v>
      </c>
      <c r="AL148" s="96">
        <f>IF(AL$11=ابريل!$A16,ابريل!$AI16-ابريل!$AJ16,0)</f>
        <v>0</v>
      </c>
      <c r="AM148" s="96">
        <f>IF(AM$11=ابريل!$A16,ابريل!$AI16-ابريل!$AJ16,0)</f>
        <v>0</v>
      </c>
      <c r="AN148" s="96">
        <f>IF(AN$11=ابريل!$A16,ابريل!$AI16-ابريل!$AJ16,0)</f>
        <v>0</v>
      </c>
    </row>
    <row r="149" spans="1:40">
      <c r="A149" s="96" t="str">
        <f>IF(D149&gt;0,ابريل!D17," ")</f>
        <v> </v>
      </c>
      <c r="B149" s="96"/>
      <c r="C149" s="96"/>
      <c r="D149" s="126">
        <f t="shared" si="24"/>
        <v>0</v>
      </c>
      <c r="E149" s="126">
        <f t="shared" si="25"/>
        <v>0</v>
      </c>
      <c r="F149" s="96">
        <f>IF(F$11=ابريل!$A17,ابريل!BP17-ابريل!BO17,0)</f>
        <v>0</v>
      </c>
      <c r="G149" s="96">
        <f>IF(G$11=ابريل!$A17,ابريل!BL17-ابريل!BK17,0)</f>
        <v>0</v>
      </c>
      <c r="H149" s="96">
        <f>IF(H$11=ابريل!$A17,ابريل!$BM17-ابريل!$BN17,0)</f>
        <v>0</v>
      </c>
      <c r="I149" s="96">
        <f>IF(I$11=ابريل!$A17,ابريل!$BM17-ابريل!$BN17,0)</f>
        <v>0</v>
      </c>
      <c r="J149" s="96">
        <f>IF(J$11=ابريل!$A17,ابريل!$BM17-ابريل!$BN17,0)</f>
        <v>0</v>
      </c>
      <c r="K149" s="96">
        <f>IF(K$11=ابريل!$A17,ابريل!$BM17-ابريل!$BN17,0)</f>
        <v>0</v>
      </c>
      <c r="L149" s="96">
        <f>IF(L$11=ابريل!$A17,ابريل!$BM17-ابريل!$BN17,0)</f>
        <v>0</v>
      </c>
      <c r="M149" s="96">
        <f t="shared" si="26"/>
        <v>0</v>
      </c>
      <c r="N149" s="96">
        <f>IF(N$11=يناير!$A17,ابريل!$BP17-ابريل!$BO17,0)</f>
        <v>0</v>
      </c>
      <c r="O149" s="96">
        <f>IF(O$11=ابريل!$A17,ابريل!$BL17-ابريل!$BK17,0)</f>
        <v>0</v>
      </c>
      <c r="P149" s="96">
        <f>IF(P$11=ابريل!$A17,ابريل!$AI17-ابريل!$AJ17,0)</f>
        <v>0</v>
      </c>
      <c r="Q149" s="96">
        <f>IF(Q$11=ابريل!$A17,ابريل!$AI17-ابريل!$AJ17,0)</f>
        <v>0</v>
      </c>
      <c r="R149" s="96">
        <f>IF(R$11=ابريل!$A17,ابريل!$AI17-ابريل!$AJ17,0)</f>
        <v>0</v>
      </c>
      <c r="S149" s="96">
        <f>IF(S$11=ابريل!$A17,ابريل!$AI17-ابريل!$AJ17,0)</f>
        <v>0</v>
      </c>
      <c r="T149" s="96">
        <f>IF(T$11=ابريل!$A17,ابريل!$AI17-ابريل!$AJ17,0)</f>
        <v>0</v>
      </c>
      <c r="U149" s="96">
        <f t="shared" si="27"/>
        <v>0</v>
      </c>
      <c r="V149" s="96">
        <f>IF(V$11=ابريل!$A17,ابريل!$BP17-ابريل!$BO17,0)</f>
        <v>0</v>
      </c>
      <c r="W149" s="96">
        <f>IF(W$11=ابريل!$A17,ابريل!$BL17-ابريل!$BK17,0)</f>
        <v>0</v>
      </c>
      <c r="X149" s="96">
        <f>IF(X$11=ابريل!$A17,ابريل!$AI17-ابريل!$AJ17,0)</f>
        <v>0</v>
      </c>
      <c r="Y149" s="96">
        <f>IF(Y$11=ابريل!$A17,ابريل!$AI17-ابريل!$AJ17,0)</f>
        <v>0</v>
      </c>
      <c r="Z149" s="96">
        <f>IF(Z$11=ابريل!$A17,ابريل!$AI17-ابريل!$AJ17,0)</f>
        <v>0</v>
      </c>
      <c r="AA149" s="96">
        <f>IF(AA$11=ابريل!$A17,ابريل!$AI17-ابريل!$AJ17,0)</f>
        <v>0</v>
      </c>
      <c r="AB149" s="96">
        <f>IF(AB$11=ابريل!$A17,ابريل!$AI17-ابريل!$AJ17,0)</f>
        <v>0</v>
      </c>
      <c r="AC149" s="96">
        <f t="shared" si="28"/>
        <v>0</v>
      </c>
      <c r="AD149" s="96">
        <f>IF(AD$11=ابريل!$A17,ابريل!$BP17-ابريل!$BO17,0)</f>
        <v>0</v>
      </c>
      <c r="AE149" s="96">
        <f>IF(AE$11=ابريل!$A17,ابريل!$BL17-ابريل!$BK17,0)</f>
        <v>0</v>
      </c>
      <c r="AF149" s="96">
        <f>IF(AF$11=ابريل!$A17,ابريل!$AI17-ابريل!$AJ17,0)</f>
        <v>0</v>
      </c>
      <c r="AG149" s="96">
        <f>IF(AG$11=ابريل!$A17,ابريل!$AI17-ابريل!$AJ17,0)</f>
        <v>0</v>
      </c>
      <c r="AH149" s="96">
        <f>IF(AH$11=ابريل!$A17,ابريل!$AI17-ابريل!$AJ17,0)</f>
        <v>0</v>
      </c>
      <c r="AI149" s="96">
        <f t="shared" si="29"/>
        <v>0</v>
      </c>
      <c r="AJ149" s="96">
        <f>IF(AJ$11=ابريل!$A17,ابريل!$BP17-ابريل!$BO17,0)</f>
        <v>0</v>
      </c>
      <c r="AK149" s="96">
        <f>IF(AK$11=ابريل!$A17,ابريل!$AI17-ابريل!$AJ17,0)</f>
        <v>0</v>
      </c>
      <c r="AL149" s="96">
        <f>IF(AL$11=ابريل!$A17,ابريل!$AI17-ابريل!$AJ17,0)</f>
        <v>0</v>
      </c>
      <c r="AM149" s="96">
        <f>IF(AM$11=ابريل!$A17,ابريل!$AI17-ابريل!$AJ17,0)</f>
        <v>0</v>
      </c>
      <c r="AN149" s="96">
        <f>IF(AN$11=ابريل!$A17,ابريل!$AI17-ابريل!$AJ17,0)</f>
        <v>0</v>
      </c>
    </row>
    <row r="150" spans="1:40">
      <c r="A150" s="96" t="str">
        <f>IF(D150&gt;0,ابريل!D18," ")</f>
        <v> </v>
      </c>
      <c r="B150" s="96"/>
      <c r="C150" s="96"/>
      <c r="D150" s="126">
        <f t="shared" si="24"/>
        <v>0</v>
      </c>
      <c r="E150" s="126">
        <f t="shared" si="25"/>
        <v>0</v>
      </c>
      <c r="F150" s="96">
        <f>IF(F$11=ابريل!$A18,ابريل!BP18-ابريل!BO18,0)</f>
        <v>0</v>
      </c>
      <c r="G150" s="96">
        <f>IF(G$11=ابريل!$A18,ابريل!BL18-ابريل!BK18,0)</f>
        <v>0</v>
      </c>
      <c r="H150" s="96">
        <f>IF(H$11=ابريل!$A18,ابريل!$BM18-ابريل!$BN18,0)</f>
        <v>0</v>
      </c>
      <c r="I150" s="96">
        <f>IF(I$11=ابريل!$A18,ابريل!$BM18-ابريل!$BN18,0)</f>
        <v>0</v>
      </c>
      <c r="J150" s="96">
        <f>IF(J$11=ابريل!$A18,ابريل!$BM18-ابريل!$BN18,0)</f>
        <v>0</v>
      </c>
      <c r="K150" s="96">
        <f>IF(K$11=ابريل!$A18,ابريل!$BM18-ابريل!$BN18,0)</f>
        <v>0</v>
      </c>
      <c r="L150" s="96">
        <f>IF(L$11=ابريل!$A18,ابريل!$BM18-ابريل!$BN18,0)</f>
        <v>0</v>
      </c>
      <c r="M150" s="96">
        <f t="shared" si="26"/>
        <v>0</v>
      </c>
      <c r="N150" s="96">
        <f>IF(N$11=يناير!$A18,ابريل!$BP18-ابريل!$BO18,0)</f>
        <v>0</v>
      </c>
      <c r="O150" s="96">
        <f>IF(O$11=ابريل!$A18,ابريل!$BL18-ابريل!$BK18,0)</f>
        <v>0</v>
      </c>
      <c r="P150" s="96">
        <f>IF(P$11=ابريل!$A18,ابريل!$AI18-ابريل!$AJ18,0)</f>
        <v>0</v>
      </c>
      <c r="Q150" s="96">
        <f>IF(Q$11=ابريل!$A18,ابريل!$AI18-ابريل!$AJ18,0)</f>
        <v>0</v>
      </c>
      <c r="R150" s="96">
        <f>IF(R$11=ابريل!$A18,ابريل!$AI18-ابريل!$AJ18,0)</f>
        <v>0</v>
      </c>
      <c r="S150" s="96">
        <f>IF(S$11=ابريل!$A18,ابريل!$AI18-ابريل!$AJ18,0)</f>
        <v>0</v>
      </c>
      <c r="T150" s="96">
        <f>IF(T$11=ابريل!$A18,ابريل!$AI18-ابريل!$AJ18,0)</f>
        <v>0</v>
      </c>
      <c r="U150" s="96">
        <f t="shared" si="27"/>
        <v>0</v>
      </c>
      <c r="V150" s="96">
        <f>IF(V$11=ابريل!$A18,ابريل!$BP18-ابريل!$BO18,0)</f>
        <v>0</v>
      </c>
      <c r="W150" s="96">
        <f>IF(W$11=ابريل!$A18,ابريل!$BL18-ابريل!$BK18,0)</f>
        <v>0</v>
      </c>
      <c r="X150" s="96">
        <f>IF(X$11=ابريل!$A18,ابريل!$AI18-ابريل!$AJ18,0)</f>
        <v>0</v>
      </c>
      <c r="Y150" s="96">
        <f>IF(Y$11=ابريل!$A18,ابريل!$AI18-ابريل!$AJ18,0)</f>
        <v>0</v>
      </c>
      <c r="Z150" s="96">
        <f>IF(Z$11=ابريل!$A18,ابريل!$AI18-ابريل!$AJ18,0)</f>
        <v>0</v>
      </c>
      <c r="AA150" s="96">
        <f>IF(AA$11=ابريل!$A18,ابريل!$AI18-ابريل!$AJ18,0)</f>
        <v>0</v>
      </c>
      <c r="AB150" s="96">
        <f>IF(AB$11=ابريل!$A18,ابريل!$AI18-ابريل!$AJ18,0)</f>
        <v>0</v>
      </c>
      <c r="AC150" s="96">
        <f t="shared" si="28"/>
        <v>0</v>
      </c>
      <c r="AD150" s="96">
        <f>IF(AD$11=ابريل!$A18,ابريل!$BP18-ابريل!$BO18,0)</f>
        <v>0</v>
      </c>
      <c r="AE150" s="96">
        <f>IF(AE$11=ابريل!$A18,ابريل!$BL18-ابريل!$BK18,0)</f>
        <v>0</v>
      </c>
      <c r="AF150" s="96">
        <f>IF(AF$11=ابريل!$A18,ابريل!$AI18-ابريل!$AJ18,0)</f>
        <v>0</v>
      </c>
      <c r="AG150" s="96">
        <f>IF(AG$11=ابريل!$A18,ابريل!$AI18-ابريل!$AJ18,0)</f>
        <v>0</v>
      </c>
      <c r="AH150" s="96">
        <f>IF(AH$11=ابريل!$A18,ابريل!$AI18-ابريل!$AJ18,0)</f>
        <v>0</v>
      </c>
      <c r="AI150" s="96">
        <f t="shared" si="29"/>
        <v>0</v>
      </c>
      <c r="AJ150" s="96">
        <f>IF(AJ$11=ابريل!$A18,ابريل!$BP18-ابريل!$BO18,0)</f>
        <v>0</v>
      </c>
      <c r="AK150" s="96">
        <f>IF(AK$11=ابريل!$A18,ابريل!$AI18-ابريل!$AJ18,0)</f>
        <v>0</v>
      </c>
      <c r="AL150" s="96">
        <f>IF(AL$11=ابريل!$A18,ابريل!$AI18-ابريل!$AJ18,0)</f>
        <v>0</v>
      </c>
      <c r="AM150" s="96">
        <f>IF(AM$11=ابريل!$A18,ابريل!$AI18-ابريل!$AJ18,0)</f>
        <v>0</v>
      </c>
      <c r="AN150" s="96">
        <f>IF(AN$11=ابريل!$A18,ابريل!$AI18-ابريل!$AJ18,0)</f>
        <v>0</v>
      </c>
    </row>
    <row r="151" spans="1:40">
      <c r="A151" s="96" t="str">
        <f>IF(D151&gt;0,ابريل!D19," ")</f>
        <v> </v>
      </c>
      <c r="B151" s="96"/>
      <c r="C151" s="96"/>
      <c r="D151" s="126">
        <f t="shared" si="24"/>
        <v>0</v>
      </c>
      <c r="E151" s="126">
        <f t="shared" si="25"/>
        <v>0</v>
      </c>
      <c r="F151" s="96">
        <f>IF(F$11=ابريل!$A19,ابريل!BP19-ابريل!BO19,0)</f>
        <v>0</v>
      </c>
      <c r="G151" s="96">
        <f>IF(G$11=ابريل!$A19,ابريل!BL19-ابريل!BK19,0)</f>
        <v>0</v>
      </c>
      <c r="H151" s="96">
        <f>IF(H$11=ابريل!$A19,ابريل!$BM19-ابريل!$BN19,0)</f>
        <v>0</v>
      </c>
      <c r="I151" s="96">
        <f>IF(I$11=ابريل!$A19,ابريل!$BM19-ابريل!$BN19,0)</f>
        <v>0</v>
      </c>
      <c r="J151" s="96">
        <f>IF(J$11=ابريل!$A19,ابريل!$BM19-ابريل!$BN19,0)</f>
        <v>0</v>
      </c>
      <c r="K151" s="96">
        <f>IF(K$11=ابريل!$A19,ابريل!$BM19-ابريل!$BN19,0)</f>
        <v>0</v>
      </c>
      <c r="L151" s="96">
        <f>IF(L$11=ابريل!$A19,ابريل!$BM19-ابريل!$BN19,0)</f>
        <v>0</v>
      </c>
      <c r="M151" s="96">
        <f t="shared" si="26"/>
        <v>0</v>
      </c>
      <c r="N151" s="96">
        <f>IF(N$11=يناير!$A19,ابريل!$BP19-ابريل!$BO19,0)</f>
        <v>0</v>
      </c>
      <c r="O151" s="96">
        <f>IF(O$11=ابريل!$A19,ابريل!$BL19-ابريل!$BK19,0)</f>
        <v>0</v>
      </c>
      <c r="P151" s="96">
        <f>IF(P$11=ابريل!$A19,ابريل!$AI19-ابريل!$AJ19,0)</f>
        <v>0</v>
      </c>
      <c r="Q151" s="96">
        <f>IF(Q$11=ابريل!$A19,ابريل!$AI19-ابريل!$AJ19,0)</f>
        <v>0</v>
      </c>
      <c r="R151" s="96">
        <f>IF(R$11=ابريل!$A19,ابريل!$AI19-ابريل!$AJ19,0)</f>
        <v>0</v>
      </c>
      <c r="S151" s="96">
        <f>IF(S$11=ابريل!$A19,ابريل!$AI19-ابريل!$AJ19,0)</f>
        <v>0</v>
      </c>
      <c r="T151" s="96">
        <f>IF(T$11=ابريل!$A19,ابريل!$AI19-ابريل!$AJ19,0)</f>
        <v>0</v>
      </c>
      <c r="U151" s="96">
        <f t="shared" si="27"/>
        <v>0</v>
      </c>
      <c r="V151" s="96">
        <f>IF(V$11=ابريل!$A19,ابريل!$BP19-ابريل!$BO19,0)</f>
        <v>0</v>
      </c>
      <c r="W151" s="96">
        <f>IF(W$11=ابريل!$A19,ابريل!$BL19-ابريل!$BK19,0)</f>
        <v>0</v>
      </c>
      <c r="X151" s="96">
        <f>IF(X$11=ابريل!$A19,ابريل!$AI19-ابريل!$AJ19,0)</f>
        <v>0</v>
      </c>
      <c r="Y151" s="96">
        <f>IF(Y$11=ابريل!$A19,ابريل!$AI19-ابريل!$AJ19,0)</f>
        <v>0</v>
      </c>
      <c r="Z151" s="96">
        <f>IF(Z$11=ابريل!$A19,ابريل!$AI19-ابريل!$AJ19,0)</f>
        <v>0</v>
      </c>
      <c r="AA151" s="96">
        <f>IF(AA$11=ابريل!$A19,ابريل!$AI19-ابريل!$AJ19,0)</f>
        <v>0</v>
      </c>
      <c r="AB151" s="96">
        <f>IF(AB$11=ابريل!$A19,ابريل!$AI19-ابريل!$AJ19,0)</f>
        <v>0</v>
      </c>
      <c r="AC151" s="96">
        <f t="shared" si="28"/>
        <v>0</v>
      </c>
      <c r="AD151" s="96">
        <f>IF(AD$11=ابريل!$A19,ابريل!$BP19-ابريل!$BO19,0)</f>
        <v>0</v>
      </c>
      <c r="AE151" s="96">
        <f>IF(AE$11=ابريل!$A19,ابريل!$BL19-ابريل!$BK19,0)</f>
        <v>0</v>
      </c>
      <c r="AF151" s="96">
        <f>IF(AF$11=ابريل!$A19,ابريل!$AI19-ابريل!$AJ19,0)</f>
        <v>0</v>
      </c>
      <c r="AG151" s="96">
        <f>IF(AG$11=ابريل!$A19,ابريل!$AI19-ابريل!$AJ19,0)</f>
        <v>0</v>
      </c>
      <c r="AH151" s="96">
        <f>IF(AH$11=ابريل!$A19,ابريل!$AI19-ابريل!$AJ19,0)</f>
        <v>0</v>
      </c>
      <c r="AI151" s="96">
        <f t="shared" si="29"/>
        <v>0</v>
      </c>
      <c r="AJ151" s="96">
        <f>IF(AJ$11=ابريل!$A19,ابريل!$BP19-ابريل!$BO19,0)</f>
        <v>0</v>
      </c>
      <c r="AK151" s="96">
        <f>IF(AK$11=ابريل!$A19,ابريل!$AI19-ابريل!$AJ19,0)</f>
        <v>0</v>
      </c>
      <c r="AL151" s="96">
        <f>IF(AL$11=ابريل!$A19,ابريل!$AI19-ابريل!$AJ19,0)</f>
        <v>0</v>
      </c>
      <c r="AM151" s="96">
        <f>IF(AM$11=ابريل!$A19,ابريل!$AI19-ابريل!$AJ19,0)</f>
        <v>0</v>
      </c>
      <c r="AN151" s="96">
        <f>IF(AN$11=ابريل!$A19,ابريل!$AI19-ابريل!$AJ19,0)</f>
        <v>0</v>
      </c>
    </row>
    <row r="152" spans="1:40">
      <c r="A152" s="96" t="str">
        <f>IF(D152&gt;0,ابريل!D20," ")</f>
        <v> </v>
      </c>
      <c r="B152" s="96"/>
      <c r="C152" s="96"/>
      <c r="D152" s="126">
        <f t="shared" si="24"/>
        <v>0</v>
      </c>
      <c r="E152" s="126">
        <f t="shared" si="25"/>
        <v>0</v>
      </c>
      <c r="F152" s="96">
        <f>IF(F$11=ابريل!$A20,ابريل!BP20-ابريل!BO20,0)</f>
        <v>0</v>
      </c>
      <c r="G152" s="96">
        <f>IF(G$11=ابريل!$A20,ابريل!BL20-ابريل!BK20,0)</f>
        <v>0</v>
      </c>
      <c r="H152" s="96">
        <f>IF(H$11=ابريل!$A20,ابريل!$BM20-ابريل!$BN20,0)</f>
        <v>0</v>
      </c>
      <c r="I152" s="96">
        <f>IF(I$11=ابريل!$A20,ابريل!$BM20-ابريل!$BN20,0)</f>
        <v>0</v>
      </c>
      <c r="J152" s="96">
        <f>IF(J$11=ابريل!$A20,ابريل!$BM20-ابريل!$BN20,0)</f>
        <v>0</v>
      </c>
      <c r="K152" s="96">
        <f>IF(K$11=ابريل!$A20,ابريل!$BM20-ابريل!$BN20,0)</f>
        <v>0</v>
      </c>
      <c r="L152" s="96">
        <f>IF(L$11=ابريل!$A20,ابريل!$BM20-ابريل!$BN20,0)</f>
        <v>0</v>
      </c>
      <c r="M152" s="96">
        <f t="shared" si="26"/>
        <v>0</v>
      </c>
      <c r="N152" s="96">
        <f>IF(N$11=يناير!$A20,ابريل!$BP20-ابريل!$BO20,0)</f>
        <v>0</v>
      </c>
      <c r="O152" s="96">
        <f>IF(O$11=ابريل!$A20,ابريل!$BL20-ابريل!$BK20,0)</f>
        <v>0</v>
      </c>
      <c r="P152" s="96">
        <f>IF(P$11=ابريل!$A20,ابريل!$AI20-ابريل!$AJ20,0)</f>
        <v>0</v>
      </c>
      <c r="Q152" s="96">
        <f>IF(Q$11=ابريل!$A20,ابريل!$AI20-ابريل!$AJ20,0)</f>
        <v>0</v>
      </c>
      <c r="R152" s="96">
        <f>IF(R$11=ابريل!$A20,ابريل!$AI20-ابريل!$AJ20,0)</f>
        <v>0</v>
      </c>
      <c r="S152" s="96">
        <f>IF(S$11=ابريل!$A20,ابريل!$AI20-ابريل!$AJ20,0)</f>
        <v>0</v>
      </c>
      <c r="T152" s="96">
        <f>IF(T$11=ابريل!$A20,ابريل!$AI20-ابريل!$AJ20,0)</f>
        <v>0</v>
      </c>
      <c r="U152" s="96">
        <f t="shared" si="27"/>
        <v>0</v>
      </c>
      <c r="V152" s="96">
        <f>IF(V$11=ابريل!$A20,ابريل!$BP20-ابريل!$BO20,0)</f>
        <v>0</v>
      </c>
      <c r="W152" s="96">
        <f>IF(W$11=ابريل!$A20,ابريل!$BL20-ابريل!$BK20,0)</f>
        <v>0</v>
      </c>
      <c r="X152" s="96">
        <f>IF(X$11=ابريل!$A20,ابريل!$AI20-ابريل!$AJ20,0)</f>
        <v>0</v>
      </c>
      <c r="Y152" s="96">
        <f>IF(Y$11=ابريل!$A20,ابريل!$AI20-ابريل!$AJ20,0)</f>
        <v>0</v>
      </c>
      <c r="Z152" s="96">
        <f>IF(Z$11=ابريل!$A20,ابريل!$AI20-ابريل!$AJ20,0)</f>
        <v>0</v>
      </c>
      <c r="AA152" s="96">
        <f>IF(AA$11=ابريل!$A20,ابريل!$AI20-ابريل!$AJ20,0)</f>
        <v>0</v>
      </c>
      <c r="AB152" s="96">
        <f>IF(AB$11=ابريل!$A20,ابريل!$AI20-ابريل!$AJ20,0)</f>
        <v>0</v>
      </c>
      <c r="AC152" s="96">
        <f t="shared" si="28"/>
        <v>0</v>
      </c>
      <c r="AD152" s="96">
        <f>IF(AD$11=ابريل!$A20,ابريل!$BP20-ابريل!$BO20,0)</f>
        <v>0</v>
      </c>
      <c r="AE152" s="96">
        <f>IF(AE$11=ابريل!$A20,ابريل!$BL20-ابريل!$BK20,0)</f>
        <v>0</v>
      </c>
      <c r="AF152" s="96">
        <f>IF(AF$11=ابريل!$A20,ابريل!$AI20-ابريل!$AJ20,0)</f>
        <v>0</v>
      </c>
      <c r="AG152" s="96">
        <f>IF(AG$11=ابريل!$A20,ابريل!$AI20-ابريل!$AJ20,0)</f>
        <v>0</v>
      </c>
      <c r="AH152" s="96">
        <f>IF(AH$11=ابريل!$A20,ابريل!$AI20-ابريل!$AJ20,0)</f>
        <v>0</v>
      </c>
      <c r="AI152" s="96">
        <f t="shared" si="29"/>
        <v>0</v>
      </c>
      <c r="AJ152" s="96">
        <f>IF(AJ$11=ابريل!$A20,ابريل!$BP20-ابريل!$BO20,0)</f>
        <v>0</v>
      </c>
      <c r="AK152" s="96">
        <f>IF(AK$11=ابريل!$A20,ابريل!$AI20-ابريل!$AJ20,0)</f>
        <v>0</v>
      </c>
      <c r="AL152" s="96">
        <f>IF(AL$11=ابريل!$A20,ابريل!$AI20-ابريل!$AJ20,0)</f>
        <v>0</v>
      </c>
      <c r="AM152" s="96">
        <f>IF(AM$11=ابريل!$A20,ابريل!$AI20-ابريل!$AJ20,0)</f>
        <v>0</v>
      </c>
      <c r="AN152" s="96">
        <f>IF(AN$11=ابريل!$A20,ابريل!$AI20-ابريل!$AJ20,0)</f>
        <v>0</v>
      </c>
    </row>
    <row r="153" spans="1:40">
      <c r="A153" s="96" t="str">
        <f>IF(D153&gt;0,ابريل!D21," ")</f>
        <v> </v>
      </c>
      <c r="B153" s="96"/>
      <c r="C153" s="96"/>
      <c r="D153" s="126">
        <f t="shared" si="24"/>
        <v>0</v>
      </c>
      <c r="E153" s="126">
        <f t="shared" si="25"/>
        <v>0</v>
      </c>
      <c r="F153" s="96">
        <f>IF(F$11=ابريل!$A21,ابريل!BP21-ابريل!BO21,0)</f>
        <v>0</v>
      </c>
      <c r="G153" s="96">
        <f>IF(G$11=ابريل!$A21,ابريل!BL21-ابريل!BK21,0)</f>
        <v>0</v>
      </c>
      <c r="H153" s="96">
        <f>IF(H$11=ابريل!$A21,ابريل!$BM21-ابريل!$BN21,0)</f>
        <v>0</v>
      </c>
      <c r="I153" s="96">
        <f>IF(I$11=ابريل!$A21,ابريل!$BM21-ابريل!$BN21,0)</f>
        <v>0</v>
      </c>
      <c r="J153" s="96">
        <f>IF(J$11=ابريل!$A21,ابريل!$BM21-ابريل!$BN21,0)</f>
        <v>0</v>
      </c>
      <c r="K153" s="96">
        <f>IF(K$11=ابريل!$A21,ابريل!$BM21-ابريل!$BN21,0)</f>
        <v>0</v>
      </c>
      <c r="L153" s="96">
        <f>IF(L$11=ابريل!$A21,ابريل!$BM21-ابريل!$BN21,0)</f>
        <v>0</v>
      </c>
      <c r="M153" s="96">
        <f t="shared" si="26"/>
        <v>0</v>
      </c>
      <c r="N153" s="96">
        <f>IF(N$11=يناير!$A21,ابريل!$BP21-ابريل!$BO21,0)</f>
        <v>0</v>
      </c>
      <c r="O153" s="96">
        <f>IF(O$11=ابريل!$A21,ابريل!$BL21-ابريل!$BK21,0)</f>
        <v>0</v>
      </c>
      <c r="P153" s="96">
        <f>IF(P$11=ابريل!$A21,ابريل!$AI21-ابريل!$AJ21,0)</f>
        <v>0</v>
      </c>
      <c r="Q153" s="96">
        <f>IF(Q$11=ابريل!$A21,ابريل!$AI21-ابريل!$AJ21,0)</f>
        <v>0</v>
      </c>
      <c r="R153" s="96">
        <f>IF(R$11=ابريل!$A21,ابريل!$AI21-ابريل!$AJ21,0)</f>
        <v>0</v>
      </c>
      <c r="S153" s="96">
        <f>IF(S$11=ابريل!$A21,ابريل!$AI21-ابريل!$AJ21,0)</f>
        <v>0</v>
      </c>
      <c r="T153" s="96">
        <f>IF(T$11=ابريل!$A21,ابريل!$AI21-ابريل!$AJ21,0)</f>
        <v>0</v>
      </c>
      <c r="U153" s="96">
        <f t="shared" si="27"/>
        <v>0</v>
      </c>
      <c r="V153" s="96">
        <f>IF(V$11=ابريل!$A21,ابريل!$BP21-ابريل!$BO21,0)</f>
        <v>0</v>
      </c>
      <c r="W153" s="96">
        <f>IF(W$11=ابريل!$A21,ابريل!$BL21-ابريل!$BK21,0)</f>
        <v>0</v>
      </c>
      <c r="X153" s="96">
        <f>IF(X$11=ابريل!$A21,ابريل!$AI21-ابريل!$AJ21,0)</f>
        <v>0</v>
      </c>
      <c r="Y153" s="96">
        <f>IF(Y$11=ابريل!$A21,ابريل!$AI21-ابريل!$AJ21,0)</f>
        <v>0</v>
      </c>
      <c r="Z153" s="96">
        <f>IF(Z$11=ابريل!$A21,ابريل!$AI21-ابريل!$AJ21,0)</f>
        <v>0</v>
      </c>
      <c r="AA153" s="96">
        <f>IF(AA$11=ابريل!$A21,ابريل!$AI21-ابريل!$AJ21,0)</f>
        <v>0</v>
      </c>
      <c r="AB153" s="96">
        <f>IF(AB$11=ابريل!$A21,ابريل!$AI21-ابريل!$AJ21,0)</f>
        <v>0</v>
      </c>
      <c r="AC153" s="96">
        <f t="shared" si="28"/>
        <v>0</v>
      </c>
      <c r="AD153" s="96">
        <f>IF(AD$11=ابريل!$A21,ابريل!$BP21-ابريل!$BO21,0)</f>
        <v>0</v>
      </c>
      <c r="AE153" s="96">
        <f>IF(AE$11=ابريل!$A21,ابريل!$BL21-ابريل!$BK21,0)</f>
        <v>0</v>
      </c>
      <c r="AF153" s="96">
        <f>IF(AF$11=ابريل!$A21,ابريل!$AI21-ابريل!$AJ21,0)</f>
        <v>0</v>
      </c>
      <c r="AG153" s="96">
        <f>IF(AG$11=ابريل!$A21,ابريل!$AI21-ابريل!$AJ21,0)</f>
        <v>0</v>
      </c>
      <c r="AH153" s="96">
        <f>IF(AH$11=ابريل!$A21,ابريل!$AI21-ابريل!$AJ21,0)</f>
        <v>0</v>
      </c>
      <c r="AI153" s="96">
        <f t="shared" si="29"/>
        <v>0</v>
      </c>
      <c r="AJ153" s="96">
        <f>IF(AJ$11=ابريل!$A21,ابريل!$BP21-ابريل!$BO21,0)</f>
        <v>0</v>
      </c>
      <c r="AK153" s="96">
        <f>IF(AK$11=ابريل!$A21,ابريل!$AI21-ابريل!$AJ21,0)</f>
        <v>0</v>
      </c>
      <c r="AL153" s="96">
        <f>IF(AL$11=ابريل!$A21,ابريل!$AI21-ابريل!$AJ21,0)</f>
        <v>0</v>
      </c>
      <c r="AM153" s="96">
        <f>IF(AM$11=ابريل!$A21,ابريل!$AI21-ابريل!$AJ21,0)</f>
        <v>0</v>
      </c>
      <c r="AN153" s="96">
        <f>IF(AN$11=ابريل!$A21,ابريل!$AI21-ابريل!$AJ21,0)</f>
        <v>0</v>
      </c>
    </row>
    <row r="154" spans="1:40">
      <c r="A154" s="96" t="str">
        <f>IF(D154&gt;0,ابريل!D22," ")</f>
        <v> </v>
      </c>
      <c r="B154" s="96"/>
      <c r="C154" s="96"/>
      <c r="D154" s="126">
        <f t="shared" si="24"/>
        <v>0</v>
      </c>
      <c r="E154" s="126">
        <f t="shared" si="25"/>
        <v>0</v>
      </c>
      <c r="F154" s="96">
        <f>IF(F$11=ابريل!$A22,ابريل!BP22-ابريل!BO22,0)</f>
        <v>0</v>
      </c>
      <c r="G154" s="96">
        <f>IF(G$11=ابريل!$A22,ابريل!BL22-ابريل!BK22,0)</f>
        <v>0</v>
      </c>
      <c r="H154" s="96">
        <f>IF(H$11=ابريل!$A22,ابريل!$BM22-ابريل!$BN22,0)</f>
        <v>0</v>
      </c>
      <c r="I154" s="96">
        <f>IF(I$11=ابريل!$A22,ابريل!$BM22-ابريل!$BN22,0)</f>
        <v>0</v>
      </c>
      <c r="J154" s="96">
        <f>IF(J$11=ابريل!$A22,ابريل!$BM22-ابريل!$BN22,0)</f>
        <v>0</v>
      </c>
      <c r="K154" s="96">
        <f>IF(K$11=ابريل!$A22,ابريل!$BM22-ابريل!$BN22,0)</f>
        <v>0</v>
      </c>
      <c r="L154" s="96">
        <f>IF(L$11=ابريل!$A22,ابريل!$BM22-ابريل!$BN22,0)</f>
        <v>0</v>
      </c>
      <c r="M154" s="96">
        <f t="shared" si="26"/>
        <v>0</v>
      </c>
      <c r="N154" s="96">
        <f>IF(N$11=يناير!$A22,ابريل!$BP22-ابريل!$BO22,0)</f>
        <v>0</v>
      </c>
      <c r="O154" s="96">
        <f>IF(O$11=ابريل!$A22,ابريل!$BL22-ابريل!$BK22,0)</f>
        <v>0</v>
      </c>
      <c r="P154" s="96">
        <f>IF(P$11=ابريل!$A22,ابريل!$AI22-ابريل!$AJ22,0)</f>
        <v>0</v>
      </c>
      <c r="Q154" s="96">
        <f>IF(Q$11=ابريل!$A22,ابريل!$AI22-ابريل!$AJ22,0)</f>
        <v>0</v>
      </c>
      <c r="R154" s="96">
        <f>IF(R$11=ابريل!$A22,ابريل!$AI22-ابريل!$AJ22,0)</f>
        <v>0</v>
      </c>
      <c r="S154" s="96">
        <f>IF(S$11=ابريل!$A22,ابريل!$AI22-ابريل!$AJ22,0)</f>
        <v>0</v>
      </c>
      <c r="T154" s="96">
        <f>IF(T$11=ابريل!$A22,ابريل!$AI22-ابريل!$AJ22,0)</f>
        <v>0</v>
      </c>
      <c r="U154" s="96">
        <f t="shared" si="27"/>
        <v>0</v>
      </c>
      <c r="V154" s="96">
        <f>IF(V$11=ابريل!$A22,ابريل!$BP22-ابريل!$BO22,0)</f>
        <v>0</v>
      </c>
      <c r="W154" s="96">
        <f>IF(W$11=ابريل!$A22,ابريل!$BL22-ابريل!$BK22,0)</f>
        <v>0</v>
      </c>
      <c r="X154" s="96">
        <f>IF(X$11=ابريل!$A22,ابريل!$AI22-ابريل!$AJ22,0)</f>
        <v>0</v>
      </c>
      <c r="Y154" s="96">
        <f>IF(Y$11=ابريل!$A22,ابريل!$AI22-ابريل!$AJ22,0)</f>
        <v>0</v>
      </c>
      <c r="Z154" s="96">
        <f>IF(Z$11=ابريل!$A22,ابريل!$AI22-ابريل!$AJ22,0)</f>
        <v>0</v>
      </c>
      <c r="AA154" s="96">
        <f>IF(AA$11=ابريل!$A22,ابريل!$AI22-ابريل!$AJ22,0)</f>
        <v>0</v>
      </c>
      <c r="AB154" s="96">
        <f>IF(AB$11=ابريل!$A22,ابريل!$AI22-ابريل!$AJ22,0)</f>
        <v>0</v>
      </c>
      <c r="AC154" s="96">
        <f t="shared" si="28"/>
        <v>0</v>
      </c>
      <c r="AD154" s="96">
        <f>IF(AD$11=ابريل!$A22,ابريل!$BP22-ابريل!$BO22,0)</f>
        <v>0</v>
      </c>
      <c r="AE154" s="96">
        <f>IF(AE$11=ابريل!$A22,ابريل!$BL22-ابريل!$BK22,0)</f>
        <v>0</v>
      </c>
      <c r="AF154" s="96">
        <f>IF(AF$11=ابريل!$A22,ابريل!$AI22-ابريل!$AJ22,0)</f>
        <v>0</v>
      </c>
      <c r="AG154" s="96">
        <f>IF(AG$11=ابريل!$A22,ابريل!$AI22-ابريل!$AJ22,0)</f>
        <v>0</v>
      </c>
      <c r="AH154" s="96">
        <f>IF(AH$11=ابريل!$A22,ابريل!$AI22-ابريل!$AJ22,0)</f>
        <v>0</v>
      </c>
      <c r="AI154" s="96">
        <f t="shared" si="29"/>
        <v>0</v>
      </c>
      <c r="AJ154" s="96">
        <f>IF(AJ$11=ابريل!$A22,ابريل!$BP22-ابريل!$BO22,0)</f>
        <v>0</v>
      </c>
      <c r="AK154" s="96">
        <f>IF(AK$11=ابريل!$A22,ابريل!$AI22-ابريل!$AJ22,0)</f>
        <v>0</v>
      </c>
      <c r="AL154" s="96">
        <f>IF(AL$11=ابريل!$A22,ابريل!$AI22-ابريل!$AJ22,0)</f>
        <v>0</v>
      </c>
      <c r="AM154" s="96">
        <f>IF(AM$11=ابريل!$A22,ابريل!$AI22-ابريل!$AJ22,0)</f>
        <v>0</v>
      </c>
      <c r="AN154" s="96">
        <f>IF(AN$11=ابريل!$A22,ابريل!$AI22-ابريل!$AJ22,0)</f>
        <v>0</v>
      </c>
    </row>
    <row r="155" spans="1:40">
      <c r="A155" s="96" t="str">
        <f>IF(D155&gt;0,ابريل!D23," ")</f>
        <v> </v>
      </c>
      <c r="B155" s="96"/>
      <c r="C155" s="96"/>
      <c r="D155" s="126">
        <f t="shared" si="24"/>
        <v>0</v>
      </c>
      <c r="E155" s="126">
        <f t="shared" si="25"/>
        <v>0</v>
      </c>
      <c r="F155" s="96">
        <f>IF(F$11=ابريل!$A23,ابريل!BP23-ابريل!BO23,0)</f>
        <v>0</v>
      </c>
      <c r="G155" s="96">
        <f>IF(G$11=ابريل!$A23,ابريل!BL23-ابريل!BK23,0)</f>
        <v>0</v>
      </c>
      <c r="H155" s="96">
        <f>IF(H$11=ابريل!$A23,ابريل!$BM23-ابريل!$BN23,0)</f>
        <v>0</v>
      </c>
      <c r="I155" s="96">
        <f>IF(I$11=ابريل!$A23,ابريل!$BM23-ابريل!$BN23,0)</f>
        <v>0</v>
      </c>
      <c r="J155" s="96">
        <f>IF(J$11=ابريل!$A23,ابريل!$BM23-ابريل!$BN23,0)</f>
        <v>0</v>
      </c>
      <c r="K155" s="96">
        <f>IF(K$11=ابريل!$A23,ابريل!$BM23-ابريل!$BN23,0)</f>
        <v>0</v>
      </c>
      <c r="L155" s="96">
        <f>IF(L$11=ابريل!$A23,ابريل!$BM23-ابريل!$BN23,0)</f>
        <v>0</v>
      </c>
      <c r="M155" s="96">
        <f t="shared" si="26"/>
        <v>0</v>
      </c>
      <c r="N155" s="96">
        <f>IF(N$11=يناير!$A23,ابريل!$BP23-ابريل!$BO23,0)</f>
        <v>0</v>
      </c>
      <c r="O155" s="96">
        <f>IF(O$11=ابريل!$A23,ابريل!$BL23-ابريل!$BK23,0)</f>
        <v>0</v>
      </c>
      <c r="P155" s="96">
        <f>IF(P$11=ابريل!$A23,ابريل!$AI23-ابريل!$AJ23,0)</f>
        <v>0</v>
      </c>
      <c r="Q155" s="96">
        <f>IF(Q$11=ابريل!$A23,ابريل!$AI23-ابريل!$AJ23,0)</f>
        <v>0</v>
      </c>
      <c r="R155" s="96">
        <f>IF(R$11=ابريل!$A23,ابريل!$AI23-ابريل!$AJ23,0)</f>
        <v>0</v>
      </c>
      <c r="S155" s="96">
        <f>IF(S$11=ابريل!$A23,ابريل!$AI23-ابريل!$AJ23,0)</f>
        <v>0</v>
      </c>
      <c r="T155" s="96">
        <f>IF(T$11=ابريل!$A23,ابريل!$AI23-ابريل!$AJ23,0)</f>
        <v>0</v>
      </c>
      <c r="U155" s="96">
        <f t="shared" si="27"/>
        <v>0</v>
      </c>
      <c r="V155" s="96">
        <f>IF(V$11=ابريل!$A23,ابريل!$BP23-ابريل!$BO23,0)</f>
        <v>0</v>
      </c>
      <c r="W155" s="96">
        <f>IF(W$11=ابريل!$A23,ابريل!$BL23-ابريل!$BK23,0)</f>
        <v>0</v>
      </c>
      <c r="X155" s="96">
        <f>IF(X$11=ابريل!$A23,ابريل!$AI23-ابريل!$AJ23,0)</f>
        <v>0</v>
      </c>
      <c r="Y155" s="96">
        <f>IF(Y$11=ابريل!$A23,ابريل!$AI23-ابريل!$AJ23,0)</f>
        <v>0</v>
      </c>
      <c r="Z155" s="96">
        <f>IF(Z$11=ابريل!$A23,ابريل!$AI23-ابريل!$AJ23,0)</f>
        <v>0</v>
      </c>
      <c r="AA155" s="96">
        <f>IF(AA$11=ابريل!$A23,ابريل!$AI23-ابريل!$AJ23,0)</f>
        <v>0</v>
      </c>
      <c r="AB155" s="96">
        <f>IF(AB$11=ابريل!$A23,ابريل!$AI23-ابريل!$AJ23,0)</f>
        <v>0</v>
      </c>
      <c r="AC155" s="96">
        <f t="shared" si="28"/>
        <v>0</v>
      </c>
      <c r="AD155" s="96">
        <f>IF(AD$11=ابريل!$A23,ابريل!$BP23-ابريل!$BO23,0)</f>
        <v>0</v>
      </c>
      <c r="AE155" s="96">
        <f>IF(AE$11=ابريل!$A23,ابريل!$BL23-ابريل!$BK23,0)</f>
        <v>0</v>
      </c>
      <c r="AF155" s="96">
        <f>IF(AF$11=ابريل!$A23,ابريل!$AI23-ابريل!$AJ23,0)</f>
        <v>0</v>
      </c>
      <c r="AG155" s="96">
        <f>IF(AG$11=ابريل!$A23,ابريل!$AI23-ابريل!$AJ23,0)</f>
        <v>0</v>
      </c>
      <c r="AH155" s="96">
        <f>IF(AH$11=ابريل!$A23,ابريل!$AI23-ابريل!$AJ23,0)</f>
        <v>0</v>
      </c>
      <c r="AI155" s="96">
        <f t="shared" si="29"/>
        <v>0</v>
      </c>
      <c r="AJ155" s="96">
        <f>IF(AJ$11=ابريل!$A23,ابريل!$BP23-ابريل!$BO23,0)</f>
        <v>0</v>
      </c>
      <c r="AK155" s="96">
        <f>IF(AK$11=ابريل!$A23,ابريل!$AI23-ابريل!$AJ23,0)</f>
        <v>0</v>
      </c>
      <c r="AL155" s="96">
        <f>IF(AL$11=ابريل!$A23,ابريل!$AI23-ابريل!$AJ23,0)</f>
        <v>0</v>
      </c>
      <c r="AM155" s="96">
        <f>IF(AM$11=ابريل!$A23,ابريل!$AI23-ابريل!$AJ23,0)</f>
        <v>0</v>
      </c>
      <c r="AN155" s="96">
        <f>IF(AN$11=ابريل!$A23,ابريل!$AI23-ابريل!$AJ23,0)</f>
        <v>0</v>
      </c>
    </row>
    <row r="156" spans="1:40">
      <c r="A156" s="96" t="str">
        <f>IF(D156&gt;0,ابريل!D24," ")</f>
        <v> </v>
      </c>
      <c r="B156" s="96"/>
      <c r="C156" s="96"/>
      <c r="D156" s="126">
        <f t="shared" si="24"/>
        <v>0</v>
      </c>
      <c r="E156" s="126">
        <f t="shared" si="25"/>
        <v>0</v>
      </c>
      <c r="F156" s="96">
        <f>IF(F$11=ابريل!$A24,ابريل!BP24-ابريل!BO24,0)</f>
        <v>0</v>
      </c>
      <c r="G156" s="96">
        <f>IF(G$11=ابريل!$A24,ابريل!BL24-ابريل!BK24,0)</f>
        <v>0</v>
      </c>
      <c r="H156" s="96">
        <f>IF(H$11=ابريل!$A24,ابريل!$BM24-ابريل!$BN24,0)</f>
        <v>0</v>
      </c>
      <c r="I156" s="96">
        <f>IF(I$11=ابريل!$A24,ابريل!$BM24-ابريل!$BN24,0)</f>
        <v>0</v>
      </c>
      <c r="J156" s="96">
        <f>IF(J$11=ابريل!$A24,ابريل!$BM24-ابريل!$BN24,0)</f>
        <v>0</v>
      </c>
      <c r="K156" s="96">
        <f>IF(K$11=ابريل!$A24,ابريل!$BM24-ابريل!$BN24,0)</f>
        <v>0</v>
      </c>
      <c r="L156" s="96">
        <f>IF(L$11=ابريل!$A24,ابريل!$BM24-ابريل!$BN24,0)</f>
        <v>0</v>
      </c>
      <c r="M156" s="96">
        <f t="shared" si="26"/>
        <v>0</v>
      </c>
      <c r="N156" s="96">
        <f>IF(N$11=يناير!$A24,ابريل!$BP24-ابريل!$BO24,0)</f>
        <v>0</v>
      </c>
      <c r="O156" s="96">
        <f>IF(O$11=ابريل!$A24,ابريل!$BL24-ابريل!$BK24,0)</f>
        <v>0</v>
      </c>
      <c r="P156" s="96">
        <f>IF(P$11=ابريل!$A24,ابريل!$AI24-ابريل!$AJ24,0)</f>
        <v>0</v>
      </c>
      <c r="Q156" s="96">
        <f>IF(Q$11=ابريل!$A24,ابريل!$AI24-ابريل!$AJ24,0)</f>
        <v>0</v>
      </c>
      <c r="R156" s="96">
        <f>IF(R$11=ابريل!$A24,ابريل!$AI24-ابريل!$AJ24,0)</f>
        <v>0</v>
      </c>
      <c r="S156" s="96">
        <f>IF(S$11=ابريل!$A24,ابريل!$AI24-ابريل!$AJ24,0)</f>
        <v>0</v>
      </c>
      <c r="T156" s="96">
        <f>IF(T$11=ابريل!$A24,ابريل!$AI24-ابريل!$AJ24,0)</f>
        <v>0</v>
      </c>
      <c r="U156" s="96">
        <f t="shared" si="27"/>
        <v>0</v>
      </c>
      <c r="V156" s="96">
        <f>IF(V$11=ابريل!$A24,ابريل!$BP24-ابريل!$BO24,0)</f>
        <v>0</v>
      </c>
      <c r="W156" s="96">
        <f>IF(W$11=ابريل!$A24,ابريل!$BL24-ابريل!$BK24,0)</f>
        <v>0</v>
      </c>
      <c r="X156" s="96">
        <f>IF(X$11=ابريل!$A24,ابريل!$AI24-ابريل!$AJ24,0)</f>
        <v>0</v>
      </c>
      <c r="Y156" s="96">
        <f>IF(Y$11=ابريل!$A24,ابريل!$AI24-ابريل!$AJ24,0)</f>
        <v>0</v>
      </c>
      <c r="Z156" s="96">
        <f>IF(Z$11=ابريل!$A24,ابريل!$AI24-ابريل!$AJ24,0)</f>
        <v>0</v>
      </c>
      <c r="AA156" s="96">
        <f>IF(AA$11=ابريل!$A24,ابريل!$AI24-ابريل!$AJ24,0)</f>
        <v>0</v>
      </c>
      <c r="AB156" s="96">
        <f>IF(AB$11=ابريل!$A24,ابريل!$AI24-ابريل!$AJ24,0)</f>
        <v>0</v>
      </c>
      <c r="AC156" s="96">
        <f t="shared" si="28"/>
        <v>0</v>
      </c>
      <c r="AD156" s="96">
        <f>IF(AD$11=ابريل!$A24,ابريل!$BP24-ابريل!$BO24,0)</f>
        <v>0</v>
      </c>
      <c r="AE156" s="96">
        <f>IF(AE$11=ابريل!$A24,ابريل!$BL24-ابريل!$BK24,0)</f>
        <v>0</v>
      </c>
      <c r="AF156" s="96">
        <f>IF(AF$11=ابريل!$A24,ابريل!$AI24-ابريل!$AJ24,0)</f>
        <v>0</v>
      </c>
      <c r="AG156" s="96">
        <f>IF(AG$11=ابريل!$A24,ابريل!$AI24-ابريل!$AJ24,0)</f>
        <v>0</v>
      </c>
      <c r="AH156" s="96">
        <f>IF(AH$11=ابريل!$A24,ابريل!$AI24-ابريل!$AJ24,0)</f>
        <v>0</v>
      </c>
      <c r="AI156" s="96">
        <f t="shared" si="29"/>
        <v>0</v>
      </c>
      <c r="AJ156" s="96">
        <f>IF(AJ$11=ابريل!$A24,ابريل!$BP24-ابريل!$BO24,0)</f>
        <v>0</v>
      </c>
      <c r="AK156" s="96">
        <f>IF(AK$11=ابريل!$A24,ابريل!$AI24-ابريل!$AJ24,0)</f>
        <v>0</v>
      </c>
      <c r="AL156" s="96">
        <f>IF(AL$11=ابريل!$A24,ابريل!$AI24-ابريل!$AJ24,0)</f>
        <v>0</v>
      </c>
      <c r="AM156" s="96">
        <f>IF(AM$11=ابريل!$A24,ابريل!$AI24-ابريل!$AJ24,0)</f>
        <v>0</v>
      </c>
      <c r="AN156" s="96">
        <f>IF(AN$11=ابريل!$A24,ابريل!$AI24-ابريل!$AJ24,0)</f>
        <v>0</v>
      </c>
    </row>
    <row r="157" spans="1:40">
      <c r="A157" s="96" t="str">
        <f>IF(D157&gt;0,ابريل!D25," ")</f>
        <v> </v>
      </c>
      <c r="B157" s="96"/>
      <c r="C157" s="96"/>
      <c r="D157" s="126">
        <f t="shared" si="24"/>
        <v>0</v>
      </c>
      <c r="E157" s="126">
        <f t="shared" si="25"/>
        <v>0</v>
      </c>
      <c r="F157" s="96">
        <f>IF(F$11=ابريل!$A25,ابريل!BP25-ابريل!BO25,0)</f>
        <v>0</v>
      </c>
      <c r="G157" s="96">
        <f>IF(G$11=ابريل!$A25,ابريل!BL25-ابريل!BK25,0)</f>
        <v>0</v>
      </c>
      <c r="H157" s="96">
        <f>IF(H$11=ابريل!$A25,ابريل!$BM25-ابريل!$BN25,0)</f>
        <v>0</v>
      </c>
      <c r="I157" s="96">
        <f>IF(I$11=ابريل!$A25,ابريل!$BM25-ابريل!$BN25,0)</f>
        <v>0</v>
      </c>
      <c r="J157" s="96">
        <f>IF(J$11=ابريل!$A25,ابريل!$BM25-ابريل!$BN25,0)</f>
        <v>0</v>
      </c>
      <c r="K157" s="96">
        <f>IF(K$11=ابريل!$A25,ابريل!$BM25-ابريل!$BN25,0)</f>
        <v>0</v>
      </c>
      <c r="L157" s="96">
        <f>IF(L$11=ابريل!$A25,ابريل!$BM25-ابريل!$BN25,0)</f>
        <v>0</v>
      </c>
      <c r="M157" s="96">
        <f t="shared" si="26"/>
        <v>0</v>
      </c>
      <c r="N157" s="96">
        <f>IF(N$11=يناير!$A25,ابريل!$BP25-ابريل!$BO25,0)</f>
        <v>0</v>
      </c>
      <c r="O157" s="96">
        <f>IF(O$11=ابريل!$A25,ابريل!$BL25-ابريل!$BK25,0)</f>
        <v>0</v>
      </c>
      <c r="P157" s="96">
        <f>IF(P$11=ابريل!$A25,ابريل!$AI25-ابريل!$AJ25,0)</f>
        <v>0</v>
      </c>
      <c r="Q157" s="96">
        <f>IF(Q$11=ابريل!$A25,ابريل!$AI25-ابريل!$AJ25,0)</f>
        <v>0</v>
      </c>
      <c r="R157" s="96">
        <f>IF(R$11=ابريل!$A25,ابريل!$AI25-ابريل!$AJ25,0)</f>
        <v>0</v>
      </c>
      <c r="S157" s="96">
        <f>IF(S$11=ابريل!$A25,ابريل!$AI25-ابريل!$AJ25,0)</f>
        <v>0</v>
      </c>
      <c r="T157" s="96">
        <f>IF(T$11=ابريل!$A25,ابريل!$AI25-ابريل!$AJ25,0)</f>
        <v>0</v>
      </c>
      <c r="U157" s="96">
        <f t="shared" si="27"/>
        <v>0</v>
      </c>
      <c r="V157" s="96">
        <f>IF(V$11=ابريل!$A25,ابريل!$BP25-ابريل!$BO25,0)</f>
        <v>0</v>
      </c>
      <c r="W157" s="96">
        <f>IF(W$11=ابريل!$A25,ابريل!$BL25-ابريل!$BK25,0)</f>
        <v>0</v>
      </c>
      <c r="X157" s="96">
        <f>IF(X$11=ابريل!$A25,ابريل!$AI25-ابريل!$AJ25,0)</f>
        <v>0</v>
      </c>
      <c r="Y157" s="96">
        <f>IF(Y$11=ابريل!$A25,ابريل!$AI25-ابريل!$AJ25,0)</f>
        <v>0</v>
      </c>
      <c r="Z157" s="96">
        <f>IF(Z$11=ابريل!$A25,ابريل!$AI25-ابريل!$AJ25,0)</f>
        <v>0</v>
      </c>
      <c r="AA157" s="96">
        <f>IF(AA$11=ابريل!$A25,ابريل!$AI25-ابريل!$AJ25,0)</f>
        <v>0</v>
      </c>
      <c r="AB157" s="96">
        <f>IF(AB$11=ابريل!$A25,ابريل!$AI25-ابريل!$AJ25,0)</f>
        <v>0</v>
      </c>
      <c r="AC157" s="96">
        <f t="shared" si="28"/>
        <v>0</v>
      </c>
      <c r="AD157" s="96">
        <f>IF(AD$11=ابريل!$A25,ابريل!$BP25-ابريل!$BO25,0)</f>
        <v>0</v>
      </c>
      <c r="AE157" s="96">
        <f>IF(AE$11=ابريل!$A25,ابريل!$BL25-ابريل!$BK25,0)</f>
        <v>0</v>
      </c>
      <c r="AF157" s="96">
        <f>IF(AF$11=ابريل!$A25,ابريل!$AI25-ابريل!$AJ25,0)</f>
        <v>0</v>
      </c>
      <c r="AG157" s="96">
        <f>IF(AG$11=ابريل!$A25,ابريل!$AI25-ابريل!$AJ25,0)</f>
        <v>0</v>
      </c>
      <c r="AH157" s="96">
        <f>IF(AH$11=ابريل!$A25,ابريل!$AI25-ابريل!$AJ25,0)</f>
        <v>0</v>
      </c>
      <c r="AI157" s="96">
        <f t="shared" si="29"/>
        <v>0</v>
      </c>
      <c r="AJ157" s="96">
        <f>IF(AJ$11=ابريل!$A25,ابريل!$BP25-ابريل!$BO25,0)</f>
        <v>0</v>
      </c>
      <c r="AK157" s="96">
        <f>IF(AK$11=ابريل!$A25,ابريل!$AI25-ابريل!$AJ25,0)</f>
        <v>0</v>
      </c>
      <c r="AL157" s="96">
        <f>IF(AL$11=ابريل!$A25,ابريل!$AI25-ابريل!$AJ25,0)</f>
        <v>0</v>
      </c>
      <c r="AM157" s="96">
        <f>IF(AM$11=ابريل!$A25,ابريل!$AI25-ابريل!$AJ25,0)</f>
        <v>0</v>
      </c>
      <c r="AN157" s="96">
        <f>IF(AN$11=ابريل!$A25,ابريل!$AI25-ابريل!$AJ25,0)</f>
        <v>0</v>
      </c>
    </row>
    <row r="158" spans="1:40">
      <c r="A158" s="96" t="str">
        <f>IF(D158&gt;0,ابريل!D26," ")</f>
        <v> </v>
      </c>
      <c r="B158" s="96"/>
      <c r="C158" s="96"/>
      <c r="D158" s="126">
        <f t="shared" si="24"/>
        <v>0</v>
      </c>
      <c r="E158" s="126">
        <f t="shared" si="25"/>
        <v>0</v>
      </c>
      <c r="F158" s="96">
        <f>IF(F$11=ابريل!$A26,ابريل!BP26-ابريل!BO26,0)</f>
        <v>0</v>
      </c>
      <c r="G158" s="96">
        <f>IF(G$11=ابريل!$A26,ابريل!BL26-ابريل!BK26,0)</f>
        <v>0</v>
      </c>
      <c r="H158" s="96">
        <f>IF(H$11=ابريل!$A26,ابريل!$BM26-ابريل!$BN26,0)</f>
        <v>0</v>
      </c>
      <c r="I158" s="96">
        <f>IF(I$11=ابريل!$A26,ابريل!$BM26-ابريل!$BN26,0)</f>
        <v>0</v>
      </c>
      <c r="J158" s="96">
        <f>IF(J$11=ابريل!$A26,ابريل!$BM26-ابريل!$BN26,0)</f>
        <v>0</v>
      </c>
      <c r="K158" s="96">
        <f>IF(K$11=ابريل!$A26,ابريل!$BM26-ابريل!$BN26,0)</f>
        <v>0</v>
      </c>
      <c r="L158" s="96">
        <f>IF(L$11=ابريل!$A26,ابريل!$BM26-ابريل!$BN26,0)</f>
        <v>0</v>
      </c>
      <c r="M158" s="96">
        <f t="shared" si="26"/>
        <v>0</v>
      </c>
      <c r="N158" s="96">
        <f>IF(N$11=يناير!$A26,ابريل!$BP26-ابريل!$BO26,0)</f>
        <v>0</v>
      </c>
      <c r="O158" s="96">
        <f>IF(O$11=ابريل!$A26,ابريل!$BL26-ابريل!$BK26,0)</f>
        <v>0</v>
      </c>
      <c r="P158" s="96">
        <f>IF(P$11=ابريل!$A26,ابريل!$AI26-ابريل!$AJ26,0)</f>
        <v>0</v>
      </c>
      <c r="Q158" s="96">
        <f>IF(Q$11=ابريل!$A26,ابريل!$AI26-ابريل!$AJ26,0)</f>
        <v>0</v>
      </c>
      <c r="R158" s="96">
        <f>IF(R$11=ابريل!$A26,ابريل!$AI26-ابريل!$AJ26,0)</f>
        <v>0</v>
      </c>
      <c r="S158" s="96">
        <f>IF(S$11=ابريل!$A26,ابريل!$AI26-ابريل!$AJ26,0)</f>
        <v>0</v>
      </c>
      <c r="T158" s="96">
        <f>IF(T$11=ابريل!$A26,ابريل!$AI26-ابريل!$AJ26,0)</f>
        <v>0</v>
      </c>
      <c r="U158" s="96">
        <f t="shared" si="27"/>
        <v>0</v>
      </c>
      <c r="V158" s="96">
        <f>IF(V$11=ابريل!$A26,ابريل!$BP26-ابريل!$BO26,0)</f>
        <v>0</v>
      </c>
      <c r="W158" s="96">
        <f>IF(W$11=ابريل!$A26,ابريل!$BL26-ابريل!$BK26,0)</f>
        <v>0</v>
      </c>
      <c r="X158" s="96">
        <f>IF(X$11=ابريل!$A26,ابريل!$AI26-ابريل!$AJ26,0)</f>
        <v>0</v>
      </c>
      <c r="Y158" s="96">
        <f>IF(Y$11=ابريل!$A26,ابريل!$AI26-ابريل!$AJ26,0)</f>
        <v>0</v>
      </c>
      <c r="Z158" s="96">
        <f>IF(Z$11=ابريل!$A26,ابريل!$AI26-ابريل!$AJ26,0)</f>
        <v>0</v>
      </c>
      <c r="AA158" s="96">
        <f>IF(AA$11=ابريل!$A26,ابريل!$AI26-ابريل!$AJ26,0)</f>
        <v>0</v>
      </c>
      <c r="AB158" s="96">
        <f>IF(AB$11=ابريل!$A26,ابريل!$AI26-ابريل!$AJ26,0)</f>
        <v>0</v>
      </c>
      <c r="AC158" s="96">
        <f t="shared" si="28"/>
        <v>0</v>
      </c>
      <c r="AD158" s="96">
        <f>IF(AD$11=ابريل!$A26,ابريل!$BP26-ابريل!$BO26,0)</f>
        <v>0</v>
      </c>
      <c r="AE158" s="96">
        <f>IF(AE$11=ابريل!$A26,ابريل!$BL26-ابريل!$BK26,0)</f>
        <v>0</v>
      </c>
      <c r="AF158" s="96">
        <f>IF(AF$11=ابريل!$A26,ابريل!$AI26-ابريل!$AJ26,0)</f>
        <v>0</v>
      </c>
      <c r="AG158" s="96">
        <f>IF(AG$11=ابريل!$A26,ابريل!$AI26-ابريل!$AJ26,0)</f>
        <v>0</v>
      </c>
      <c r="AH158" s="96">
        <f>IF(AH$11=ابريل!$A26,ابريل!$AI26-ابريل!$AJ26,0)</f>
        <v>0</v>
      </c>
      <c r="AI158" s="96">
        <f t="shared" si="29"/>
        <v>0</v>
      </c>
      <c r="AJ158" s="96">
        <f>IF(AJ$11=ابريل!$A26,ابريل!$BP26-ابريل!$BO26,0)</f>
        <v>0</v>
      </c>
      <c r="AK158" s="96">
        <f>IF(AK$11=ابريل!$A26,ابريل!$AI26-ابريل!$AJ26,0)</f>
        <v>0</v>
      </c>
      <c r="AL158" s="96">
        <f>IF(AL$11=ابريل!$A26,ابريل!$AI26-ابريل!$AJ26,0)</f>
        <v>0</v>
      </c>
      <c r="AM158" s="96">
        <f>IF(AM$11=ابريل!$A26,ابريل!$AI26-ابريل!$AJ26,0)</f>
        <v>0</v>
      </c>
      <c r="AN158" s="96">
        <f>IF(AN$11=ابريل!$A26,ابريل!$AI26-ابريل!$AJ26,0)</f>
        <v>0</v>
      </c>
    </row>
    <row r="159" spans="1:40">
      <c r="A159" s="96" t="str">
        <f>IF(D159&gt;0,ابريل!D27," ")</f>
        <v> </v>
      </c>
      <c r="B159" s="96"/>
      <c r="C159" s="96"/>
      <c r="D159" s="126">
        <f t="shared" si="24"/>
        <v>0</v>
      </c>
      <c r="E159" s="126">
        <f t="shared" si="25"/>
        <v>0</v>
      </c>
      <c r="F159" s="96">
        <f>IF(F$11=ابريل!$A27,ابريل!BP27-ابريل!BO27,0)</f>
        <v>0</v>
      </c>
      <c r="G159" s="96">
        <f>IF(G$11=ابريل!$A27,ابريل!BL27-ابريل!BK27,0)</f>
        <v>0</v>
      </c>
      <c r="H159" s="96">
        <f>IF(H$11=ابريل!$A27,ابريل!$BM27-ابريل!$BN27,0)</f>
        <v>0</v>
      </c>
      <c r="I159" s="96">
        <f>IF(I$11=ابريل!$A27,ابريل!$BM27-ابريل!$BN27,0)</f>
        <v>0</v>
      </c>
      <c r="J159" s="96">
        <f>IF(J$11=ابريل!$A27,ابريل!$BM27-ابريل!$BN27,0)</f>
        <v>0</v>
      </c>
      <c r="K159" s="96">
        <f>IF(K$11=ابريل!$A27,ابريل!$BM27-ابريل!$BN27,0)</f>
        <v>0</v>
      </c>
      <c r="L159" s="96">
        <f>IF(L$11=ابريل!$A27,ابريل!$BM27-ابريل!$BN27,0)</f>
        <v>0</v>
      </c>
      <c r="M159" s="96">
        <f t="shared" si="26"/>
        <v>0</v>
      </c>
      <c r="N159" s="96">
        <f>IF(N$11=يناير!$A27,ابريل!$BP27-ابريل!$BO27,0)</f>
        <v>0</v>
      </c>
      <c r="O159" s="96">
        <f>IF(O$11=ابريل!$A27,ابريل!$BL27-ابريل!$BK27,0)</f>
        <v>0</v>
      </c>
      <c r="P159" s="96">
        <f>IF(P$11=ابريل!$A27,ابريل!$AI27-ابريل!$AJ27,0)</f>
        <v>0</v>
      </c>
      <c r="Q159" s="96">
        <f>IF(Q$11=ابريل!$A27,ابريل!$AI27-ابريل!$AJ27,0)</f>
        <v>0</v>
      </c>
      <c r="R159" s="96">
        <f>IF(R$11=ابريل!$A27,ابريل!$AI27-ابريل!$AJ27,0)</f>
        <v>0</v>
      </c>
      <c r="S159" s="96">
        <f>IF(S$11=ابريل!$A27,ابريل!$AI27-ابريل!$AJ27,0)</f>
        <v>0</v>
      </c>
      <c r="T159" s="96">
        <f>IF(T$11=ابريل!$A27,ابريل!$AI27-ابريل!$AJ27,0)</f>
        <v>0</v>
      </c>
      <c r="U159" s="96">
        <f t="shared" si="27"/>
        <v>0</v>
      </c>
      <c r="V159" s="96">
        <f>IF(V$11=ابريل!$A27,ابريل!$BP27-ابريل!$BO27,0)</f>
        <v>0</v>
      </c>
      <c r="W159" s="96">
        <f>IF(W$11=ابريل!$A27,ابريل!$BL27-ابريل!$BK27,0)</f>
        <v>0</v>
      </c>
      <c r="X159" s="96">
        <f>IF(X$11=ابريل!$A27,ابريل!$AI27-ابريل!$AJ27,0)</f>
        <v>0</v>
      </c>
      <c r="Y159" s="96">
        <f>IF(Y$11=ابريل!$A27,ابريل!$AI27-ابريل!$AJ27,0)</f>
        <v>0</v>
      </c>
      <c r="Z159" s="96">
        <f>IF(Z$11=ابريل!$A27,ابريل!$AI27-ابريل!$AJ27,0)</f>
        <v>0</v>
      </c>
      <c r="AA159" s="96">
        <f>IF(AA$11=ابريل!$A27,ابريل!$AI27-ابريل!$AJ27,0)</f>
        <v>0</v>
      </c>
      <c r="AB159" s="96">
        <f>IF(AB$11=ابريل!$A27,ابريل!$AI27-ابريل!$AJ27,0)</f>
        <v>0</v>
      </c>
      <c r="AC159" s="96">
        <f t="shared" si="28"/>
        <v>0</v>
      </c>
      <c r="AD159" s="96">
        <f>IF(AD$11=ابريل!$A27,ابريل!$BP27-ابريل!$BO27,0)</f>
        <v>0</v>
      </c>
      <c r="AE159" s="96">
        <f>IF(AE$11=ابريل!$A27,ابريل!$BL27-ابريل!$BK27,0)</f>
        <v>0</v>
      </c>
      <c r="AF159" s="96">
        <f>IF(AF$11=ابريل!$A27,ابريل!$AI27-ابريل!$AJ27,0)</f>
        <v>0</v>
      </c>
      <c r="AG159" s="96">
        <f>IF(AG$11=ابريل!$A27,ابريل!$AI27-ابريل!$AJ27,0)</f>
        <v>0</v>
      </c>
      <c r="AH159" s="96">
        <f>IF(AH$11=ابريل!$A27,ابريل!$AI27-ابريل!$AJ27,0)</f>
        <v>0</v>
      </c>
      <c r="AI159" s="96">
        <f t="shared" si="29"/>
        <v>0</v>
      </c>
      <c r="AJ159" s="96">
        <f>IF(AJ$11=ابريل!$A27,ابريل!$BP27-ابريل!$BO27,0)</f>
        <v>0</v>
      </c>
      <c r="AK159" s="96">
        <f>IF(AK$11=ابريل!$A27,ابريل!$AI27-ابريل!$AJ27,0)</f>
        <v>0</v>
      </c>
      <c r="AL159" s="96">
        <f>IF(AL$11=ابريل!$A27,ابريل!$AI27-ابريل!$AJ27,0)</f>
        <v>0</v>
      </c>
      <c r="AM159" s="96">
        <f>IF(AM$11=ابريل!$A27,ابريل!$AI27-ابريل!$AJ27,0)</f>
        <v>0</v>
      </c>
      <c r="AN159" s="96">
        <f>IF(AN$11=ابريل!$A27,ابريل!$AI27-ابريل!$AJ27,0)</f>
        <v>0</v>
      </c>
    </row>
    <row r="160" spans="1:40">
      <c r="A160" s="96" t="str">
        <f>IF(D160&gt;0,ابريل!D28," ")</f>
        <v> </v>
      </c>
      <c r="B160" s="96"/>
      <c r="C160" s="96"/>
      <c r="D160" s="126">
        <f t="shared" si="24"/>
        <v>0</v>
      </c>
      <c r="E160" s="126">
        <f t="shared" si="25"/>
        <v>0</v>
      </c>
      <c r="F160" s="96">
        <f>IF(F$11=ابريل!$A28,ابريل!BP28-ابريل!BO28,0)</f>
        <v>0</v>
      </c>
      <c r="G160" s="96">
        <f>IF(G$11=ابريل!$A28,ابريل!BL28-ابريل!BK28,0)</f>
        <v>0</v>
      </c>
      <c r="H160" s="96">
        <f>IF(H$11=ابريل!$A28,ابريل!$BM28-ابريل!$BN28,0)</f>
        <v>0</v>
      </c>
      <c r="I160" s="96">
        <f>IF(I$11=ابريل!$A28,ابريل!$BM28-ابريل!$BN28,0)</f>
        <v>0</v>
      </c>
      <c r="J160" s="96">
        <f>IF(J$11=ابريل!$A28,ابريل!$BM28-ابريل!$BN28,0)</f>
        <v>0</v>
      </c>
      <c r="K160" s="96">
        <f>IF(K$11=ابريل!$A28,ابريل!$BM28-ابريل!$BN28,0)</f>
        <v>0</v>
      </c>
      <c r="L160" s="96">
        <f>IF(L$11=ابريل!$A28,ابريل!$BM28-ابريل!$BN28,0)</f>
        <v>0</v>
      </c>
      <c r="M160" s="96">
        <f t="shared" si="26"/>
        <v>0</v>
      </c>
      <c r="N160" s="96">
        <f>IF(N$11=يناير!$A28,ابريل!$BP28-ابريل!$BO28,0)</f>
        <v>0</v>
      </c>
      <c r="O160" s="96">
        <f>IF(O$11=ابريل!$A28,ابريل!$BL28-ابريل!$BK28,0)</f>
        <v>0</v>
      </c>
      <c r="P160" s="96">
        <f>IF(P$11=ابريل!$A28,ابريل!$AI28-ابريل!$AJ28,0)</f>
        <v>0</v>
      </c>
      <c r="Q160" s="96">
        <f>IF(Q$11=ابريل!$A28,ابريل!$AI28-ابريل!$AJ28,0)</f>
        <v>0</v>
      </c>
      <c r="R160" s="96">
        <f>IF(R$11=ابريل!$A28,ابريل!$AI28-ابريل!$AJ28,0)</f>
        <v>0</v>
      </c>
      <c r="S160" s="96">
        <f>IF(S$11=ابريل!$A28,ابريل!$AI28-ابريل!$AJ28,0)</f>
        <v>0</v>
      </c>
      <c r="T160" s="96">
        <f>IF(T$11=ابريل!$A28,ابريل!$AI28-ابريل!$AJ28,0)</f>
        <v>0</v>
      </c>
      <c r="U160" s="96">
        <f t="shared" si="27"/>
        <v>0</v>
      </c>
      <c r="V160" s="96">
        <f>IF(V$11=ابريل!$A28,ابريل!$BP28-ابريل!$BO28,0)</f>
        <v>0</v>
      </c>
      <c r="W160" s="96">
        <f>IF(W$11=ابريل!$A28,ابريل!$BL28-ابريل!$BK28,0)</f>
        <v>0</v>
      </c>
      <c r="X160" s="96">
        <f>IF(X$11=ابريل!$A28,ابريل!$AI28-ابريل!$AJ28,0)</f>
        <v>0</v>
      </c>
      <c r="Y160" s="96">
        <f>IF(Y$11=ابريل!$A28,ابريل!$AI28-ابريل!$AJ28,0)</f>
        <v>0</v>
      </c>
      <c r="Z160" s="96">
        <f>IF(Z$11=ابريل!$A28,ابريل!$AI28-ابريل!$AJ28,0)</f>
        <v>0</v>
      </c>
      <c r="AA160" s="96">
        <f>IF(AA$11=ابريل!$A28,ابريل!$AI28-ابريل!$AJ28,0)</f>
        <v>0</v>
      </c>
      <c r="AB160" s="96">
        <f>IF(AB$11=ابريل!$A28,ابريل!$AI28-ابريل!$AJ28,0)</f>
        <v>0</v>
      </c>
      <c r="AC160" s="96">
        <f t="shared" si="28"/>
        <v>0</v>
      </c>
      <c r="AD160" s="96">
        <f>IF(AD$11=ابريل!$A28,ابريل!$BP28-ابريل!$BO28,0)</f>
        <v>0</v>
      </c>
      <c r="AE160" s="96">
        <f>IF(AE$11=ابريل!$A28,ابريل!$BL28-ابريل!$BK28,0)</f>
        <v>0</v>
      </c>
      <c r="AF160" s="96">
        <f>IF(AF$11=ابريل!$A28,ابريل!$AI28-ابريل!$AJ28,0)</f>
        <v>0</v>
      </c>
      <c r="AG160" s="96">
        <f>IF(AG$11=ابريل!$A28,ابريل!$AI28-ابريل!$AJ28,0)</f>
        <v>0</v>
      </c>
      <c r="AH160" s="96">
        <f>IF(AH$11=ابريل!$A28,ابريل!$AI28-ابريل!$AJ28,0)</f>
        <v>0</v>
      </c>
      <c r="AI160" s="96">
        <f t="shared" si="29"/>
        <v>0</v>
      </c>
      <c r="AJ160" s="96">
        <f>IF(AJ$11=ابريل!$A28,ابريل!$BP28-ابريل!$BO28,0)</f>
        <v>0</v>
      </c>
      <c r="AK160" s="96">
        <f>IF(AK$11=ابريل!$A28,ابريل!$AI28-ابريل!$AJ28,0)</f>
        <v>0</v>
      </c>
      <c r="AL160" s="96">
        <f>IF(AL$11=ابريل!$A28,ابريل!$AI28-ابريل!$AJ28,0)</f>
        <v>0</v>
      </c>
      <c r="AM160" s="96">
        <f>IF(AM$11=ابريل!$A28,ابريل!$AI28-ابريل!$AJ28,0)</f>
        <v>0</v>
      </c>
      <c r="AN160" s="96">
        <f>IF(AN$11=ابريل!$A28,ابريل!$AI28-ابريل!$AJ28,0)</f>
        <v>0</v>
      </c>
    </row>
    <row r="161" spans="1:40">
      <c r="A161" s="96" t="str">
        <f>IF(D161&gt;0,ابريل!D29," ")</f>
        <v> </v>
      </c>
      <c r="B161" s="96"/>
      <c r="C161" s="96"/>
      <c r="D161" s="126">
        <f t="shared" si="24"/>
        <v>0</v>
      </c>
      <c r="E161" s="126">
        <f t="shared" si="25"/>
        <v>0</v>
      </c>
      <c r="F161" s="96">
        <f>IF(F$11=ابريل!$A29,ابريل!BP29-ابريل!BO29,0)</f>
        <v>0</v>
      </c>
      <c r="G161" s="96">
        <f>IF(G$11=ابريل!$A29,ابريل!BL29-ابريل!BK29,0)</f>
        <v>0</v>
      </c>
      <c r="H161" s="96">
        <f>IF(H$11=ابريل!$A29,ابريل!$BM29-ابريل!$BN29,0)</f>
        <v>0</v>
      </c>
      <c r="I161" s="96">
        <f>IF(I$11=ابريل!$A29,ابريل!$BM29-ابريل!$BN29,0)</f>
        <v>0</v>
      </c>
      <c r="J161" s="96">
        <f>IF(J$11=ابريل!$A29,ابريل!$BM29-ابريل!$BN29,0)</f>
        <v>0</v>
      </c>
      <c r="K161" s="96">
        <f>IF(K$11=ابريل!$A29,ابريل!$BM29-ابريل!$BN29,0)</f>
        <v>0</v>
      </c>
      <c r="L161" s="96">
        <f>IF(L$11=ابريل!$A29,ابريل!$BM29-ابريل!$BN29,0)</f>
        <v>0</v>
      </c>
      <c r="M161" s="96">
        <f t="shared" si="26"/>
        <v>0</v>
      </c>
      <c r="N161" s="96">
        <f>IF(N$11=يناير!$A29,ابريل!$BP29-ابريل!$BO29,0)</f>
        <v>0</v>
      </c>
      <c r="O161" s="96">
        <f>IF(O$11=ابريل!$A29,ابريل!$BL29-ابريل!$BK29,0)</f>
        <v>0</v>
      </c>
      <c r="P161" s="96">
        <f>IF(P$11=ابريل!$A29,ابريل!$AI29-ابريل!$AJ29,0)</f>
        <v>0</v>
      </c>
      <c r="Q161" s="96">
        <f>IF(Q$11=ابريل!$A29,ابريل!$AI29-ابريل!$AJ29,0)</f>
        <v>0</v>
      </c>
      <c r="R161" s="96">
        <f>IF(R$11=ابريل!$A29,ابريل!$AI29-ابريل!$AJ29,0)</f>
        <v>0</v>
      </c>
      <c r="S161" s="96">
        <f>IF(S$11=ابريل!$A29,ابريل!$AI29-ابريل!$AJ29,0)</f>
        <v>0</v>
      </c>
      <c r="T161" s="96">
        <f>IF(T$11=ابريل!$A29,ابريل!$AI29-ابريل!$AJ29,0)</f>
        <v>0</v>
      </c>
      <c r="U161" s="96">
        <f t="shared" si="27"/>
        <v>0</v>
      </c>
      <c r="V161" s="96">
        <f>IF(V$11=ابريل!$A29,ابريل!$BP29-ابريل!$BO29,0)</f>
        <v>0</v>
      </c>
      <c r="W161" s="96">
        <f>IF(W$11=ابريل!$A29,ابريل!$BL29-ابريل!$BK29,0)</f>
        <v>0</v>
      </c>
      <c r="X161" s="96">
        <f>IF(X$11=ابريل!$A29,ابريل!$AI29-ابريل!$AJ29,0)</f>
        <v>0</v>
      </c>
      <c r="Y161" s="96">
        <f>IF(Y$11=ابريل!$A29,ابريل!$AI29-ابريل!$AJ29,0)</f>
        <v>0</v>
      </c>
      <c r="Z161" s="96">
        <f>IF(Z$11=ابريل!$A29,ابريل!$AI29-ابريل!$AJ29,0)</f>
        <v>0</v>
      </c>
      <c r="AA161" s="96">
        <f>IF(AA$11=ابريل!$A29,ابريل!$AI29-ابريل!$AJ29,0)</f>
        <v>0</v>
      </c>
      <c r="AB161" s="96">
        <f>IF(AB$11=ابريل!$A29,ابريل!$AI29-ابريل!$AJ29,0)</f>
        <v>0</v>
      </c>
      <c r="AC161" s="96">
        <f t="shared" si="28"/>
        <v>0</v>
      </c>
      <c r="AD161" s="96">
        <f>IF(AD$11=ابريل!$A29,ابريل!$BP29-ابريل!$BO29,0)</f>
        <v>0</v>
      </c>
      <c r="AE161" s="96">
        <f>IF(AE$11=ابريل!$A29,ابريل!$BL29-ابريل!$BK29,0)</f>
        <v>0</v>
      </c>
      <c r="AF161" s="96">
        <f>IF(AF$11=ابريل!$A29,ابريل!$AI29-ابريل!$AJ29,0)</f>
        <v>0</v>
      </c>
      <c r="AG161" s="96">
        <f>IF(AG$11=ابريل!$A29,ابريل!$AI29-ابريل!$AJ29,0)</f>
        <v>0</v>
      </c>
      <c r="AH161" s="96">
        <f>IF(AH$11=ابريل!$A29,ابريل!$AI29-ابريل!$AJ29,0)</f>
        <v>0</v>
      </c>
      <c r="AI161" s="96">
        <f t="shared" si="29"/>
        <v>0</v>
      </c>
      <c r="AJ161" s="96">
        <f>IF(AJ$11=ابريل!$A29,ابريل!$BP29-ابريل!$BO29,0)</f>
        <v>0</v>
      </c>
      <c r="AK161" s="96">
        <f>IF(AK$11=ابريل!$A29,ابريل!$AI29-ابريل!$AJ29,0)</f>
        <v>0</v>
      </c>
      <c r="AL161" s="96">
        <f>IF(AL$11=ابريل!$A29,ابريل!$AI29-ابريل!$AJ29,0)</f>
        <v>0</v>
      </c>
      <c r="AM161" s="96">
        <f>IF(AM$11=ابريل!$A29,ابريل!$AI29-ابريل!$AJ29,0)</f>
        <v>0</v>
      </c>
      <c r="AN161" s="96">
        <f>IF(AN$11=ابريل!$A29,ابريل!$AI29-ابريل!$AJ29,0)</f>
        <v>0</v>
      </c>
    </row>
    <row r="162" spans="1:40">
      <c r="A162" s="96" t="str">
        <f>IF(D162&gt;0,ابريل!D30," ")</f>
        <v> </v>
      </c>
      <c r="B162" s="96"/>
      <c r="C162" s="96"/>
      <c r="D162" s="126">
        <f t="shared" si="24"/>
        <v>0</v>
      </c>
      <c r="E162" s="126">
        <f t="shared" si="25"/>
        <v>0</v>
      </c>
      <c r="F162" s="96">
        <f>IF(F$11=ابريل!$A30,ابريل!BP30-ابريل!BO30,0)</f>
        <v>0</v>
      </c>
      <c r="G162" s="96">
        <f>IF(G$11=ابريل!$A30,ابريل!BL30-ابريل!BK30,0)</f>
        <v>0</v>
      </c>
      <c r="H162" s="96">
        <f>IF(H$11=ابريل!$A30,ابريل!$BM30-ابريل!$BN30,0)</f>
        <v>0</v>
      </c>
      <c r="I162" s="96">
        <f>IF(I$11=ابريل!$A30,ابريل!$BM30-ابريل!$BN30,0)</f>
        <v>0</v>
      </c>
      <c r="J162" s="96">
        <f>IF(J$11=ابريل!$A30,ابريل!$BM30-ابريل!$BN30,0)</f>
        <v>0</v>
      </c>
      <c r="K162" s="96">
        <f>IF(K$11=ابريل!$A30,ابريل!$BM30-ابريل!$BN30,0)</f>
        <v>0</v>
      </c>
      <c r="L162" s="96">
        <f>IF(L$11=ابريل!$A30,ابريل!$BM30-ابريل!$BN30,0)</f>
        <v>0</v>
      </c>
      <c r="M162" s="96">
        <f t="shared" si="26"/>
        <v>0</v>
      </c>
      <c r="N162" s="96">
        <f>IF(N$11=يناير!$A30,ابريل!$BP30-ابريل!$BO30,0)</f>
        <v>0</v>
      </c>
      <c r="O162" s="96">
        <f>IF(O$11=ابريل!$A30,ابريل!$BL30-ابريل!$BK30,0)</f>
        <v>0</v>
      </c>
      <c r="P162" s="96">
        <f>IF(P$11=ابريل!$A30,ابريل!$AI30-ابريل!$AJ30,0)</f>
        <v>0</v>
      </c>
      <c r="Q162" s="96">
        <f>IF(Q$11=ابريل!$A30,ابريل!$AI30-ابريل!$AJ30,0)</f>
        <v>0</v>
      </c>
      <c r="R162" s="96">
        <f>IF(R$11=ابريل!$A30,ابريل!$AI30-ابريل!$AJ30,0)</f>
        <v>0</v>
      </c>
      <c r="S162" s="96">
        <f>IF(S$11=ابريل!$A30,ابريل!$AI30-ابريل!$AJ30,0)</f>
        <v>0</v>
      </c>
      <c r="T162" s="96">
        <f>IF(T$11=ابريل!$A30,ابريل!$AI30-ابريل!$AJ30,0)</f>
        <v>0</v>
      </c>
      <c r="U162" s="96">
        <f t="shared" si="27"/>
        <v>0</v>
      </c>
      <c r="V162" s="96">
        <f>IF(V$11=ابريل!$A30,ابريل!$BP30-ابريل!$BO30,0)</f>
        <v>0</v>
      </c>
      <c r="W162" s="96">
        <f>IF(W$11=ابريل!$A30,ابريل!$BL30-ابريل!$BK30,0)</f>
        <v>0</v>
      </c>
      <c r="X162" s="96">
        <f>IF(X$11=ابريل!$A30,ابريل!$AI30-ابريل!$AJ30,0)</f>
        <v>0</v>
      </c>
      <c r="Y162" s="96">
        <f>IF(Y$11=ابريل!$A30,ابريل!$AI30-ابريل!$AJ30,0)</f>
        <v>0</v>
      </c>
      <c r="Z162" s="96">
        <f>IF(Z$11=ابريل!$A30,ابريل!$AI30-ابريل!$AJ30,0)</f>
        <v>0</v>
      </c>
      <c r="AA162" s="96">
        <f>IF(AA$11=ابريل!$A30,ابريل!$AI30-ابريل!$AJ30,0)</f>
        <v>0</v>
      </c>
      <c r="AB162" s="96">
        <f>IF(AB$11=ابريل!$A30,ابريل!$AI30-ابريل!$AJ30,0)</f>
        <v>0</v>
      </c>
      <c r="AC162" s="96">
        <f t="shared" si="28"/>
        <v>0</v>
      </c>
      <c r="AD162" s="96">
        <f>IF(AD$11=ابريل!$A30,ابريل!$BP30-ابريل!$BO30,0)</f>
        <v>0</v>
      </c>
      <c r="AE162" s="96">
        <f>IF(AE$11=ابريل!$A30,ابريل!$BL30-ابريل!$BK30,0)</f>
        <v>0</v>
      </c>
      <c r="AF162" s="96">
        <f>IF(AF$11=ابريل!$A30,ابريل!$AI30-ابريل!$AJ30,0)</f>
        <v>0</v>
      </c>
      <c r="AG162" s="96">
        <f>IF(AG$11=ابريل!$A30,ابريل!$AI30-ابريل!$AJ30,0)</f>
        <v>0</v>
      </c>
      <c r="AH162" s="96">
        <f>IF(AH$11=ابريل!$A30,ابريل!$AI30-ابريل!$AJ30,0)</f>
        <v>0</v>
      </c>
      <c r="AI162" s="96">
        <f t="shared" si="29"/>
        <v>0</v>
      </c>
      <c r="AJ162" s="96">
        <f>IF(AJ$11=ابريل!$A30,ابريل!$BP30-ابريل!$BO30,0)</f>
        <v>0</v>
      </c>
      <c r="AK162" s="96">
        <f>IF(AK$11=ابريل!$A30,ابريل!$AI30-ابريل!$AJ30,0)</f>
        <v>0</v>
      </c>
      <c r="AL162" s="96">
        <f>IF(AL$11=ابريل!$A30,ابريل!$AI30-ابريل!$AJ30,0)</f>
        <v>0</v>
      </c>
      <c r="AM162" s="96">
        <f>IF(AM$11=ابريل!$A30,ابريل!$AI30-ابريل!$AJ30,0)</f>
        <v>0</v>
      </c>
      <c r="AN162" s="96">
        <f>IF(AN$11=ابريل!$A30,ابريل!$AI30-ابريل!$AJ30,0)</f>
        <v>0</v>
      </c>
    </row>
    <row r="163" spans="1:40">
      <c r="A163" s="96" t="str">
        <f>IF(D163&gt;0,ابريل!D31," ")</f>
        <v> </v>
      </c>
      <c r="B163" s="96"/>
      <c r="C163" s="96"/>
      <c r="D163" s="126">
        <f t="shared" si="24"/>
        <v>0</v>
      </c>
      <c r="E163" s="126">
        <f t="shared" si="25"/>
        <v>0</v>
      </c>
      <c r="F163" s="96">
        <f>IF(F$11=ابريل!$A31,ابريل!BP31-ابريل!BO31,0)</f>
        <v>0</v>
      </c>
      <c r="G163" s="96">
        <f>IF(G$11=ابريل!$A31,ابريل!BL31-ابريل!BK31,0)</f>
        <v>0</v>
      </c>
      <c r="H163" s="96">
        <f>IF(H$11=ابريل!$A31,ابريل!$BM31-ابريل!$BN31,0)</f>
        <v>0</v>
      </c>
      <c r="I163" s="96">
        <f>IF(I$11=ابريل!$A31,ابريل!$BM31-ابريل!$BN31,0)</f>
        <v>0</v>
      </c>
      <c r="J163" s="96">
        <f>IF(J$11=ابريل!$A31,ابريل!$BM31-ابريل!$BN31,0)</f>
        <v>0</v>
      </c>
      <c r="K163" s="96">
        <f>IF(K$11=ابريل!$A31,ابريل!$BM31-ابريل!$BN31,0)</f>
        <v>0</v>
      </c>
      <c r="L163" s="96">
        <f>IF(L$11=ابريل!$A31,ابريل!$BM31-ابريل!$BN31,0)</f>
        <v>0</v>
      </c>
      <c r="M163" s="96">
        <f t="shared" si="26"/>
        <v>0</v>
      </c>
      <c r="N163" s="96">
        <f>IF(N$11=يناير!$A31,ابريل!$BP31-ابريل!$BO31,0)</f>
        <v>0</v>
      </c>
      <c r="O163" s="96">
        <f>IF(O$11=ابريل!$A31,ابريل!$BL31-ابريل!$BK31,0)</f>
        <v>0</v>
      </c>
      <c r="P163" s="96">
        <f>IF(P$11=ابريل!$A31,ابريل!$AI31-ابريل!$AJ31,0)</f>
        <v>0</v>
      </c>
      <c r="Q163" s="96">
        <f>IF(Q$11=ابريل!$A31,ابريل!$AI31-ابريل!$AJ31,0)</f>
        <v>0</v>
      </c>
      <c r="R163" s="96">
        <f>IF(R$11=ابريل!$A31,ابريل!$AI31-ابريل!$AJ31,0)</f>
        <v>0</v>
      </c>
      <c r="S163" s="96">
        <f>IF(S$11=ابريل!$A31,ابريل!$AI31-ابريل!$AJ31,0)</f>
        <v>0</v>
      </c>
      <c r="T163" s="96">
        <f>IF(T$11=ابريل!$A31,ابريل!$AI31-ابريل!$AJ31,0)</f>
        <v>0</v>
      </c>
      <c r="U163" s="96">
        <f t="shared" si="27"/>
        <v>0</v>
      </c>
      <c r="V163" s="96">
        <f>IF(V$11=ابريل!$A31,ابريل!$BP31-ابريل!$BO31,0)</f>
        <v>0</v>
      </c>
      <c r="W163" s="96">
        <f>IF(W$11=ابريل!$A31,ابريل!$BL31-ابريل!$BK31,0)</f>
        <v>0</v>
      </c>
      <c r="X163" s="96">
        <f>IF(X$11=ابريل!$A31,ابريل!$AI31-ابريل!$AJ31,0)</f>
        <v>0</v>
      </c>
      <c r="Y163" s="96">
        <f>IF(Y$11=ابريل!$A31,ابريل!$AI31-ابريل!$AJ31,0)</f>
        <v>0</v>
      </c>
      <c r="Z163" s="96">
        <f>IF(Z$11=ابريل!$A31,ابريل!$AI31-ابريل!$AJ31,0)</f>
        <v>0</v>
      </c>
      <c r="AA163" s="96">
        <f>IF(AA$11=ابريل!$A31,ابريل!$AI31-ابريل!$AJ31,0)</f>
        <v>0</v>
      </c>
      <c r="AB163" s="96">
        <f>IF(AB$11=ابريل!$A31,ابريل!$AI31-ابريل!$AJ31,0)</f>
        <v>0</v>
      </c>
      <c r="AC163" s="96">
        <f t="shared" si="28"/>
        <v>0</v>
      </c>
      <c r="AD163" s="96">
        <f>IF(AD$11=ابريل!$A31,ابريل!$BP31-ابريل!$BO31,0)</f>
        <v>0</v>
      </c>
      <c r="AE163" s="96">
        <f>IF(AE$11=ابريل!$A31,ابريل!$BL31-ابريل!$BK31,0)</f>
        <v>0</v>
      </c>
      <c r="AF163" s="96">
        <f>IF(AF$11=ابريل!$A31,ابريل!$AI31-ابريل!$AJ31,0)</f>
        <v>0</v>
      </c>
      <c r="AG163" s="96">
        <f>IF(AG$11=ابريل!$A31,ابريل!$AI31-ابريل!$AJ31,0)</f>
        <v>0</v>
      </c>
      <c r="AH163" s="96">
        <f>IF(AH$11=ابريل!$A31,ابريل!$AI31-ابريل!$AJ31,0)</f>
        <v>0</v>
      </c>
      <c r="AI163" s="96">
        <f t="shared" si="29"/>
        <v>0</v>
      </c>
      <c r="AJ163" s="96">
        <f>IF(AJ$11=ابريل!$A31,ابريل!$BP31-ابريل!$BO31,0)</f>
        <v>0</v>
      </c>
      <c r="AK163" s="96">
        <f>IF(AK$11=ابريل!$A31,ابريل!$AI31-ابريل!$AJ31,0)</f>
        <v>0</v>
      </c>
      <c r="AL163" s="96">
        <f>IF(AL$11=ابريل!$A31,ابريل!$AI31-ابريل!$AJ31,0)</f>
        <v>0</v>
      </c>
      <c r="AM163" s="96">
        <f>IF(AM$11=ابريل!$A31,ابريل!$AI31-ابريل!$AJ31,0)</f>
        <v>0</v>
      </c>
      <c r="AN163" s="96">
        <f>IF(AN$11=ابريل!$A31,ابريل!$AI31-ابريل!$AJ31,0)</f>
        <v>0</v>
      </c>
    </row>
    <row r="164" spans="1:40">
      <c r="A164" s="96" t="str">
        <f>IF(D164&gt;0,ابريل!D32," ")</f>
        <v> </v>
      </c>
      <c r="B164" s="96"/>
      <c r="C164" s="96"/>
      <c r="D164" s="126">
        <f t="shared" si="24"/>
        <v>0</v>
      </c>
      <c r="E164" s="126">
        <f t="shared" si="25"/>
        <v>0</v>
      </c>
      <c r="F164" s="96">
        <f>IF(F$11=ابريل!$A32,ابريل!BP32-ابريل!BO32,0)</f>
        <v>0</v>
      </c>
      <c r="G164" s="96">
        <f>IF(G$11=ابريل!$A32,ابريل!BL32-ابريل!BK32,0)</f>
        <v>0</v>
      </c>
      <c r="H164" s="96">
        <f>IF(H$11=ابريل!$A32,ابريل!$BM32-ابريل!$BN32,0)</f>
        <v>0</v>
      </c>
      <c r="I164" s="96">
        <f>IF(I$11=ابريل!$A32,ابريل!$BM32-ابريل!$BN32,0)</f>
        <v>0</v>
      </c>
      <c r="J164" s="96">
        <f>IF(J$11=ابريل!$A32,ابريل!$BM32-ابريل!$BN32,0)</f>
        <v>0</v>
      </c>
      <c r="K164" s="96">
        <f>IF(K$11=ابريل!$A32,ابريل!$BM32-ابريل!$BN32,0)</f>
        <v>0</v>
      </c>
      <c r="L164" s="96">
        <f>IF(L$11=ابريل!$A32,ابريل!$BM32-ابريل!$BN32,0)</f>
        <v>0</v>
      </c>
      <c r="M164" s="96">
        <f t="shared" si="26"/>
        <v>0</v>
      </c>
      <c r="N164" s="96">
        <f>IF(N$11=يناير!$A32,ابريل!$BP32-ابريل!$BO32,0)</f>
        <v>0</v>
      </c>
      <c r="O164" s="96">
        <f>IF(O$11=ابريل!$A32,ابريل!$BL32-ابريل!$BK32,0)</f>
        <v>0</v>
      </c>
      <c r="P164" s="96">
        <f>IF(P$11=ابريل!$A32,ابريل!$AI32-ابريل!$AJ32,0)</f>
        <v>0</v>
      </c>
      <c r="Q164" s="96">
        <f>IF(Q$11=ابريل!$A32,ابريل!$AI32-ابريل!$AJ32,0)</f>
        <v>0</v>
      </c>
      <c r="R164" s="96">
        <f>IF(R$11=ابريل!$A32,ابريل!$AI32-ابريل!$AJ32,0)</f>
        <v>0</v>
      </c>
      <c r="S164" s="96">
        <f>IF(S$11=ابريل!$A32,ابريل!$AI32-ابريل!$AJ32,0)</f>
        <v>0</v>
      </c>
      <c r="T164" s="96">
        <f>IF(T$11=ابريل!$A32,ابريل!$AI32-ابريل!$AJ32,0)</f>
        <v>0</v>
      </c>
      <c r="U164" s="96">
        <f t="shared" si="27"/>
        <v>0</v>
      </c>
      <c r="V164" s="96">
        <f>IF(V$11=ابريل!$A32,ابريل!$BP32-ابريل!$BO32,0)</f>
        <v>0</v>
      </c>
      <c r="W164" s="96">
        <f>IF(W$11=ابريل!$A32,ابريل!$BL32-ابريل!$BK32,0)</f>
        <v>0</v>
      </c>
      <c r="X164" s="96">
        <f>IF(X$11=ابريل!$A32,ابريل!$AI32-ابريل!$AJ32,0)</f>
        <v>0</v>
      </c>
      <c r="Y164" s="96">
        <f>IF(Y$11=ابريل!$A32,ابريل!$AI32-ابريل!$AJ32,0)</f>
        <v>0</v>
      </c>
      <c r="Z164" s="96">
        <f>IF(Z$11=ابريل!$A32,ابريل!$AI32-ابريل!$AJ32,0)</f>
        <v>0</v>
      </c>
      <c r="AA164" s="96">
        <f>IF(AA$11=ابريل!$A32,ابريل!$AI32-ابريل!$AJ32,0)</f>
        <v>0</v>
      </c>
      <c r="AB164" s="96">
        <f>IF(AB$11=ابريل!$A32,ابريل!$AI32-ابريل!$AJ32,0)</f>
        <v>0</v>
      </c>
      <c r="AC164" s="96">
        <f t="shared" si="28"/>
        <v>0</v>
      </c>
      <c r="AD164" s="96">
        <f>IF(AD$11=ابريل!$A32,ابريل!$BP32-ابريل!$BO32,0)</f>
        <v>0</v>
      </c>
      <c r="AE164" s="96">
        <f>IF(AE$11=ابريل!$A32,ابريل!$BL32-ابريل!$BK32,0)</f>
        <v>0</v>
      </c>
      <c r="AF164" s="96">
        <f>IF(AF$11=ابريل!$A32,ابريل!$AI32-ابريل!$AJ32,0)</f>
        <v>0</v>
      </c>
      <c r="AG164" s="96">
        <f>IF(AG$11=ابريل!$A32,ابريل!$AI32-ابريل!$AJ32,0)</f>
        <v>0</v>
      </c>
      <c r="AH164" s="96">
        <f>IF(AH$11=ابريل!$A32,ابريل!$AI32-ابريل!$AJ32,0)</f>
        <v>0</v>
      </c>
      <c r="AI164" s="96">
        <f t="shared" si="29"/>
        <v>0</v>
      </c>
      <c r="AJ164" s="96">
        <f>IF(AJ$11=ابريل!$A32,ابريل!$BP32-ابريل!$BO32,0)</f>
        <v>0</v>
      </c>
      <c r="AK164" s="96">
        <f>IF(AK$11=ابريل!$A32,ابريل!$AI32-ابريل!$AJ32,0)</f>
        <v>0</v>
      </c>
      <c r="AL164" s="96">
        <f>IF(AL$11=ابريل!$A32,ابريل!$AI32-ابريل!$AJ32,0)</f>
        <v>0</v>
      </c>
      <c r="AM164" s="96">
        <f>IF(AM$11=ابريل!$A32,ابريل!$AI32-ابريل!$AJ32,0)</f>
        <v>0</v>
      </c>
      <c r="AN164" s="96">
        <f>IF(AN$11=ابريل!$A32,ابريل!$AI32-ابريل!$AJ32,0)</f>
        <v>0</v>
      </c>
    </row>
    <row r="165" spans="1:40">
      <c r="A165" s="96" t="str">
        <f>IF(D165&gt;0,ابريل!D33," ")</f>
        <v> </v>
      </c>
      <c r="B165" s="96"/>
      <c r="C165" s="96"/>
      <c r="D165" s="126">
        <f t="shared" si="24"/>
        <v>0</v>
      </c>
      <c r="E165" s="126">
        <f t="shared" si="25"/>
        <v>0</v>
      </c>
      <c r="F165" s="96">
        <f>IF(F$11=ابريل!$A33,ابريل!BP33-ابريل!BO33,0)</f>
        <v>0</v>
      </c>
      <c r="G165" s="96">
        <f>IF(G$11=ابريل!$A33,ابريل!BL33-ابريل!BK33,0)</f>
        <v>0</v>
      </c>
      <c r="H165" s="96">
        <f>IF(H$11=ابريل!$A33,ابريل!$BM33-ابريل!$BN33,0)</f>
        <v>0</v>
      </c>
      <c r="I165" s="96">
        <f>IF(I$11=ابريل!$A33,ابريل!$BM33-ابريل!$BN33,0)</f>
        <v>0</v>
      </c>
      <c r="J165" s="96">
        <f>IF(J$11=ابريل!$A33,ابريل!$BM33-ابريل!$BN33,0)</f>
        <v>0</v>
      </c>
      <c r="K165" s="96">
        <f>IF(K$11=ابريل!$A33,ابريل!$BM33-ابريل!$BN33,0)</f>
        <v>0</v>
      </c>
      <c r="L165" s="96">
        <f>IF(L$11=ابريل!$A33,ابريل!$BM33-ابريل!$BN33,0)</f>
        <v>0</v>
      </c>
      <c r="M165" s="96">
        <f t="shared" si="26"/>
        <v>0</v>
      </c>
      <c r="N165" s="96">
        <f>IF(N$11=يناير!$A33,ابريل!$BP33-ابريل!$BO33,0)</f>
        <v>0</v>
      </c>
      <c r="O165" s="96">
        <f>IF(O$11=ابريل!$A33,ابريل!$BL33-ابريل!$BK33,0)</f>
        <v>0</v>
      </c>
      <c r="P165" s="96">
        <f>IF(P$11=ابريل!$A33,ابريل!$AI33-ابريل!$AJ33,0)</f>
        <v>0</v>
      </c>
      <c r="Q165" s="96">
        <f>IF(Q$11=ابريل!$A33,ابريل!$AI33-ابريل!$AJ33,0)</f>
        <v>0</v>
      </c>
      <c r="R165" s="96">
        <f>IF(R$11=ابريل!$A33,ابريل!$AI33-ابريل!$AJ33,0)</f>
        <v>0</v>
      </c>
      <c r="S165" s="96">
        <f>IF(S$11=ابريل!$A33,ابريل!$AI33-ابريل!$AJ33,0)</f>
        <v>0</v>
      </c>
      <c r="T165" s="96">
        <f>IF(T$11=ابريل!$A33,ابريل!$AI33-ابريل!$AJ33,0)</f>
        <v>0</v>
      </c>
      <c r="U165" s="96">
        <f t="shared" si="27"/>
        <v>0</v>
      </c>
      <c r="V165" s="96">
        <f>IF(V$11=ابريل!$A33,ابريل!$BP33-ابريل!$BO33,0)</f>
        <v>0</v>
      </c>
      <c r="W165" s="96">
        <f>IF(W$11=ابريل!$A33,ابريل!$BL33-ابريل!$BK33,0)</f>
        <v>0</v>
      </c>
      <c r="X165" s="96">
        <f>IF(X$11=ابريل!$A33,ابريل!$AI33-ابريل!$AJ33,0)</f>
        <v>0</v>
      </c>
      <c r="Y165" s="96">
        <f>IF(Y$11=ابريل!$A33,ابريل!$AI33-ابريل!$AJ33,0)</f>
        <v>0</v>
      </c>
      <c r="Z165" s="96">
        <f>IF(Z$11=ابريل!$A33,ابريل!$AI33-ابريل!$AJ33,0)</f>
        <v>0</v>
      </c>
      <c r="AA165" s="96">
        <f>IF(AA$11=ابريل!$A33,ابريل!$AI33-ابريل!$AJ33,0)</f>
        <v>0</v>
      </c>
      <c r="AB165" s="96">
        <f>IF(AB$11=ابريل!$A33,ابريل!$AI33-ابريل!$AJ33,0)</f>
        <v>0</v>
      </c>
      <c r="AC165" s="96">
        <f t="shared" si="28"/>
        <v>0</v>
      </c>
      <c r="AD165" s="96">
        <f>IF(AD$11=ابريل!$A33,ابريل!$BP33-ابريل!$BO33,0)</f>
        <v>0</v>
      </c>
      <c r="AE165" s="96">
        <f>IF(AE$11=ابريل!$A33,ابريل!$BL33-ابريل!$BK33,0)</f>
        <v>0</v>
      </c>
      <c r="AF165" s="96">
        <f>IF(AF$11=ابريل!$A33,ابريل!$AI33-ابريل!$AJ33,0)</f>
        <v>0</v>
      </c>
      <c r="AG165" s="96">
        <f>IF(AG$11=ابريل!$A33,ابريل!$AI33-ابريل!$AJ33,0)</f>
        <v>0</v>
      </c>
      <c r="AH165" s="96">
        <f>IF(AH$11=ابريل!$A33,ابريل!$AI33-ابريل!$AJ33,0)</f>
        <v>0</v>
      </c>
      <c r="AI165" s="96">
        <f t="shared" si="29"/>
        <v>0</v>
      </c>
      <c r="AJ165" s="96">
        <f>IF(AJ$11=ابريل!$A33,ابريل!$BP33-ابريل!$BO33,0)</f>
        <v>0</v>
      </c>
      <c r="AK165" s="96">
        <f>IF(AK$11=ابريل!$A33,ابريل!$AI33-ابريل!$AJ33,0)</f>
        <v>0</v>
      </c>
      <c r="AL165" s="96">
        <f>IF(AL$11=ابريل!$A33,ابريل!$AI33-ابريل!$AJ33,0)</f>
        <v>0</v>
      </c>
      <c r="AM165" s="96">
        <f>IF(AM$11=ابريل!$A33,ابريل!$AI33-ابريل!$AJ33,0)</f>
        <v>0</v>
      </c>
      <c r="AN165" s="96">
        <f>IF(AN$11=ابريل!$A33,ابريل!$AI33-ابريل!$AJ33,0)</f>
        <v>0</v>
      </c>
    </row>
    <row r="166" spans="1:40">
      <c r="A166" s="96" t="str">
        <f>IF(D166&gt;0,ابريل!D34," ")</f>
        <v> </v>
      </c>
      <c r="B166" s="96"/>
      <c r="C166" s="96"/>
      <c r="D166" s="126">
        <f t="shared" si="24"/>
        <v>0</v>
      </c>
      <c r="E166" s="126">
        <f t="shared" si="25"/>
        <v>0</v>
      </c>
      <c r="F166" s="96">
        <f>IF(F$11=ابريل!$A34,ابريل!BP34-ابريل!BO34,0)</f>
        <v>0</v>
      </c>
      <c r="G166" s="96">
        <f>IF(G$11=ابريل!$A34,ابريل!BL34-ابريل!BK34,0)</f>
        <v>0</v>
      </c>
      <c r="H166" s="96">
        <f>IF(H$11=ابريل!$A34,ابريل!$BM34-ابريل!$BN34,0)</f>
        <v>0</v>
      </c>
      <c r="I166" s="96">
        <f>IF(I$11=ابريل!$A34,ابريل!$BM34-ابريل!$BN34,0)</f>
        <v>0</v>
      </c>
      <c r="J166" s="96">
        <f>IF(J$11=ابريل!$A34,ابريل!$BM34-ابريل!$BN34,0)</f>
        <v>0</v>
      </c>
      <c r="K166" s="96">
        <f>IF(K$11=ابريل!$A34,ابريل!$BM34-ابريل!$BN34,0)</f>
        <v>0</v>
      </c>
      <c r="L166" s="96">
        <f>IF(L$11=ابريل!$A34,ابريل!$BM34-ابريل!$BN34,0)</f>
        <v>0</v>
      </c>
      <c r="M166" s="96">
        <f t="shared" si="26"/>
        <v>0</v>
      </c>
      <c r="N166" s="96">
        <f>IF(N$11=يناير!$A34,ابريل!$BP34-ابريل!$BO34,0)</f>
        <v>0</v>
      </c>
      <c r="O166" s="96">
        <f>IF(O$11=ابريل!$A34,ابريل!$BL34-ابريل!$BK34,0)</f>
        <v>0</v>
      </c>
      <c r="P166" s="96">
        <f>IF(P$11=ابريل!$A34,ابريل!$AI34-ابريل!$AJ34,0)</f>
        <v>0</v>
      </c>
      <c r="Q166" s="96">
        <f>IF(Q$11=ابريل!$A34,ابريل!$AI34-ابريل!$AJ34,0)</f>
        <v>0</v>
      </c>
      <c r="R166" s="96">
        <f>IF(R$11=ابريل!$A34,ابريل!$AI34-ابريل!$AJ34,0)</f>
        <v>0</v>
      </c>
      <c r="S166" s="96">
        <f>IF(S$11=ابريل!$A34,ابريل!$AI34-ابريل!$AJ34,0)</f>
        <v>0</v>
      </c>
      <c r="T166" s="96">
        <f>IF(T$11=ابريل!$A34,ابريل!$AI34-ابريل!$AJ34,0)</f>
        <v>0</v>
      </c>
      <c r="U166" s="96">
        <f t="shared" si="27"/>
        <v>0</v>
      </c>
      <c r="V166" s="96">
        <f>IF(V$11=ابريل!$A34,ابريل!$BP34-ابريل!$BO34,0)</f>
        <v>0</v>
      </c>
      <c r="W166" s="96">
        <f>IF(W$11=ابريل!$A34,ابريل!$BL34-ابريل!$BK34,0)</f>
        <v>0</v>
      </c>
      <c r="X166" s="96">
        <f>IF(X$11=ابريل!$A34,ابريل!$AI34-ابريل!$AJ34,0)</f>
        <v>0</v>
      </c>
      <c r="Y166" s="96">
        <f>IF(Y$11=ابريل!$A34,ابريل!$AI34-ابريل!$AJ34,0)</f>
        <v>0</v>
      </c>
      <c r="Z166" s="96">
        <f>IF(Z$11=ابريل!$A34,ابريل!$AI34-ابريل!$AJ34,0)</f>
        <v>0</v>
      </c>
      <c r="AA166" s="96">
        <f>IF(AA$11=ابريل!$A34,ابريل!$AI34-ابريل!$AJ34,0)</f>
        <v>0</v>
      </c>
      <c r="AB166" s="96">
        <f>IF(AB$11=ابريل!$A34,ابريل!$AI34-ابريل!$AJ34,0)</f>
        <v>0</v>
      </c>
      <c r="AC166" s="96">
        <f t="shared" si="28"/>
        <v>0</v>
      </c>
      <c r="AD166" s="96">
        <f>IF(AD$11=ابريل!$A34,ابريل!$BP34-ابريل!$BO34,0)</f>
        <v>0</v>
      </c>
      <c r="AE166" s="96">
        <f>IF(AE$11=ابريل!$A34,ابريل!$BL34-ابريل!$BK34,0)</f>
        <v>0</v>
      </c>
      <c r="AF166" s="96">
        <f>IF(AF$11=ابريل!$A34,ابريل!$AI34-ابريل!$AJ34,0)</f>
        <v>0</v>
      </c>
      <c r="AG166" s="96">
        <f>IF(AG$11=ابريل!$A34,ابريل!$AI34-ابريل!$AJ34,0)</f>
        <v>0</v>
      </c>
      <c r="AH166" s="96">
        <f>IF(AH$11=ابريل!$A34,ابريل!$AI34-ابريل!$AJ34,0)</f>
        <v>0</v>
      </c>
      <c r="AI166" s="96">
        <f t="shared" si="29"/>
        <v>0</v>
      </c>
      <c r="AJ166" s="96">
        <f>IF(AJ$11=ابريل!$A34,ابريل!$BP34-ابريل!$BO34,0)</f>
        <v>0</v>
      </c>
      <c r="AK166" s="96">
        <f>IF(AK$11=ابريل!$A34,ابريل!$AI34-ابريل!$AJ34,0)</f>
        <v>0</v>
      </c>
      <c r="AL166" s="96">
        <f>IF(AL$11=ابريل!$A34,ابريل!$AI34-ابريل!$AJ34,0)</f>
        <v>0</v>
      </c>
      <c r="AM166" s="96">
        <f>IF(AM$11=ابريل!$A34,ابريل!$AI34-ابريل!$AJ34,0)</f>
        <v>0</v>
      </c>
      <c r="AN166" s="96">
        <f>IF(AN$11=ابريل!$A34,ابريل!$AI34-ابريل!$AJ34,0)</f>
        <v>0</v>
      </c>
    </row>
    <row r="167" spans="1:40">
      <c r="A167" s="96" t="str">
        <f>IF(D167&gt;0,ابريل!D35," ")</f>
        <v> </v>
      </c>
      <c r="B167" s="96"/>
      <c r="C167" s="96"/>
      <c r="D167" s="126">
        <f t="shared" si="24"/>
        <v>0</v>
      </c>
      <c r="E167" s="126">
        <f t="shared" si="25"/>
        <v>0</v>
      </c>
      <c r="F167" s="96">
        <f>IF(F$11=ابريل!$A35,ابريل!BP35-ابريل!BO35,0)</f>
        <v>0</v>
      </c>
      <c r="G167" s="96">
        <f>IF(G$11=ابريل!$A35,ابريل!BL35-ابريل!BK35,0)</f>
        <v>0</v>
      </c>
      <c r="H167" s="96">
        <f>IF(H$11=ابريل!$A35,ابريل!$BM35-ابريل!$BN35,0)</f>
        <v>0</v>
      </c>
      <c r="I167" s="96">
        <f>IF(I$11=ابريل!$A35,ابريل!$BM35-ابريل!$BN35,0)</f>
        <v>0</v>
      </c>
      <c r="J167" s="96">
        <f>IF(J$11=ابريل!$A35,ابريل!$BM35-ابريل!$BN35,0)</f>
        <v>0</v>
      </c>
      <c r="K167" s="96">
        <f>IF(K$11=ابريل!$A35,ابريل!$BM35-ابريل!$BN35,0)</f>
        <v>0</v>
      </c>
      <c r="L167" s="96">
        <f>IF(L$11=ابريل!$A35,ابريل!$BM35-ابريل!$BN35,0)</f>
        <v>0</v>
      </c>
      <c r="M167" s="96">
        <f t="shared" si="26"/>
        <v>0</v>
      </c>
      <c r="N167" s="96">
        <f>IF(N$11=يناير!$A35,ابريل!$BP35-ابريل!$BO35,0)</f>
        <v>0</v>
      </c>
      <c r="O167" s="96">
        <f>IF(O$11=ابريل!$A35,ابريل!$BL35-ابريل!$BK35,0)</f>
        <v>0</v>
      </c>
      <c r="P167" s="96">
        <f>IF(P$11=ابريل!$A35,ابريل!$AI35-ابريل!$AJ35,0)</f>
        <v>0</v>
      </c>
      <c r="Q167" s="96">
        <f>IF(Q$11=ابريل!$A35,ابريل!$AI35-ابريل!$AJ35,0)</f>
        <v>0</v>
      </c>
      <c r="R167" s="96">
        <f>IF(R$11=ابريل!$A35,ابريل!$AI35-ابريل!$AJ35,0)</f>
        <v>0</v>
      </c>
      <c r="S167" s="96">
        <f>IF(S$11=ابريل!$A35,ابريل!$AI35-ابريل!$AJ35,0)</f>
        <v>0</v>
      </c>
      <c r="T167" s="96">
        <f>IF(T$11=ابريل!$A35,ابريل!$AI35-ابريل!$AJ35,0)</f>
        <v>0</v>
      </c>
      <c r="U167" s="96">
        <f t="shared" si="27"/>
        <v>0</v>
      </c>
      <c r="V167" s="96">
        <f>IF(V$11=ابريل!$A35,ابريل!$BP35-ابريل!$BO35,0)</f>
        <v>0</v>
      </c>
      <c r="W167" s="96">
        <f>IF(W$11=ابريل!$A35,ابريل!$BL35-ابريل!$BK35,0)</f>
        <v>0</v>
      </c>
      <c r="X167" s="96">
        <f>IF(X$11=ابريل!$A35,ابريل!$AI35-ابريل!$AJ35,0)</f>
        <v>0</v>
      </c>
      <c r="Y167" s="96">
        <f>IF(Y$11=ابريل!$A35,ابريل!$AI35-ابريل!$AJ35,0)</f>
        <v>0</v>
      </c>
      <c r="Z167" s="96">
        <f>IF(Z$11=ابريل!$A35,ابريل!$AI35-ابريل!$AJ35,0)</f>
        <v>0</v>
      </c>
      <c r="AA167" s="96">
        <f>IF(AA$11=ابريل!$A35,ابريل!$AI35-ابريل!$AJ35,0)</f>
        <v>0</v>
      </c>
      <c r="AB167" s="96">
        <f>IF(AB$11=ابريل!$A35,ابريل!$AI35-ابريل!$AJ35,0)</f>
        <v>0</v>
      </c>
      <c r="AC167" s="96">
        <f t="shared" si="28"/>
        <v>0</v>
      </c>
      <c r="AD167" s="96">
        <f>IF(AD$11=ابريل!$A35,ابريل!$BP35-ابريل!$BO35,0)</f>
        <v>0</v>
      </c>
      <c r="AE167" s="96">
        <f>IF(AE$11=ابريل!$A35,ابريل!$BL35-ابريل!$BK35,0)</f>
        <v>0</v>
      </c>
      <c r="AF167" s="96">
        <f>IF(AF$11=ابريل!$A35,ابريل!$AI35-ابريل!$AJ35,0)</f>
        <v>0</v>
      </c>
      <c r="AG167" s="96">
        <f>IF(AG$11=ابريل!$A35,ابريل!$AI35-ابريل!$AJ35,0)</f>
        <v>0</v>
      </c>
      <c r="AH167" s="96">
        <f>IF(AH$11=ابريل!$A35,ابريل!$AI35-ابريل!$AJ35,0)</f>
        <v>0</v>
      </c>
      <c r="AI167" s="96">
        <f t="shared" si="29"/>
        <v>0</v>
      </c>
      <c r="AJ167" s="96">
        <f>IF(AJ$11=ابريل!$A35,ابريل!$BP35-ابريل!$BO35,0)</f>
        <v>0</v>
      </c>
      <c r="AK167" s="96">
        <f>IF(AK$11=ابريل!$A35,ابريل!$AI35-ابريل!$AJ35,0)</f>
        <v>0</v>
      </c>
      <c r="AL167" s="96">
        <f>IF(AL$11=ابريل!$A35,ابريل!$AI35-ابريل!$AJ35,0)</f>
        <v>0</v>
      </c>
      <c r="AM167" s="96">
        <f>IF(AM$11=ابريل!$A35,ابريل!$AI35-ابريل!$AJ35,0)</f>
        <v>0</v>
      </c>
      <c r="AN167" s="96">
        <f>IF(AN$11=ابريل!$A35,ابريل!$AI35-ابريل!$AJ35,0)</f>
        <v>0</v>
      </c>
    </row>
    <row r="168" spans="1:40">
      <c r="A168" s="96" t="str">
        <f>IF(D168&gt;0,ابريل!D36," ")</f>
        <v> </v>
      </c>
      <c r="B168" s="96"/>
      <c r="C168" s="96"/>
      <c r="D168" s="126">
        <f t="shared" si="24"/>
        <v>0</v>
      </c>
      <c r="E168" s="126">
        <f t="shared" si="25"/>
        <v>0</v>
      </c>
      <c r="F168" s="96">
        <f>IF(F$11=ابريل!$A36,ابريل!BP36-ابريل!BO36,0)</f>
        <v>0</v>
      </c>
      <c r="G168" s="96">
        <f>IF(G$11=ابريل!$A36,ابريل!BL36-ابريل!BK36,0)</f>
        <v>0</v>
      </c>
      <c r="H168" s="96">
        <f>IF(H$11=ابريل!$A36,ابريل!$BM36-ابريل!$BN36,0)</f>
        <v>0</v>
      </c>
      <c r="I168" s="96">
        <f>IF(I$11=ابريل!$A36,ابريل!$BM36-ابريل!$BN36,0)</f>
        <v>0</v>
      </c>
      <c r="J168" s="96">
        <f>IF(J$11=ابريل!$A36,ابريل!$BM36-ابريل!$BN36,0)</f>
        <v>0</v>
      </c>
      <c r="K168" s="96">
        <f>IF(K$11=ابريل!$A36,ابريل!$BM36-ابريل!$BN36,0)</f>
        <v>0</v>
      </c>
      <c r="L168" s="96">
        <f>IF(L$11=ابريل!$A36,ابريل!$BM36-ابريل!$BN36,0)</f>
        <v>0</v>
      </c>
      <c r="M168" s="96">
        <f t="shared" si="26"/>
        <v>0</v>
      </c>
      <c r="N168" s="96">
        <f>IF(N$11=يناير!$A36,ابريل!$BP36-ابريل!$BO36,0)</f>
        <v>0</v>
      </c>
      <c r="O168" s="96">
        <f>IF(O$11=ابريل!$A36,ابريل!$BL36-ابريل!$BK36,0)</f>
        <v>0</v>
      </c>
      <c r="P168" s="96">
        <f>IF(P$11=ابريل!$A36,ابريل!$AI36-ابريل!$AJ36,0)</f>
        <v>0</v>
      </c>
      <c r="Q168" s="96">
        <f>IF(Q$11=ابريل!$A36,ابريل!$AI36-ابريل!$AJ36,0)</f>
        <v>0</v>
      </c>
      <c r="R168" s="96">
        <f>IF(R$11=ابريل!$A36,ابريل!$AI36-ابريل!$AJ36,0)</f>
        <v>0</v>
      </c>
      <c r="S168" s="96">
        <f>IF(S$11=ابريل!$A36,ابريل!$AI36-ابريل!$AJ36,0)</f>
        <v>0</v>
      </c>
      <c r="T168" s="96">
        <f>IF(T$11=ابريل!$A36,ابريل!$AI36-ابريل!$AJ36,0)</f>
        <v>0</v>
      </c>
      <c r="U168" s="96">
        <f t="shared" si="27"/>
        <v>0</v>
      </c>
      <c r="V168" s="96">
        <f>IF(V$11=ابريل!$A36,ابريل!$BP36-ابريل!$BO36,0)</f>
        <v>0</v>
      </c>
      <c r="W168" s="96">
        <f>IF(W$11=ابريل!$A36,ابريل!$BL36-ابريل!$BK36,0)</f>
        <v>0</v>
      </c>
      <c r="X168" s="96">
        <f>IF(X$11=ابريل!$A36,ابريل!$AI36-ابريل!$AJ36,0)</f>
        <v>0</v>
      </c>
      <c r="Y168" s="96">
        <f>IF(Y$11=ابريل!$A36,ابريل!$AI36-ابريل!$AJ36,0)</f>
        <v>0</v>
      </c>
      <c r="Z168" s="96">
        <f>IF(Z$11=ابريل!$A36,ابريل!$AI36-ابريل!$AJ36,0)</f>
        <v>0</v>
      </c>
      <c r="AA168" s="96">
        <f>IF(AA$11=ابريل!$A36,ابريل!$AI36-ابريل!$AJ36,0)</f>
        <v>0</v>
      </c>
      <c r="AB168" s="96">
        <f>IF(AB$11=ابريل!$A36,ابريل!$AI36-ابريل!$AJ36,0)</f>
        <v>0</v>
      </c>
      <c r="AC168" s="96">
        <f t="shared" si="28"/>
        <v>0</v>
      </c>
      <c r="AD168" s="96">
        <f>IF(AD$11=ابريل!$A36,ابريل!$BP36-ابريل!$BO36,0)</f>
        <v>0</v>
      </c>
      <c r="AE168" s="96">
        <f>IF(AE$11=ابريل!$A36,ابريل!$BL36-ابريل!$BK36,0)</f>
        <v>0</v>
      </c>
      <c r="AF168" s="96">
        <f>IF(AF$11=ابريل!$A36,ابريل!$AI36-ابريل!$AJ36,0)</f>
        <v>0</v>
      </c>
      <c r="AG168" s="96">
        <f>IF(AG$11=ابريل!$A36,ابريل!$AI36-ابريل!$AJ36,0)</f>
        <v>0</v>
      </c>
      <c r="AH168" s="96">
        <f>IF(AH$11=ابريل!$A36,ابريل!$AI36-ابريل!$AJ36,0)</f>
        <v>0</v>
      </c>
      <c r="AI168" s="96">
        <f t="shared" si="29"/>
        <v>0</v>
      </c>
      <c r="AJ168" s="96">
        <f>IF(AJ$11=ابريل!$A36,ابريل!$BP36-ابريل!$BO36,0)</f>
        <v>0</v>
      </c>
      <c r="AK168" s="96">
        <f>IF(AK$11=ابريل!$A36,ابريل!$AI36-ابريل!$AJ36,0)</f>
        <v>0</v>
      </c>
      <c r="AL168" s="96">
        <f>IF(AL$11=ابريل!$A36,ابريل!$AI36-ابريل!$AJ36,0)</f>
        <v>0</v>
      </c>
      <c r="AM168" s="96">
        <f>IF(AM$11=ابريل!$A36,ابريل!$AI36-ابريل!$AJ36,0)</f>
        <v>0</v>
      </c>
      <c r="AN168" s="96">
        <f>IF(AN$11=ابريل!$A36,ابريل!$AI36-ابريل!$AJ36,0)</f>
        <v>0</v>
      </c>
    </row>
    <row r="169" spans="1:40">
      <c r="A169" s="96" t="str">
        <f>IF(D169&gt;0,ابريل!D37," ")</f>
        <v> </v>
      </c>
      <c r="B169" s="96"/>
      <c r="C169" s="96"/>
      <c r="D169" s="126">
        <f t="shared" si="24"/>
        <v>0</v>
      </c>
      <c r="E169" s="126">
        <f t="shared" si="25"/>
        <v>0</v>
      </c>
      <c r="F169" s="96">
        <f>IF(F$11=ابريل!$A37,ابريل!BP37-ابريل!BO37,0)</f>
        <v>0</v>
      </c>
      <c r="G169" s="96">
        <f>IF(G$11=ابريل!$A37,ابريل!BL37-ابريل!BK37,0)</f>
        <v>0</v>
      </c>
      <c r="H169" s="96">
        <f>IF(H$11=ابريل!$A37,ابريل!$BM37-ابريل!$BN37,0)</f>
        <v>0</v>
      </c>
      <c r="I169" s="96">
        <f>IF(I$11=ابريل!$A37,ابريل!$BM37-ابريل!$BN37,0)</f>
        <v>0</v>
      </c>
      <c r="J169" s="96">
        <f>IF(J$11=ابريل!$A37,ابريل!$BM37-ابريل!$BN37,0)</f>
        <v>0</v>
      </c>
      <c r="K169" s="96">
        <f>IF(K$11=ابريل!$A37,ابريل!$BM37-ابريل!$BN37,0)</f>
        <v>0</v>
      </c>
      <c r="L169" s="96">
        <f>IF(L$11=ابريل!$A37,ابريل!$BM37-ابريل!$BN37,0)</f>
        <v>0</v>
      </c>
      <c r="M169" s="96">
        <f t="shared" si="26"/>
        <v>0</v>
      </c>
      <c r="N169" s="96">
        <f>IF(N$11=يناير!$A37,ابريل!$BP37-ابريل!$BO37,0)</f>
        <v>0</v>
      </c>
      <c r="O169" s="96">
        <f>IF(O$11=ابريل!$A37,ابريل!$BL37-ابريل!$BK37,0)</f>
        <v>0</v>
      </c>
      <c r="P169" s="96">
        <f>IF(P$11=ابريل!$A37,ابريل!$AI37-ابريل!$AJ37,0)</f>
        <v>0</v>
      </c>
      <c r="Q169" s="96">
        <f>IF(Q$11=ابريل!$A37,ابريل!$AI37-ابريل!$AJ37,0)</f>
        <v>0</v>
      </c>
      <c r="R169" s="96">
        <f>IF(R$11=ابريل!$A37,ابريل!$AI37-ابريل!$AJ37,0)</f>
        <v>0</v>
      </c>
      <c r="S169" s="96">
        <f>IF(S$11=ابريل!$A37,ابريل!$AI37-ابريل!$AJ37,0)</f>
        <v>0</v>
      </c>
      <c r="T169" s="96">
        <f>IF(T$11=ابريل!$A37,ابريل!$AI37-ابريل!$AJ37,0)</f>
        <v>0</v>
      </c>
      <c r="U169" s="96">
        <f t="shared" si="27"/>
        <v>0</v>
      </c>
      <c r="V169" s="96">
        <f>IF(V$11=ابريل!$A37,ابريل!$BP37-ابريل!$BO37,0)</f>
        <v>0</v>
      </c>
      <c r="W169" s="96">
        <f>IF(W$11=ابريل!$A37,ابريل!$BL37-ابريل!$BK37,0)</f>
        <v>0</v>
      </c>
      <c r="X169" s="96">
        <f>IF(X$11=ابريل!$A37,ابريل!$AI37-ابريل!$AJ37,0)</f>
        <v>0</v>
      </c>
      <c r="Y169" s="96">
        <f>IF(Y$11=ابريل!$A37,ابريل!$AI37-ابريل!$AJ37,0)</f>
        <v>0</v>
      </c>
      <c r="Z169" s="96">
        <f>IF(Z$11=ابريل!$A37,ابريل!$AI37-ابريل!$AJ37,0)</f>
        <v>0</v>
      </c>
      <c r="AA169" s="96">
        <f>IF(AA$11=ابريل!$A37,ابريل!$AI37-ابريل!$AJ37,0)</f>
        <v>0</v>
      </c>
      <c r="AB169" s="96">
        <f>IF(AB$11=ابريل!$A37,ابريل!$AI37-ابريل!$AJ37,0)</f>
        <v>0</v>
      </c>
      <c r="AC169" s="96">
        <f t="shared" si="28"/>
        <v>0</v>
      </c>
      <c r="AD169" s="96">
        <f>IF(AD$11=ابريل!$A37,ابريل!$BP37-ابريل!$BO37,0)</f>
        <v>0</v>
      </c>
      <c r="AE169" s="96">
        <f>IF(AE$11=ابريل!$A37,ابريل!$BL37-ابريل!$BK37,0)</f>
        <v>0</v>
      </c>
      <c r="AF169" s="96">
        <f>IF(AF$11=ابريل!$A37,ابريل!$AI37-ابريل!$AJ37,0)</f>
        <v>0</v>
      </c>
      <c r="AG169" s="96">
        <f>IF(AG$11=ابريل!$A37,ابريل!$AI37-ابريل!$AJ37,0)</f>
        <v>0</v>
      </c>
      <c r="AH169" s="96">
        <f>IF(AH$11=ابريل!$A37,ابريل!$AI37-ابريل!$AJ37,0)</f>
        <v>0</v>
      </c>
      <c r="AI169" s="96">
        <f t="shared" si="29"/>
        <v>0</v>
      </c>
      <c r="AJ169" s="96">
        <f>IF(AJ$11=ابريل!$A37,ابريل!$BP37-ابريل!$BO37,0)</f>
        <v>0</v>
      </c>
      <c r="AK169" s="96">
        <f>IF(AK$11=ابريل!$A37,ابريل!$AI37-ابريل!$AJ37,0)</f>
        <v>0</v>
      </c>
      <c r="AL169" s="96">
        <f>IF(AL$11=ابريل!$A37,ابريل!$AI37-ابريل!$AJ37,0)</f>
        <v>0</v>
      </c>
      <c r="AM169" s="96">
        <f>IF(AM$11=ابريل!$A37,ابريل!$AI37-ابريل!$AJ37,0)</f>
        <v>0</v>
      </c>
      <c r="AN169" s="96">
        <f>IF(AN$11=ابريل!$A37,ابريل!$AI37-ابريل!$AJ37,0)</f>
        <v>0</v>
      </c>
    </row>
    <row r="170" spans="1:40">
      <c r="A170" s="96" t="str">
        <f>IF(D170&gt;0,ابريل!D38," ")</f>
        <v> </v>
      </c>
      <c r="B170" s="96"/>
      <c r="C170" s="96"/>
      <c r="D170" s="126">
        <f t="shared" si="24"/>
        <v>0</v>
      </c>
      <c r="E170" s="126">
        <f t="shared" si="25"/>
        <v>0</v>
      </c>
      <c r="F170" s="96">
        <f>IF(F$11=ابريل!$A38,ابريل!BP38-ابريل!BO38,0)</f>
        <v>0</v>
      </c>
      <c r="G170" s="96">
        <f>IF(G$11=ابريل!$A38,ابريل!BL38-ابريل!BK38,0)</f>
        <v>0</v>
      </c>
      <c r="H170" s="96">
        <f>IF(H$11=ابريل!$A38,ابريل!$BM38-ابريل!$BN38,0)</f>
        <v>0</v>
      </c>
      <c r="I170" s="96">
        <f>IF(I$11=ابريل!$A38,ابريل!$BM38-ابريل!$BN38,0)</f>
        <v>0</v>
      </c>
      <c r="J170" s="96">
        <f>IF(J$11=ابريل!$A38,ابريل!$BM38-ابريل!$BN38,0)</f>
        <v>0</v>
      </c>
      <c r="K170" s="96">
        <f>IF(K$11=ابريل!$A38,ابريل!$BM38-ابريل!$BN38,0)</f>
        <v>0</v>
      </c>
      <c r="L170" s="96">
        <f>IF(L$11=ابريل!$A38,ابريل!$BM38-ابريل!$BN38,0)</f>
        <v>0</v>
      </c>
      <c r="M170" s="96">
        <f t="shared" si="26"/>
        <v>0</v>
      </c>
      <c r="N170" s="96">
        <f>IF(N$11=يناير!$A38,ابريل!$BP38-ابريل!$BO38,0)</f>
        <v>0</v>
      </c>
      <c r="O170" s="96">
        <f>IF(O$11=ابريل!$A38,ابريل!$BL38-ابريل!$BK38,0)</f>
        <v>0</v>
      </c>
      <c r="P170" s="96">
        <f>IF(P$11=ابريل!$A38,ابريل!$AI38-ابريل!$AJ38,0)</f>
        <v>0</v>
      </c>
      <c r="Q170" s="96">
        <f>IF(Q$11=ابريل!$A38,ابريل!$AI38-ابريل!$AJ38,0)</f>
        <v>0</v>
      </c>
      <c r="R170" s="96">
        <f>IF(R$11=ابريل!$A38,ابريل!$AI38-ابريل!$AJ38,0)</f>
        <v>0</v>
      </c>
      <c r="S170" s="96">
        <f>IF(S$11=ابريل!$A38,ابريل!$AI38-ابريل!$AJ38,0)</f>
        <v>0</v>
      </c>
      <c r="T170" s="96">
        <f>IF(T$11=ابريل!$A38,ابريل!$AI38-ابريل!$AJ38,0)</f>
        <v>0</v>
      </c>
      <c r="U170" s="96">
        <f t="shared" si="27"/>
        <v>0</v>
      </c>
      <c r="V170" s="96">
        <f>IF(V$11=ابريل!$A38,ابريل!$BP38-ابريل!$BO38,0)</f>
        <v>0</v>
      </c>
      <c r="W170" s="96">
        <f>IF(W$11=ابريل!$A38,ابريل!$BL38-ابريل!$BK38,0)</f>
        <v>0</v>
      </c>
      <c r="X170" s="96">
        <f>IF(X$11=ابريل!$A38,ابريل!$AI38-ابريل!$AJ38,0)</f>
        <v>0</v>
      </c>
      <c r="Y170" s="96">
        <f>IF(Y$11=ابريل!$A38,ابريل!$AI38-ابريل!$AJ38,0)</f>
        <v>0</v>
      </c>
      <c r="Z170" s="96">
        <f>IF(Z$11=ابريل!$A38,ابريل!$AI38-ابريل!$AJ38,0)</f>
        <v>0</v>
      </c>
      <c r="AA170" s="96">
        <f>IF(AA$11=ابريل!$A38,ابريل!$AI38-ابريل!$AJ38,0)</f>
        <v>0</v>
      </c>
      <c r="AB170" s="96">
        <f>IF(AB$11=ابريل!$A38,ابريل!$AI38-ابريل!$AJ38,0)</f>
        <v>0</v>
      </c>
      <c r="AC170" s="96">
        <f t="shared" si="28"/>
        <v>0</v>
      </c>
      <c r="AD170" s="96">
        <f>IF(AD$11=ابريل!$A38,ابريل!$BP38-ابريل!$BO38,0)</f>
        <v>0</v>
      </c>
      <c r="AE170" s="96">
        <f>IF(AE$11=ابريل!$A38,ابريل!$BL38-ابريل!$BK38,0)</f>
        <v>0</v>
      </c>
      <c r="AF170" s="96">
        <f>IF(AF$11=ابريل!$A38,ابريل!$AI38-ابريل!$AJ38,0)</f>
        <v>0</v>
      </c>
      <c r="AG170" s="96">
        <f>IF(AG$11=ابريل!$A38,ابريل!$AI38-ابريل!$AJ38,0)</f>
        <v>0</v>
      </c>
      <c r="AH170" s="96">
        <f>IF(AH$11=ابريل!$A38,ابريل!$AI38-ابريل!$AJ38,0)</f>
        <v>0</v>
      </c>
      <c r="AI170" s="96">
        <f t="shared" si="29"/>
        <v>0</v>
      </c>
      <c r="AJ170" s="96">
        <f>IF(AJ$11=ابريل!$A38,ابريل!$BP38-ابريل!$BO38,0)</f>
        <v>0</v>
      </c>
      <c r="AK170" s="96">
        <f>IF(AK$11=ابريل!$A38,ابريل!$AI38-ابريل!$AJ38,0)</f>
        <v>0</v>
      </c>
      <c r="AL170" s="96">
        <f>IF(AL$11=ابريل!$A38,ابريل!$AI38-ابريل!$AJ38,0)</f>
        <v>0</v>
      </c>
      <c r="AM170" s="96">
        <f>IF(AM$11=ابريل!$A38,ابريل!$AI38-ابريل!$AJ38,0)</f>
        <v>0</v>
      </c>
      <c r="AN170" s="96">
        <f>IF(AN$11=ابريل!$A38,ابريل!$AI38-ابريل!$AJ38,0)</f>
        <v>0</v>
      </c>
    </row>
    <row r="171" spans="1:40">
      <c r="A171" s="96" t="str">
        <f>IF(D171&gt;0,ابريل!D39," ")</f>
        <v> </v>
      </c>
      <c r="B171" s="96"/>
      <c r="C171" s="96"/>
      <c r="D171" s="126">
        <f t="shared" si="24"/>
        <v>0</v>
      </c>
      <c r="E171" s="126">
        <f t="shared" si="25"/>
        <v>0</v>
      </c>
      <c r="F171" s="96">
        <f>IF(F$11=ابريل!$A39,ابريل!BP39-ابريل!BO39,0)</f>
        <v>0</v>
      </c>
      <c r="G171" s="96">
        <f>IF(G$11=ابريل!$A39,ابريل!BL39-ابريل!BK39,0)</f>
        <v>0</v>
      </c>
      <c r="H171" s="96">
        <f>IF(H$11=ابريل!$A39,ابريل!$BM39-ابريل!$BN39,0)</f>
        <v>0</v>
      </c>
      <c r="I171" s="96">
        <f>IF(I$11=ابريل!$A39,ابريل!$BM39-ابريل!$BN39,0)</f>
        <v>0</v>
      </c>
      <c r="J171" s="96">
        <f>IF(J$11=ابريل!$A39,ابريل!$BM39-ابريل!$BN39,0)</f>
        <v>0</v>
      </c>
      <c r="K171" s="96">
        <f>IF(K$11=ابريل!$A39,ابريل!$BM39-ابريل!$BN39,0)</f>
        <v>0</v>
      </c>
      <c r="L171" s="96">
        <f>IF(L$11=ابريل!$A39,ابريل!$BM39-ابريل!$BN39,0)</f>
        <v>0</v>
      </c>
      <c r="M171" s="96">
        <f t="shared" si="26"/>
        <v>0</v>
      </c>
      <c r="N171" s="96">
        <f>IF(N$11=يناير!$A39,ابريل!$BP39-ابريل!$BO39,0)</f>
        <v>0</v>
      </c>
      <c r="O171" s="96">
        <f>IF(O$11=ابريل!$A39,ابريل!$BL39-ابريل!$BK39,0)</f>
        <v>0</v>
      </c>
      <c r="P171" s="96">
        <f>IF(P$11=ابريل!$A39,ابريل!$AI39-ابريل!$AJ39,0)</f>
        <v>0</v>
      </c>
      <c r="Q171" s="96">
        <f>IF(Q$11=ابريل!$A39,ابريل!$AI39-ابريل!$AJ39,0)</f>
        <v>0</v>
      </c>
      <c r="R171" s="96">
        <f>IF(R$11=ابريل!$A39,ابريل!$AI39-ابريل!$AJ39,0)</f>
        <v>0</v>
      </c>
      <c r="S171" s="96">
        <f>IF(S$11=ابريل!$A39,ابريل!$AI39-ابريل!$AJ39,0)</f>
        <v>0</v>
      </c>
      <c r="T171" s="96">
        <f>IF(T$11=ابريل!$A39,ابريل!$AI39-ابريل!$AJ39,0)</f>
        <v>0</v>
      </c>
      <c r="U171" s="96">
        <f t="shared" si="27"/>
        <v>0</v>
      </c>
      <c r="V171" s="96">
        <f>IF(V$11=ابريل!$A39,ابريل!$BP39-ابريل!$BO39,0)</f>
        <v>0</v>
      </c>
      <c r="W171" s="96">
        <f>IF(W$11=ابريل!$A39,ابريل!$BL39-ابريل!$BK39,0)</f>
        <v>0</v>
      </c>
      <c r="X171" s="96">
        <f>IF(X$11=ابريل!$A39,ابريل!$AI39-ابريل!$AJ39,0)</f>
        <v>0</v>
      </c>
      <c r="Y171" s="96">
        <f>IF(Y$11=ابريل!$A39,ابريل!$AI39-ابريل!$AJ39,0)</f>
        <v>0</v>
      </c>
      <c r="Z171" s="96">
        <f>IF(Z$11=ابريل!$A39,ابريل!$AI39-ابريل!$AJ39,0)</f>
        <v>0</v>
      </c>
      <c r="AA171" s="96">
        <f>IF(AA$11=ابريل!$A39,ابريل!$AI39-ابريل!$AJ39,0)</f>
        <v>0</v>
      </c>
      <c r="AB171" s="96">
        <f>IF(AB$11=ابريل!$A39,ابريل!$AI39-ابريل!$AJ39,0)</f>
        <v>0</v>
      </c>
      <c r="AC171" s="96">
        <f t="shared" si="28"/>
        <v>0</v>
      </c>
      <c r="AD171" s="96">
        <f>IF(AD$11=ابريل!$A39,ابريل!$BP39-ابريل!$BO39,0)</f>
        <v>0</v>
      </c>
      <c r="AE171" s="96">
        <f>IF(AE$11=ابريل!$A39,ابريل!$BL39-ابريل!$BK39,0)</f>
        <v>0</v>
      </c>
      <c r="AF171" s="96">
        <f>IF(AF$11=ابريل!$A39,ابريل!$AI39-ابريل!$AJ39,0)</f>
        <v>0</v>
      </c>
      <c r="AG171" s="96">
        <f>IF(AG$11=ابريل!$A39,ابريل!$AI39-ابريل!$AJ39,0)</f>
        <v>0</v>
      </c>
      <c r="AH171" s="96">
        <f>IF(AH$11=ابريل!$A39,ابريل!$AI39-ابريل!$AJ39,0)</f>
        <v>0</v>
      </c>
      <c r="AI171" s="96">
        <f t="shared" si="29"/>
        <v>0</v>
      </c>
      <c r="AJ171" s="96">
        <f>IF(AJ$11=ابريل!$A39,ابريل!$BP39-ابريل!$BO39,0)</f>
        <v>0</v>
      </c>
      <c r="AK171" s="96">
        <f>IF(AK$11=ابريل!$A39,ابريل!$AI39-ابريل!$AJ39,0)</f>
        <v>0</v>
      </c>
      <c r="AL171" s="96">
        <f>IF(AL$11=ابريل!$A39,ابريل!$AI39-ابريل!$AJ39,0)</f>
        <v>0</v>
      </c>
      <c r="AM171" s="96">
        <f>IF(AM$11=ابريل!$A39,ابريل!$AI39-ابريل!$AJ39,0)</f>
        <v>0</v>
      </c>
      <c r="AN171" s="96">
        <f>IF(AN$11=ابريل!$A39,ابريل!$AI39-ابريل!$AJ39,0)</f>
        <v>0</v>
      </c>
    </row>
    <row r="172" spans="1:40">
      <c r="A172" s="96" t="str">
        <f>IF(D172&gt;0,ابريل!D40," ")</f>
        <v> </v>
      </c>
      <c r="B172" s="96"/>
      <c r="C172" s="96"/>
      <c r="D172" s="126">
        <f t="shared" si="24"/>
        <v>0</v>
      </c>
      <c r="E172" s="126">
        <f t="shared" si="25"/>
        <v>0</v>
      </c>
      <c r="F172" s="96">
        <f>IF(F$11=ابريل!$A40,ابريل!BP40-ابريل!BO40,0)</f>
        <v>0</v>
      </c>
      <c r="G172" s="96">
        <f>IF(G$11=ابريل!$A40,ابريل!BL40-ابريل!BK40,0)</f>
        <v>0</v>
      </c>
      <c r="H172" s="96">
        <f>IF(H$11=ابريل!$A40,ابريل!$BM40-ابريل!$BN40,0)</f>
        <v>0</v>
      </c>
      <c r="I172" s="96">
        <f>IF(I$11=ابريل!$A40,ابريل!$BM40-ابريل!$BN40,0)</f>
        <v>0</v>
      </c>
      <c r="J172" s="96">
        <f>IF(J$11=ابريل!$A40,ابريل!$BM40-ابريل!$BN40,0)</f>
        <v>0</v>
      </c>
      <c r="K172" s="96">
        <f>IF(K$11=ابريل!$A40,ابريل!$BM40-ابريل!$BN40,0)</f>
        <v>0</v>
      </c>
      <c r="L172" s="96">
        <f>IF(L$11=ابريل!$A40,ابريل!$BM40-ابريل!$BN40,0)</f>
        <v>0</v>
      </c>
      <c r="M172" s="96">
        <f t="shared" si="26"/>
        <v>0</v>
      </c>
      <c r="N172" s="96">
        <f>IF(N$11=يناير!$A40,ابريل!$BP40-ابريل!$BO40,0)</f>
        <v>0</v>
      </c>
      <c r="O172" s="96">
        <f>IF(O$11=ابريل!$A40,ابريل!$BL40-ابريل!$BK40,0)</f>
        <v>0</v>
      </c>
      <c r="P172" s="96">
        <f>IF(P$11=ابريل!$A40,ابريل!$AI40-ابريل!$AJ40,0)</f>
        <v>0</v>
      </c>
      <c r="Q172" s="96">
        <f>IF(Q$11=ابريل!$A40,ابريل!$AI40-ابريل!$AJ40,0)</f>
        <v>0</v>
      </c>
      <c r="R172" s="96">
        <f>IF(R$11=ابريل!$A40,ابريل!$AI40-ابريل!$AJ40,0)</f>
        <v>0</v>
      </c>
      <c r="S172" s="96">
        <f>IF(S$11=ابريل!$A40,ابريل!$AI40-ابريل!$AJ40,0)</f>
        <v>0</v>
      </c>
      <c r="T172" s="96">
        <f>IF(T$11=ابريل!$A40,ابريل!$AI40-ابريل!$AJ40,0)</f>
        <v>0</v>
      </c>
      <c r="U172" s="96">
        <f t="shared" si="27"/>
        <v>0</v>
      </c>
      <c r="V172" s="96">
        <f>IF(V$11=ابريل!$A40,ابريل!$BP40-ابريل!$BO40,0)</f>
        <v>0</v>
      </c>
      <c r="W172" s="96">
        <f>IF(W$11=ابريل!$A40,ابريل!$BL40-ابريل!$BK40,0)</f>
        <v>0</v>
      </c>
      <c r="X172" s="96">
        <f>IF(X$11=ابريل!$A40,ابريل!$AI40-ابريل!$AJ40,0)</f>
        <v>0</v>
      </c>
      <c r="Y172" s="96">
        <f>IF(Y$11=ابريل!$A40,ابريل!$AI40-ابريل!$AJ40,0)</f>
        <v>0</v>
      </c>
      <c r="Z172" s="96">
        <f>IF(Z$11=ابريل!$A40,ابريل!$AI40-ابريل!$AJ40,0)</f>
        <v>0</v>
      </c>
      <c r="AA172" s="96">
        <f>IF(AA$11=ابريل!$A40,ابريل!$AI40-ابريل!$AJ40,0)</f>
        <v>0</v>
      </c>
      <c r="AB172" s="96">
        <f>IF(AB$11=ابريل!$A40,ابريل!$AI40-ابريل!$AJ40,0)</f>
        <v>0</v>
      </c>
      <c r="AC172" s="96">
        <f t="shared" si="28"/>
        <v>0</v>
      </c>
      <c r="AD172" s="96">
        <f>IF(AD$11=ابريل!$A40,ابريل!$BP40-ابريل!$BO40,0)</f>
        <v>0</v>
      </c>
      <c r="AE172" s="96">
        <f>IF(AE$11=ابريل!$A40,ابريل!$BL40-ابريل!$BK40,0)</f>
        <v>0</v>
      </c>
      <c r="AF172" s="96">
        <f>IF(AF$11=ابريل!$A40,ابريل!$AI40-ابريل!$AJ40,0)</f>
        <v>0</v>
      </c>
      <c r="AG172" s="96">
        <f>IF(AG$11=ابريل!$A40,ابريل!$AI40-ابريل!$AJ40,0)</f>
        <v>0</v>
      </c>
      <c r="AH172" s="96">
        <f>IF(AH$11=ابريل!$A40,ابريل!$AI40-ابريل!$AJ40,0)</f>
        <v>0</v>
      </c>
      <c r="AI172" s="96">
        <f t="shared" si="29"/>
        <v>0</v>
      </c>
      <c r="AJ172" s="96">
        <f>IF(AJ$11=ابريل!$A40,ابريل!$BP40-ابريل!$BO40,0)</f>
        <v>0</v>
      </c>
      <c r="AK172" s="96">
        <f>IF(AK$11=ابريل!$A40,ابريل!$AI40-ابريل!$AJ40,0)</f>
        <v>0</v>
      </c>
      <c r="AL172" s="96">
        <f>IF(AL$11=ابريل!$A40,ابريل!$AI40-ابريل!$AJ40,0)</f>
        <v>0</v>
      </c>
      <c r="AM172" s="96">
        <f>IF(AM$11=ابريل!$A40,ابريل!$AI40-ابريل!$AJ40,0)</f>
        <v>0</v>
      </c>
      <c r="AN172" s="96">
        <f>IF(AN$11=ابريل!$A40,ابريل!$AI40-ابريل!$AJ40,0)</f>
        <v>0</v>
      </c>
    </row>
    <row r="173" spans="1:40">
      <c r="A173" s="96" t="str">
        <f>IF(D173&gt;0,ابريل!D41," ")</f>
        <v> </v>
      </c>
      <c r="B173" s="96"/>
      <c r="C173" s="96"/>
      <c r="D173" s="126">
        <f t="shared" si="24"/>
        <v>0</v>
      </c>
      <c r="E173" s="126">
        <f t="shared" si="25"/>
        <v>0</v>
      </c>
      <c r="F173" s="96">
        <f>IF(F$11=ابريل!$A41,ابريل!BP41-ابريل!BO41,0)</f>
        <v>0</v>
      </c>
      <c r="G173" s="96">
        <f>IF(G$11=ابريل!$A41,ابريل!BL41-ابريل!BK41,0)</f>
        <v>0</v>
      </c>
      <c r="H173" s="96">
        <f>IF(H$11=ابريل!$A41,ابريل!$BM41-ابريل!$BN41,0)</f>
        <v>0</v>
      </c>
      <c r="I173" s="96">
        <f>IF(I$11=ابريل!$A41,ابريل!$BM41-ابريل!$BN41,0)</f>
        <v>0</v>
      </c>
      <c r="J173" s="96">
        <f>IF(J$11=ابريل!$A41,ابريل!$BM41-ابريل!$BN41,0)</f>
        <v>0</v>
      </c>
      <c r="K173" s="96">
        <f>IF(K$11=ابريل!$A41,ابريل!$BM41-ابريل!$BN41,0)</f>
        <v>0</v>
      </c>
      <c r="L173" s="96">
        <f>IF(L$11=ابريل!$A41,ابريل!$BM41-ابريل!$BN41,0)</f>
        <v>0</v>
      </c>
      <c r="M173" s="96">
        <f t="shared" si="26"/>
        <v>0</v>
      </c>
      <c r="N173" s="96">
        <f>IF(N$11=يناير!$A41,ابريل!$BP41-ابريل!$BO41,0)</f>
        <v>0</v>
      </c>
      <c r="O173" s="96">
        <f>IF(O$11=ابريل!$A41,ابريل!$BL41-ابريل!$BK41,0)</f>
        <v>0</v>
      </c>
      <c r="P173" s="96">
        <f>IF(P$11=ابريل!$A41,ابريل!$AI41-ابريل!$AJ41,0)</f>
        <v>0</v>
      </c>
      <c r="Q173" s="96">
        <f>IF(Q$11=ابريل!$A41,ابريل!$AI41-ابريل!$AJ41,0)</f>
        <v>0</v>
      </c>
      <c r="R173" s="96">
        <f>IF(R$11=ابريل!$A41,ابريل!$AI41-ابريل!$AJ41,0)</f>
        <v>0</v>
      </c>
      <c r="S173" s="96">
        <f>IF(S$11=ابريل!$A41,ابريل!$AI41-ابريل!$AJ41,0)</f>
        <v>0</v>
      </c>
      <c r="T173" s="96">
        <f>IF(T$11=ابريل!$A41,ابريل!$AI41-ابريل!$AJ41,0)</f>
        <v>0</v>
      </c>
      <c r="U173" s="96">
        <f t="shared" si="27"/>
        <v>0</v>
      </c>
      <c r="V173" s="96">
        <f>IF(V$11=ابريل!$A41,ابريل!$BP41-ابريل!$BO41,0)</f>
        <v>0</v>
      </c>
      <c r="W173" s="96">
        <f>IF(W$11=ابريل!$A41,ابريل!$BL41-ابريل!$BK41,0)</f>
        <v>0</v>
      </c>
      <c r="X173" s="96">
        <f>IF(X$11=ابريل!$A41,ابريل!$AI41-ابريل!$AJ41,0)</f>
        <v>0</v>
      </c>
      <c r="Y173" s="96">
        <f>IF(Y$11=ابريل!$A41,ابريل!$AI41-ابريل!$AJ41,0)</f>
        <v>0</v>
      </c>
      <c r="Z173" s="96">
        <f>IF(Z$11=ابريل!$A41,ابريل!$AI41-ابريل!$AJ41,0)</f>
        <v>0</v>
      </c>
      <c r="AA173" s="96">
        <f>IF(AA$11=ابريل!$A41,ابريل!$AI41-ابريل!$AJ41,0)</f>
        <v>0</v>
      </c>
      <c r="AB173" s="96">
        <f>IF(AB$11=ابريل!$A41,ابريل!$AI41-ابريل!$AJ41,0)</f>
        <v>0</v>
      </c>
      <c r="AC173" s="96">
        <f t="shared" si="28"/>
        <v>0</v>
      </c>
      <c r="AD173" s="96">
        <f>IF(AD$11=ابريل!$A41,ابريل!$BP41-ابريل!$BO41,0)</f>
        <v>0</v>
      </c>
      <c r="AE173" s="96">
        <f>IF(AE$11=ابريل!$A41,ابريل!$BL41-ابريل!$BK41,0)</f>
        <v>0</v>
      </c>
      <c r="AF173" s="96">
        <f>IF(AF$11=ابريل!$A41,ابريل!$AI41-ابريل!$AJ41,0)</f>
        <v>0</v>
      </c>
      <c r="AG173" s="96">
        <f>IF(AG$11=ابريل!$A41,ابريل!$AI41-ابريل!$AJ41,0)</f>
        <v>0</v>
      </c>
      <c r="AH173" s="96">
        <f>IF(AH$11=ابريل!$A41,ابريل!$AI41-ابريل!$AJ41,0)</f>
        <v>0</v>
      </c>
      <c r="AI173" s="96">
        <f t="shared" si="29"/>
        <v>0</v>
      </c>
      <c r="AJ173" s="96">
        <f>IF(AJ$11=ابريل!$A41,ابريل!$BP41-ابريل!$BO41,0)</f>
        <v>0</v>
      </c>
      <c r="AK173" s="96">
        <f>IF(AK$11=ابريل!$A41,ابريل!$AI41-ابريل!$AJ41,0)</f>
        <v>0</v>
      </c>
      <c r="AL173" s="96">
        <f>IF(AL$11=ابريل!$A41,ابريل!$AI41-ابريل!$AJ41,0)</f>
        <v>0</v>
      </c>
      <c r="AM173" s="96">
        <f>IF(AM$11=ابريل!$A41,ابريل!$AI41-ابريل!$AJ41,0)</f>
        <v>0</v>
      </c>
      <c r="AN173" s="96">
        <f>IF(AN$11=ابريل!$A41,ابريل!$AI41-ابريل!$AJ41,0)</f>
        <v>0</v>
      </c>
    </row>
    <row r="174" spans="1:40">
      <c r="A174" s="96" t="str">
        <f>IF(D174&gt;0,ابريل!D42," ")</f>
        <v> </v>
      </c>
      <c r="B174" s="96"/>
      <c r="C174" s="96"/>
      <c r="D174" s="126">
        <f t="shared" si="24"/>
        <v>0</v>
      </c>
      <c r="E174" s="126">
        <f t="shared" si="25"/>
        <v>0</v>
      </c>
      <c r="F174" s="96">
        <f>IF(F$11=ابريل!$A42,ابريل!BP42-ابريل!BO42,0)</f>
        <v>0</v>
      </c>
      <c r="G174" s="96">
        <f>IF(G$11=ابريل!$A42,ابريل!BL42-ابريل!BK42,0)</f>
        <v>0</v>
      </c>
      <c r="H174" s="96">
        <f>IF(H$11=ابريل!$A42,ابريل!$BM42-ابريل!$BN42,0)</f>
        <v>0</v>
      </c>
      <c r="I174" s="96">
        <f>IF(I$11=ابريل!$A42,ابريل!$BM42-ابريل!$BN42,0)</f>
        <v>0</v>
      </c>
      <c r="J174" s="96">
        <f>IF(J$11=ابريل!$A42,ابريل!$BM42-ابريل!$BN42,0)</f>
        <v>0</v>
      </c>
      <c r="K174" s="96">
        <f>IF(K$11=ابريل!$A42,ابريل!$BM42-ابريل!$BN42,0)</f>
        <v>0</v>
      </c>
      <c r="L174" s="96">
        <f>IF(L$11=ابريل!$A42,ابريل!$BM42-ابريل!$BN42,0)</f>
        <v>0</v>
      </c>
      <c r="M174" s="96">
        <f t="shared" si="26"/>
        <v>0</v>
      </c>
      <c r="N174" s="96">
        <f>IF(N$11=يناير!$A42,ابريل!$BP42-ابريل!$BO42,0)</f>
        <v>0</v>
      </c>
      <c r="O174" s="96">
        <f>IF(O$11=ابريل!$A42,ابريل!$BL42-ابريل!$BK42,0)</f>
        <v>0</v>
      </c>
      <c r="P174" s="96">
        <f>IF(P$11=ابريل!$A42,ابريل!$AI42-ابريل!$AJ42,0)</f>
        <v>0</v>
      </c>
      <c r="Q174" s="96">
        <f>IF(Q$11=ابريل!$A42,ابريل!$AI42-ابريل!$AJ42,0)</f>
        <v>0</v>
      </c>
      <c r="R174" s="96">
        <f>IF(R$11=ابريل!$A42,ابريل!$AI42-ابريل!$AJ42,0)</f>
        <v>0</v>
      </c>
      <c r="S174" s="96">
        <f>IF(S$11=ابريل!$A42,ابريل!$AI42-ابريل!$AJ42,0)</f>
        <v>0</v>
      </c>
      <c r="T174" s="96">
        <f>IF(T$11=ابريل!$A42,ابريل!$AI42-ابريل!$AJ42,0)</f>
        <v>0</v>
      </c>
      <c r="U174" s="96">
        <f t="shared" si="27"/>
        <v>0</v>
      </c>
      <c r="V174" s="96">
        <f>IF(V$11=ابريل!$A42,ابريل!$BP42-ابريل!$BO42,0)</f>
        <v>0</v>
      </c>
      <c r="W174" s="96">
        <f>IF(W$11=ابريل!$A42,ابريل!$BL42-ابريل!$BK42,0)</f>
        <v>0</v>
      </c>
      <c r="X174" s="96">
        <f>IF(X$11=ابريل!$A42,ابريل!$AI42-ابريل!$AJ42,0)</f>
        <v>0</v>
      </c>
      <c r="Y174" s="96">
        <f>IF(Y$11=ابريل!$A42,ابريل!$AI42-ابريل!$AJ42,0)</f>
        <v>0</v>
      </c>
      <c r="Z174" s="96">
        <f>IF(Z$11=ابريل!$A42,ابريل!$AI42-ابريل!$AJ42,0)</f>
        <v>0</v>
      </c>
      <c r="AA174" s="96">
        <f>IF(AA$11=ابريل!$A42,ابريل!$AI42-ابريل!$AJ42,0)</f>
        <v>0</v>
      </c>
      <c r="AB174" s="96">
        <f>IF(AB$11=ابريل!$A42,ابريل!$AI42-ابريل!$AJ42,0)</f>
        <v>0</v>
      </c>
      <c r="AC174" s="96">
        <f t="shared" si="28"/>
        <v>0</v>
      </c>
      <c r="AD174" s="96">
        <f>IF(AD$11=ابريل!$A42,ابريل!$BP42-ابريل!$BO42,0)</f>
        <v>0</v>
      </c>
      <c r="AE174" s="96">
        <f>IF(AE$11=ابريل!$A42,ابريل!$BL42-ابريل!$BK42,0)</f>
        <v>0</v>
      </c>
      <c r="AF174" s="96">
        <f>IF(AF$11=ابريل!$A42,ابريل!$AI42-ابريل!$AJ42,0)</f>
        <v>0</v>
      </c>
      <c r="AG174" s="96">
        <f>IF(AG$11=ابريل!$A42,ابريل!$AI42-ابريل!$AJ42,0)</f>
        <v>0</v>
      </c>
      <c r="AH174" s="96">
        <f>IF(AH$11=ابريل!$A42,ابريل!$AI42-ابريل!$AJ42,0)</f>
        <v>0</v>
      </c>
      <c r="AI174" s="96">
        <f t="shared" si="29"/>
        <v>0</v>
      </c>
      <c r="AJ174" s="96">
        <f>IF(AJ$11=ابريل!$A42,ابريل!$BP42-ابريل!$BO42,0)</f>
        <v>0</v>
      </c>
      <c r="AK174" s="96">
        <f>IF(AK$11=ابريل!$A42,ابريل!$AI42-ابريل!$AJ42,0)</f>
        <v>0</v>
      </c>
      <c r="AL174" s="96">
        <f>IF(AL$11=ابريل!$A42,ابريل!$AI42-ابريل!$AJ42,0)</f>
        <v>0</v>
      </c>
      <c r="AM174" s="96">
        <f>IF(AM$11=ابريل!$A42,ابريل!$AI42-ابريل!$AJ42,0)</f>
        <v>0</v>
      </c>
      <c r="AN174" s="96">
        <f>IF(AN$11=ابريل!$A42,ابريل!$AI42-ابريل!$AJ42,0)</f>
        <v>0</v>
      </c>
    </row>
    <row r="175" ht="15" spans="1:40">
      <c r="A175" s="96" t="str">
        <f>IF(D175&gt;0,ابريل!D43," ")</f>
        <v> </v>
      </c>
      <c r="B175" s="96"/>
      <c r="C175" s="96"/>
      <c r="D175" s="126">
        <f t="shared" si="24"/>
        <v>0</v>
      </c>
      <c r="E175" s="126">
        <f t="shared" si="25"/>
        <v>0</v>
      </c>
      <c r="F175" s="96">
        <f>IF(F$11=ابريل!$A43,ابريل!BP43-ابريل!BO43,0)</f>
        <v>0</v>
      </c>
      <c r="G175" s="96">
        <f>IF(G$11=ابريل!$A43,ابريل!BL43-ابريل!BK43,0)</f>
        <v>0</v>
      </c>
      <c r="H175" s="96">
        <f>IF(H$11=ابريل!$A43,ابريل!$BM43-ابريل!$BN43,0)</f>
        <v>0</v>
      </c>
      <c r="I175" s="96">
        <f>IF(I$11=ابريل!$A43,ابريل!$BM43-ابريل!$BN43,0)</f>
        <v>0</v>
      </c>
      <c r="J175" s="96">
        <f>IF(J$11=ابريل!$A43,ابريل!$BM43-ابريل!$BN43,0)</f>
        <v>0</v>
      </c>
      <c r="K175" s="96">
        <f>IF(K$11=ابريل!$A43,ابريل!$BM43-ابريل!$BN43,0)</f>
        <v>0</v>
      </c>
      <c r="L175" s="96">
        <f>IF(L$11=ابريل!$A43,ابريل!$BM43-ابريل!$BN43,0)</f>
        <v>0</v>
      </c>
      <c r="M175" s="96">
        <f t="shared" si="26"/>
        <v>0</v>
      </c>
      <c r="N175" s="96">
        <f>IF(N$11=يناير!$A43,ابريل!$BP43-ابريل!$BO43,0)</f>
        <v>0</v>
      </c>
      <c r="O175" s="96">
        <f>IF(O$11=ابريل!$A43,ابريل!$BL43-ابريل!$BK43,0)</f>
        <v>0</v>
      </c>
      <c r="P175" s="96">
        <f>IF(P$11=ابريل!$A43,ابريل!$AI43-ابريل!$AJ43,0)</f>
        <v>0</v>
      </c>
      <c r="Q175" s="96">
        <f>IF(Q$11=ابريل!$A43,ابريل!$AI43-ابريل!$AJ43,0)</f>
        <v>0</v>
      </c>
      <c r="R175" s="96">
        <f>IF(R$11=ابريل!$A43,ابريل!$AI43-ابريل!$AJ43,0)</f>
        <v>0</v>
      </c>
      <c r="S175" s="96">
        <f>IF(S$11=ابريل!$A43,ابريل!$AI43-ابريل!$AJ43,0)</f>
        <v>0</v>
      </c>
      <c r="T175" s="96">
        <f>IF(T$11=ابريل!$A43,ابريل!$AI43-ابريل!$AJ43,0)</f>
        <v>0</v>
      </c>
      <c r="U175" s="96">
        <f t="shared" si="27"/>
        <v>0</v>
      </c>
      <c r="V175" s="96">
        <f>IF(V$11=ابريل!$A43,ابريل!$BP43-ابريل!$BO43,0)</f>
        <v>0</v>
      </c>
      <c r="W175" s="96">
        <f>IF(W$11=ابريل!$A43,ابريل!$BL43-ابريل!$BK43,0)</f>
        <v>0</v>
      </c>
      <c r="X175" s="96">
        <f>IF(X$11=ابريل!$A43,ابريل!$AI43-ابريل!$AJ43,0)</f>
        <v>0</v>
      </c>
      <c r="Y175" s="96">
        <f>IF(Y$11=ابريل!$A43,ابريل!$AI43-ابريل!$AJ43,0)</f>
        <v>0</v>
      </c>
      <c r="Z175" s="96">
        <f>IF(Z$11=ابريل!$A43,ابريل!$AI43-ابريل!$AJ43,0)</f>
        <v>0</v>
      </c>
      <c r="AA175" s="96">
        <f>IF(AA$11=ابريل!$A43,ابريل!$AI43-ابريل!$AJ43,0)</f>
        <v>0</v>
      </c>
      <c r="AB175" s="96">
        <f>IF(AB$11=ابريل!$A43,ابريل!$AI43-ابريل!$AJ43,0)</f>
        <v>0</v>
      </c>
      <c r="AC175" s="96">
        <f t="shared" si="28"/>
        <v>0</v>
      </c>
      <c r="AD175" s="96">
        <f>IF(AD$11=ابريل!$A43,ابريل!$BP43-ابريل!$BO43,0)</f>
        <v>0</v>
      </c>
      <c r="AE175" s="96">
        <f>IF(AE$11=ابريل!$A43,ابريل!$BL43-ابريل!$BK43,0)</f>
        <v>0</v>
      </c>
      <c r="AF175" s="96">
        <f>IF(AF$11=ابريل!$A43,ابريل!$AI43-ابريل!$AJ43,0)</f>
        <v>0</v>
      </c>
      <c r="AG175" s="96">
        <f>IF(AG$11=ابريل!$A43,ابريل!$AI43-ابريل!$AJ43,0)</f>
        <v>0</v>
      </c>
      <c r="AH175" s="96">
        <f>IF(AH$11=ابريل!$A43,ابريل!$AI43-ابريل!$AJ43,0)</f>
        <v>0</v>
      </c>
      <c r="AI175" s="96">
        <f t="shared" si="29"/>
        <v>0</v>
      </c>
      <c r="AJ175" s="96">
        <f>IF(AJ$11=ابريل!$A43,ابريل!$BP43-ابريل!$BO43,0)</f>
        <v>0</v>
      </c>
      <c r="AK175" s="96">
        <f>IF(AK$11=ابريل!$A43,ابريل!$AI43-ابريل!$AJ43,0)</f>
        <v>0</v>
      </c>
      <c r="AL175" s="96">
        <f>IF(AL$11=ابريل!$A43,ابريل!$AI43-ابريل!$AJ43,0)</f>
        <v>0</v>
      </c>
      <c r="AM175" s="96">
        <f>IF(AM$11=ابريل!$A43,ابريل!$AI43-ابريل!$AJ43,0)</f>
        <v>0</v>
      </c>
      <c r="AN175" s="96">
        <f>IF(AN$11=ابريل!$A43,ابريل!$AI43-ابريل!$AJ43,0)</f>
        <v>0</v>
      </c>
    </row>
    <row r="176" ht="23.25" spans="3:40">
      <c r="C176" s="127" t="s">
        <v>534</v>
      </c>
      <c r="D176" s="110">
        <f t="shared" ref="D176:Z176" si="30">SUM(D144:D175)</f>
        <v>0</v>
      </c>
      <c r="E176" s="97">
        <f t="shared" si="30"/>
        <v>0</v>
      </c>
      <c r="F176" s="144">
        <f t="shared" si="30"/>
        <v>0</v>
      </c>
      <c r="G176" s="128">
        <f t="shared" si="30"/>
        <v>0</v>
      </c>
      <c r="H176" s="128">
        <f t="shared" si="30"/>
        <v>0</v>
      </c>
      <c r="I176" s="128">
        <f t="shared" si="30"/>
        <v>0</v>
      </c>
      <c r="J176" s="128">
        <f t="shared" si="30"/>
        <v>0</v>
      </c>
      <c r="K176" s="128">
        <f t="shared" si="30"/>
        <v>0</v>
      </c>
      <c r="L176" s="128">
        <f t="shared" si="30"/>
        <v>0</v>
      </c>
      <c r="M176" s="97">
        <f t="shared" si="30"/>
        <v>0</v>
      </c>
      <c r="N176" s="133">
        <f t="shared" si="30"/>
        <v>0</v>
      </c>
      <c r="O176" s="133">
        <f t="shared" si="30"/>
        <v>0</v>
      </c>
      <c r="P176" s="133">
        <f t="shared" si="30"/>
        <v>0</v>
      </c>
      <c r="Q176" s="133">
        <f t="shared" si="30"/>
        <v>0</v>
      </c>
      <c r="R176" s="133">
        <f t="shared" si="30"/>
        <v>0</v>
      </c>
      <c r="S176" s="133">
        <f t="shared" si="30"/>
        <v>0</v>
      </c>
      <c r="T176" s="133">
        <f t="shared" si="30"/>
        <v>0</v>
      </c>
      <c r="U176" s="97">
        <f t="shared" si="30"/>
        <v>0</v>
      </c>
      <c r="V176" s="136">
        <f t="shared" si="30"/>
        <v>0</v>
      </c>
      <c r="W176" s="136">
        <f t="shared" si="30"/>
        <v>0</v>
      </c>
      <c r="X176" s="136">
        <f t="shared" si="30"/>
        <v>0</v>
      </c>
      <c r="Y176" s="136">
        <f t="shared" si="30"/>
        <v>0</v>
      </c>
      <c r="Z176" s="136">
        <f t="shared" si="30"/>
        <v>0</v>
      </c>
      <c r="AA176" s="136"/>
      <c r="AB176" s="136">
        <f t="shared" ref="AB176:AN176" si="31">SUM(AB144:AB175)</f>
        <v>0</v>
      </c>
      <c r="AC176" s="97">
        <f t="shared" si="31"/>
        <v>0</v>
      </c>
      <c r="AD176" s="138">
        <f t="shared" si="31"/>
        <v>0</v>
      </c>
      <c r="AE176" s="138">
        <f t="shared" si="31"/>
        <v>0</v>
      </c>
      <c r="AF176" s="138">
        <f t="shared" si="31"/>
        <v>0</v>
      </c>
      <c r="AG176" s="138">
        <f t="shared" si="31"/>
        <v>0</v>
      </c>
      <c r="AH176" s="138">
        <f t="shared" si="31"/>
        <v>0</v>
      </c>
      <c r="AI176" s="97">
        <f t="shared" si="31"/>
        <v>0</v>
      </c>
      <c r="AJ176" s="142">
        <f t="shared" si="31"/>
        <v>0</v>
      </c>
      <c r="AK176" s="142">
        <f t="shared" si="31"/>
        <v>0</v>
      </c>
      <c r="AL176" s="142">
        <f t="shared" si="31"/>
        <v>0</v>
      </c>
      <c r="AM176" s="142">
        <f t="shared" si="31"/>
        <v>0</v>
      </c>
      <c r="AN176" s="143">
        <f t="shared" si="31"/>
        <v>0</v>
      </c>
    </row>
    <row r="177" ht="15"/>
    <row r="182" ht="30" spans="18:27">
      <c r="R182" s="134"/>
      <c r="S182" s="134" t="s">
        <v>607</v>
      </c>
      <c r="T182" s="134"/>
      <c r="U182" s="134"/>
      <c r="V182" s="134"/>
      <c r="W182" s="134"/>
      <c r="X182" s="134"/>
      <c r="Y182" s="134"/>
      <c r="Z182" s="134"/>
      <c r="AA182" s="134"/>
    </row>
    <row r="183" ht="30" spans="18:27">
      <c r="R183" s="134"/>
      <c r="S183" s="134"/>
      <c r="T183" s="134"/>
      <c r="U183" s="134"/>
      <c r="V183" s="134"/>
      <c r="W183" s="134"/>
      <c r="X183" s="134"/>
      <c r="Y183" s="134"/>
      <c r="Z183" s="134"/>
      <c r="AA183" s="134"/>
    </row>
    <row r="184" ht="30" spans="18:27">
      <c r="R184" s="134"/>
      <c r="S184" s="134"/>
      <c r="T184" s="134"/>
      <c r="U184" s="134"/>
      <c r="V184" s="134"/>
      <c r="W184" s="134"/>
      <c r="X184" s="134"/>
      <c r="Y184" s="134"/>
      <c r="Z184" s="134"/>
      <c r="AA184" s="134"/>
    </row>
    <row r="185" ht="30" spans="18:27">
      <c r="R185" s="134"/>
      <c r="S185" s="134"/>
      <c r="T185" s="134"/>
      <c r="U185" s="134"/>
      <c r="V185" s="134"/>
      <c r="W185" s="134"/>
      <c r="X185" s="134"/>
      <c r="Y185" s="134"/>
      <c r="Z185" s="134"/>
      <c r="AA185" s="134"/>
    </row>
    <row r="186" ht="20.25" spans="1:40">
      <c r="A186" s="96"/>
      <c r="B186" s="96"/>
      <c r="C186" s="96"/>
      <c r="D186" s="96"/>
      <c r="E186" s="97"/>
      <c r="F186" s="125" t="s">
        <v>569</v>
      </c>
      <c r="G186" s="125"/>
      <c r="H186" s="125"/>
      <c r="I186" s="125"/>
      <c r="J186" s="125"/>
      <c r="K186" s="125"/>
      <c r="L186" s="125"/>
      <c r="M186" s="97"/>
      <c r="N186" s="132" t="s">
        <v>570</v>
      </c>
      <c r="O186" s="132"/>
      <c r="P186" s="132"/>
      <c r="Q186" s="132"/>
      <c r="R186" s="132"/>
      <c r="S186" s="132"/>
      <c r="T186" s="132"/>
      <c r="U186" s="97"/>
      <c r="V186" s="135" t="s">
        <v>571</v>
      </c>
      <c r="W186" s="135"/>
      <c r="X186" s="135"/>
      <c r="Y186" s="135"/>
      <c r="Z186" s="135"/>
      <c r="AA186" s="135"/>
      <c r="AB186" s="135"/>
      <c r="AC186" s="97"/>
      <c r="AD186" s="137" t="s">
        <v>572</v>
      </c>
      <c r="AE186" s="137"/>
      <c r="AF186" s="137"/>
      <c r="AG186" s="137"/>
      <c r="AH186" s="137"/>
      <c r="AI186" s="97"/>
      <c r="AJ186" s="139" t="s">
        <v>573</v>
      </c>
      <c r="AK186" s="139"/>
      <c r="AL186" s="139"/>
      <c r="AM186" s="139"/>
      <c r="AN186" s="139"/>
    </row>
    <row r="187" ht="20.25" spans="1:40">
      <c r="A187" s="97" t="s">
        <v>513</v>
      </c>
      <c r="B187" s="97" t="s">
        <v>486</v>
      </c>
      <c r="C187" s="97" t="s">
        <v>487</v>
      </c>
      <c r="D187" s="110" t="s">
        <v>574</v>
      </c>
      <c r="E187" s="97" t="s">
        <v>15</v>
      </c>
      <c r="F187" s="125" t="s">
        <v>575</v>
      </c>
      <c r="G187" s="125" t="s">
        <v>35</v>
      </c>
      <c r="H187" s="125" t="s">
        <v>576</v>
      </c>
      <c r="I187" s="125" t="s">
        <v>577</v>
      </c>
      <c r="J187" s="125" t="s">
        <v>578</v>
      </c>
      <c r="K187" s="125" t="s">
        <v>579</v>
      </c>
      <c r="L187" s="125" t="s">
        <v>580</v>
      </c>
      <c r="M187" s="97" t="s">
        <v>534</v>
      </c>
      <c r="N187" s="132" t="s">
        <v>581</v>
      </c>
      <c r="O187" s="132" t="s">
        <v>582</v>
      </c>
      <c r="P187" s="132" t="s">
        <v>583</v>
      </c>
      <c r="Q187" s="132" t="s">
        <v>584</v>
      </c>
      <c r="R187" s="132" t="s">
        <v>585</v>
      </c>
      <c r="S187" s="132" t="s">
        <v>586</v>
      </c>
      <c r="T187" s="132" t="s">
        <v>587</v>
      </c>
      <c r="U187" s="97" t="s">
        <v>534</v>
      </c>
      <c r="V187" s="135" t="s">
        <v>588</v>
      </c>
      <c r="W187" s="135" t="s">
        <v>589</v>
      </c>
      <c r="X187" s="135" t="s">
        <v>590</v>
      </c>
      <c r="Y187" s="135" t="s">
        <v>591</v>
      </c>
      <c r="Z187" s="135" t="s">
        <v>592</v>
      </c>
      <c r="AA187" s="135" t="s">
        <v>593</v>
      </c>
      <c r="AB187" s="135" t="s">
        <v>594</v>
      </c>
      <c r="AC187" s="97" t="s">
        <v>534</v>
      </c>
      <c r="AD187" s="137" t="s">
        <v>595</v>
      </c>
      <c r="AE187" s="137" t="s">
        <v>596</v>
      </c>
      <c r="AF187" s="137" t="s">
        <v>597</v>
      </c>
      <c r="AG187" s="137" t="s">
        <v>598</v>
      </c>
      <c r="AH187" s="137" t="s">
        <v>599</v>
      </c>
      <c r="AI187" s="97" t="s">
        <v>534</v>
      </c>
      <c r="AJ187" s="140" t="s">
        <v>575</v>
      </c>
      <c r="AK187" s="140" t="s">
        <v>600</v>
      </c>
      <c r="AL187" s="141" t="s">
        <v>601</v>
      </c>
      <c r="AM187" s="141" t="s">
        <v>602</v>
      </c>
      <c r="AN187" s="141" t="s">
        <v>603</v>
      </c>
    </row>
    <row r="188" spans="1:40">
      <c r="A188" s="96" t="str">
        <f>IF(D188&gt;0,مايو!D12," ")</f>
        <v> </v>
      </c>
      <c r="B188" s="96" t="str">
        <f>IF(D188&gt;0,يناير!D188," ")</f>
        <v> </v>
      </c>
      <c r="C188" s="96" t="str">
        <f>IF(D188&gt;0,يناير!E188,"")</f>
        <v/>
      </c>
      <c r="D188" s="126">
        <f t="shared" ref="D188:D219" si="32">SUM(AI188,AC188,U188,M188)</f>
        <v>0</v>
      </c>
      <c r="E188" s="126">
        <f t="shared" ref="E188:E219" si="33">SUM(H188:L188,-G188-F188)</f>
        <v>0</v>
      </c>
      <c r="F188" s="96">
        <f>IF(F$11=مايو!$A12,مايو!$BP12-مايو!$BO12,0)</f>
        <v>0</v>
      </c>
      <c r="G188" s="96">
        <f>IF(G$11=مايو!$A12,مايو!$BL12-مايو!$BK12,0)</f>
        <v>0</v>
      </c>
      <c r="H188" s="96">
        <f>IF(H$11=مايو!$A12,مايو!$BM12-مايو!$BN12,0)</f>
        <v>0</v>
      </c>
      <c r="I188" s="96">
        <f>IF(I$11=مايو!$A12,مايو!$BM12-مايو!$BN12,0)</f>
        <v>0</v>
      </c>
      <c r="J188" s="96">
        <f>IF(J$11=مايو!$A12,مايو!$BM12-مايو!$BN12,0)</f>
        <v>0</v>
      </c>
      <c r="K188" s="96">
        <f>IF(K$11=مايو!$A12,مايو!$BM12-مايو!$BN12,0)</f>
        <v>0</v>
      </c>
      <c r="L188" s="96">
        <f>IF(L$11=مايو!$A12,مايو!$BM12-مايو!$BN12,0)</f>
        <v>0</v>
      </c>
      <c r="M188" s="96">
        <f t="shared" ref="M188:M219" si="34">SUM(P188:T188,-O188-N188)</f>
        <v>0</v>
      </c>
      <c r="N188" s="96">
        <f>IF(N$11=مايو!$A12,مايو!$BP12-مايو!$BO12,0)</f>
        <v>0</v>
      </c>
      <c r="O188" s="96">
        <f>IF(O$11=مايو!$A12,مايو!$BL12-مايو!$BK12,0)</f>
        <v>0</v>
      </c>
      <c r="P188" s="96">
        <f>IF(P$11=مايو!$A12,مايو!$AI12-مايو!$AJ12,0)</f>
        <v>0</v>
      </c>
      <c r="Q188" s="96">
        <f>IF(Q$11=مايو!$A12,مايو!$AI12-مايو!$AJ12,0)</f>
        <v>0</v>
      </c>
      <c r="R188" s="96">
        <f>IF(R$11=مايو!$A12,مايو!$AI12-مايو!$AJ12,0)</f>
        <v>0</v>
      </c>
      <c r="S188" s="96">
        <f>IF(S$11=مايو!$A12,مايو!$AI12-مايو!$AJ12,0)</f>
        <v>0</v>
      </c>
      <c r="T188" s="96">
        <f>IF(T$11=مايو!$A12,مايو!$AI12-مايو!$AJ12,0)</f>
        <v>0</v>
      </c>
      <c r="U188" s="96">
        <f t="shared" ref="U188:U219" si="35">SUM(X188:AB188,-W188-V188)</f>
        <v>0</v>
      </c>
      <c r="V188" s="96">
        <f>IF(V$11=مايو!$A12,مايو!$BP12-مايو!$BO12,0)</f>
        <v>0</v>
      </c>
      <c r="W188" s="96">
        <f>IF(W$11=مايو!$A12,مايو!$BL12-مايو!$BK12,0)</f>
        <v>0</v>
      </c>
      <c r="X188" s="96">
        <f>IF(X$11=مايو!$A12,مايو!$AI12-مايو!$AJ12,0)</f>
        <v>0</v>
      </c>
      <c r="Y188" s="96">
        <f>IF(Y$11=مايو!$A12,مايو!$AI12-مايو!$AJ12,0)</f>
        <v>0</v>
      </c>
      <c r="Z188" s="96">
        <f>IF(Z$11=مايو!$A12,مايو!$AI12-مايو!$AJ12,0)</f>
        <v>0</v>
      </c>
      <c r="AA188" s="96">
        <f>IF(AA$11=مايو!$A12,مايو!$AI12-مايو!$AJ12,0)</f>
        <v>0</v>
      </c>
      <c r="AB188" s="96">
        <f>IF(AB$11=مايو!$A12,مايو!$AI12-مايو!$AJ12,0)</f>
        <v>0</v>
      </c>
      <c r="AC188" s="96">
        <f t="shared" ref="AC188:AC219" si="36">SUM(AF188:AH188,-AE188-AD188)</f>
        <v>0</v>
      </c>
      <c r="AD188" s="96">
        <f>IF(AD$11=مايو!$A12,مايو!$BP12-مايو!$BO12,0)</f>
        <v>0</v>
      </c>
      <c r="AE188" s="96">
        <f>IF(AE$11=مايو!$A12,مايو!$BL12-مايو!$BK12,0)</f>
        <v>0</v>
      </c>
      <c r="AF188" s="96">
        <f>IF(AF$11=مايو!$A12,مايو!$AI12-مايو!$AJ12,0)</f>
        <v>0</v>
      </c>
      <c r="AG188" s="96">
        <f>IF(AG$11=مايو!$A12,مايو!$AI12-مايو!$AJ12,0)</f>
        <v>0</v>
      </c>
      <c r="AH188" s="96">
        <f>IF(AH$11=مايو!$A12,مايو!$AI12-مايو!$AJ12,0)</f>
        <v>0</v>
      </c>
      <c r="AI188" s="96">
        <f t="shared" ref="AI188:AI219" si="37">SUM(AK188:AN188,-AJ188)</f>
        <v>0</v>
      </c>
      <c r="AJ188" s="96">
        <f>IF(AJ$11=مايو!$A12,مايو!$BP12-مايو!$BO12,0)</f>
        <v>0</v>
      </c>
      <c r="AK188" s="96">
        <f>IF(AK$11=مايو!$A12,مايو!$AI12-مايو!$AJ12,0)</f>
        <v>0</v>
      </c>
      <c r="AL188" s="96">
        <f>IF(AL$11=مايو!$A12,مايو!$AI12-مايو!$AJ12,0)</f>
        <v>0</v>
      </c>
      <c r="AM188" s="96">
        <f>IF(AM$11=مايو!$A12,مايو!$AI12-مايو!$AJ12,0)</f>
        <v>0</v>
      </c>
      <c r="AN188" s="96">
        <f>IF(AN$11=مايو!$A12,مايو!$AI12-مايو!$AJ12,0)</f>
        <v>0</v>
      </c>
    </row>
    <row r="189" spans="1:40">
      <c r="A189" s="96" t="str">
        <f>IF(D189&gt;0,مايو!D13," ")</f>
        <v> </v>
      </c>
      <c r="B189" s="96"/>
      <c r="C189" s="96"/>
      <c r="D189" s="126">
        <f t="shared" si="32"/>
        <v>0</v>
      </c>
      <c r="E189" s="126">
        <f t="shared" si="33"/>
        <v>0</v>
      </c>
      <c r="F189" s="96">
        <f>IF(F$11=مايو!$A13,مايو!$BP13-مايو!$BO13,0)</f>
        <v>0</v>
      </c>
      <c r="G189" s="96">
        <f>IF(G$11=مايو!$A13,مايو!$BL13-مايو!$BK13,0)</f>
        <v>0</v>
      </c>
      <c r="H189" s="96">
        <f>IF(H$11=مايو!$A13,مايو!$BM13-مايو!$BN13,0)</f>
        <v>0</v>
      </c>
      <c r="I189" s="96">
        <f>IF(I$11=مايو!$A13,مايو!$BM13-مايو!$BN13,0)</f>
        <v>0</v>
      </c>
      <c r="J189" s="96">
        <f>IF(J$11=مايو!$A13,مايو!$BM13-مايو!$BN13,0)</f>
        <v>0</v>
      </c>
      <c r="K189" s="96">
        <f>IF(K$11=مايو!$A13,مايو!$BM13-مايو!$BN13,0)</f>
        <v>0</v>
      </c>
      <c r="L189" s="96">
        <f>IF(L$11=مايو!$A13,مايو!$BM13-مايو!$BN13,0)</f>
        <v>0</v>
      </c>
      <c r="M189" s="96">
        <f t="shared" si="34"/>
        <v>0</v>
      </c>
      <c r="N189" s="96">
        <f>IF(N$11=مايو!$A13,مايو!$BP13-مايو!$BO13,0)</f>
        <v>0</v>
      </c>
      <c r="O189" s="96">
        <f>IF(O$11=مايو!$A13,مايو!$BL13-مايو!$BK13,0)</f>
        <v>0</v>
      </c>
      <c r="P189" s="96">
        <f>IF(P$11=مايو!$A13,مايو!$AI13-مايو!$AJ13,0)</f>
        <v>0</v>
      </c>
      <c r="Q189" s="96">
        <f>IF(Q$11=مايو!$A13,مايو!$AI13-مايو!$AJ13,0)</f>
        <v>0</v>
      </c>
      <c r="R189" s="96">
        <f>IF(R$11=مايو!$A13,مايو!$AI13-مايو!$AJ13,0)</f>
        <v>0</v>
      </c>
      <c r="S189" s="96">
        <f>IF(S$11=مايو!$A13,مايو!$AI13-مايو!$AJ13,0)</f>
        <v>0</v>
      </c>
      <c r="T189" s="96">
        <f>IF(T$11=مايو!$A13,مايو!$AI13-مايو!$AJ13,0)</f>
        <v>0</v>
      </c>
      <c r="U189" s="96">
        <f t="shared" si="35"/>
        <v>0</v>
      </c>
      <c r="V189" s="96">
        <f>IF(V$11=مايو!$A13,مايو!$BP13-مايو!$BO13,0)</f>
        <v>0</v>
      </c>
      <c r="W189" s="96">
        <f>IF(W$11=مايو!$A13,مايو!$BL13-مايو!$BK13,0)</f>
        <v>0</v>
      </c>
      <c r="X189" s="96">
        <f>IF(X$11=مايو!$A13,مايو!$AI13-مايو!$AJ13,0)</f>
        <v>0</v>
      </c>
      <c r="Y189" s="96">
        <f>IF(Y$11=مايو!$A13,مايو!$AI13-مايو!$AJ13,0)</f>
        <v>0</v>
      </c>
      <c r="Z189" s="96">
        <f>IF(Z$11=مايو!$A13,مايو!$AI13-مايو!$AJ13,0)</f>
        <v>0</v>
      </c>
      <c r="AA189" s="96">
        <f>IF(AA$11=مايو!$A13,مايو!$AI13-مايو!$AJ13,0)</f>
        <v>0</v>
      </c>
      <c r="AB189" s="96">
        <f>IF(AB$11=مايو!$A13,مايو!$AI13-مايو!$AJ13,0)</f>
        <v>0</v>
      </c>
      <c r="AC189" s="96">
        <f t="shared" si="36"/>
        <v>0</v>
      </c>
      <c r="AD189" s="96">
        <f>IF(AD$11=مايو!$A13,مايو!$BP13-مايو!$BO13,0)</f>
        <v>0</v>
      </c>
      <c r="AE189" s="96">
        <f>IF(AE$11=مايو!$A13,مايو!$BL13-مايو!$BK13,0)</f>
        <v>0</v>
      </c>
      <c r="AF189" s="96">
        <f>IF(AF$11=مايو!$A13,مايو!$AI13-مايو!$AJ13,0)</f>
        <v>0</v>
      </c>
      <c r="AG189" s="96">
        <f>IF(AG$11=مايو!$A13,مايو!$AI13-مايو!$AJ13,0)</f>
        <v>0</v>
      </c>
      <c r="AH189" s="96">
        <f>IF(AH$11=مايو!$A13,مايو!$AI13-مايو!$AJ13,0)</f>
        <v>0</v>
      </c>
      <c r="AI189" s="96">
        <f t="shared" si="37"/>
        <v>0</v>
      </c>
      <c r="AJ189" s="96">
        <f>IF(AJ$11=مايو!$A13,مايو!$BP13-مايو!$BO13,0)</f>
        <v>0</v>
      </c>
      <c r="AK189" s="96">
        <f>IF(AK$11=مايو!$A13,مايو!$AI13-مايو!$AJ13,0)</f>
        <v>0</v>
      </c>
      <c r="AL189" s="96">
        <f>IF(AL$11=مايو!$A13,مايو!$AI13-مايو!$AJ13,0)</f>
        <v>0</v>
      </c>
      <c r="AM189" s="96">
        <f>IF(AM$11=مايو!$A13,مايو!$AI13-مايو!$AJ13,0)</f>
        <v>0</v>
      </c>
      <c r="AN189" s="96">
        <f>IF(AN$11=مايو!$A13,مايو!$AI13-مايو!$AJ13,0)</f>
        <v>0</v>
      </c>
    </row>
    <row r="190" spans="1:40">
      <c r="A190" s="96" t="str">
        <f>IF(D190&gt;0,مايو!D14," ")</f>
        <v> </v>
      </c>
      <c r="B190" s="96"/>
      <c r="C190" s="96"/>
      <c r="D190" s="126">
        <f t="shared" si="32"/>
        <v>0</v>
      </c>
      <c r="E190" s="126">
        <f t="shared" si="33"/>
        <v>0</v>
      </c>
      <c r="F190" s="96">
        <f>IF(F$11=مايو!$A14,مايو!$BP14-مايو!$BO14,0)</f>
        <v>0</v>
      </c>
      <c r="G190" s="96">
        <f>IF(G$11=مايو!$A14,مايو!$BL14-مايو!$BK14,0)</f>
        <v>0</v>
      </c>
      <c r="H190" s="96">
        <f>IF(H$11=مايو!$A14,مايو!$BM14-مايو!$BN14,0)</f>
        <v>0</v>
      </c>
      <c r="I190" s="96">
        <f>IF(I$11=مايو!$A14,مايو!$BM14-مايو!$BN14,0)</f>
        <v>0</v>
      </c>
      <c r="J190" s="96">
        <f>IF(J$11=مايو!$A14,مايو!$BM14-مايو!$BN14,0)</f>
        <v>0</v>
      </c>
      <c r="K190" s="96">
        <f>IF(K$11=مايو!$A14,مايو!$BM14-مايو!$BN14,0)</f>
        <v>0</v>
      </c>
      <c r="L190" s="96">
        <f>IF(L$11=مايو!$A14,مايو!$BM14-مايو!$BN14,0)</f>
        <v>0</v>
      </c>
      <c r="M190" s="96">
        <f t="shared" si="34"/>
        <v>0</v>
      </c>
      <c r="N190" s="96">
        <f>IF(N$11=مايو!$A14,مايو!$BP14-مايو!$BO14,0)</f>
        <v>0</v>
      </c>
      <c r="O190" s="96">
        <f>IF(O$11=مايو!$A14,مايو!$BL14-مايو!$BK14,0)</f>
        <v>0</v>
      </c>
      <c r="P190" s="96">
        <f>IF(P$11=مايو!$A14,مايو!$AI14-مايو!$AJ14,0)</f>
        <v>0</v>
      </c>
      <c r="Q190" s="96">
        <f>IF(Q$11=مايو!$A14,مايو!$AI14-مايو!$AJ14,0)</f>
        <v>0</v>
      </c>
      <c r="R190" s="96">
        <f>IF(R$11=مايو!$A14,مايو!$AI14-مايو!$AJ14,0)</f>
        <v>0</v>
      </c>
      <c r="S190" s="96">
        <f>IF(S$11=مايو!$A14,مايو!$AI14-مايو!$AJ14,0)</f>
        <v>0</v>
      </c>
      <c r="T190" s="96">
        <f>IF(T$11=مايو!$A14,مايو!$AI14-مايو!$AJ14,0)</f>
        <v>0</v>
      </c>
      <c r="U190" s="96">
        <f t="shared" si="35"/>
        <v>0</v>
      </c>
      <c r="V190" s="96">
        <f>IF(V$11=مايو!$A14,مايو!$BP14-مايو!$BO14,0)</f>
        <v>0</v>
      </c>
      <c r="W190" s="96">
        <f>IF(W$11=مايو!$A14,مايو!$BL14-مايو!$BK14,0)</f>
        <v>0</v>
      </c>
      <c r="X190" s="96">
        <f>IF(X$11=مايو!$A14,مايو!$AI14-مايو!$AJ14,0)</f>
        <v>0</v>
      </c>
      <c r="Y190" s="96">
        <f>IF(Y$11=مايو!$A14,مايو!$AI14-مايو!$AJ14,0)</f>
        <v>0</v>
      </c>
      <c r="Z190" s="96">
        <f>IF(Z$11=مايو!$A14,مايو!$AI14-مايو!$AJ14,0)</f>
        <v>0</v>
      </c>
      <c r="AA190" s="96">
        <f>IF(AA$11=مايو!$A14,مايو!$AI14-مايو!$AJ14,0)</f>
        <v>0</v>
      </c>
      <c r="AB190" s="96">
        <f>IF(AB$11=مايو!$A14,مايو!$AI14-مايو!$AJ14,0)</f>
        <v>0</v>
      </c>
      <c r="AC190" s="96">
        <f t="shared" si="36"/>
        <v>0</v>
      </c>
      <c r="AD190" s="96">
        <f>IF(AD$11=مايو!$A14,مايو!$BP14-مايو!$BO14,0)</f>
        <v>0</v>
      </c>
      <c r="AE190" s="96">
        <f>IF(AE$11=مايو!$A14,مايو!$BL14-مايو!$BK14,0)</f>
        <v>0</v>
      </c>
      <c r="AF190" s="96">
        <f>IF(AF$11=مايو!$A14,مايو!$AI14-مايو!$AJ14,0)</f>
        <v>0</v>
      </c>
      <c r="AG190" s="96">
        <f>IF(AG$11=مايو!$A14,مايو!$AI14-مايو!$AJ14,0)</f>
        <v>0</v>
      </c>
      <c r="AH190" s="96">
        <f>IF(AH$11=مايو!$A14,مايو!$AI14-مايو!$AJ14,0)</f>
        <v>0</v>
      </c>
      <c r="AI190" s="96">
        <f t="shared" si="37"/>
        <v>0</v>
      </c>
      <c r="AJ190" s="96">
        <f>IF(AJ$11=مايو!$A14,مايو!$BP14-مايو!$BO14,0)</f>
        <v>0</v>
      </c>
      <c r="AK190" s="96">
        <f>IF(AK$11=مايو!$A14,مايو!$AI14-مايو!$AJ14,0)</f>
        <v>0</v>
      </c>
      <c r="AL190" s="96">
        <f>IF(AL$11=مايو!$A14,مايو!$AI14-مايو!$AJ14,0)</f>
        <v>0</v>
      </c>
      <c r="AM190" s="96">
        <f>IF(AM$11=مايو!$A14,مايو!$AI14-مايو!$AJ14,0)</f>
        <v>0</v>
      </c>
      <c r="AN190" s="96">
        <f>IF(AN$11=مايو!$A14,مايو!$AI14-مايو!$AJ14,0)</f>
        <v>0</v>
      </c>
    </row>
    <row r="191" spans="1:40">
      <c r="A191" s="96" t="str">
        <f>IF(D191&gt;0,مايو!D15," ")</f>
        <v> </v>
      </c>
      <c r="B191" s="96"/>
      <c r="C191" s="96"/>
      <c r="D191" s="126">
        <f t="shared" si="32"/>
        <v>0</v>
      </c>
      <c r="E191" s="126">
        <f t="shared" si="33"/>
        <v>0</v>
      </c>
      <c r="F191" s="96">
        <f>IF(F$11=مايو!$A15,مايو!$BP15-مايو!$BO15,0)</f>
        <v>0</v>
      </c>
      <c r="G191" s="96">
        <f>IF(G$11=مايو!$A15,مايو!$BL15-مايو!$BK15,0)</f>
        <v>0</v>
      </c>
      <c r="H191" s="96">
        <f>IF(H$11=مايو!$A15,مايو!$BM15-مايو!$BN15,0)</f>
        <v>0</v>
      </c>
      <c r="I191" s="96">
        <f>IF(I$11=مايو!$A15,مايو!$BM15-مايو!$BN15,0)</f>
        <v>0</v>
      </c>
      <c r="J191" s="96">
        <f>IF(J$11=مايو!$A15,مايو!$BM15-مايو!$BN15,0)</f>
        <v>0</v>
      </c>
      <c r="K191" s="96">
        <f>IF(K$11=مايو!$A15,مايو!$BM15-مايو!$BN15,0)</f>
        <v>0</v>
      </c>
      <c r="L191" s="96">
        <f>IF(L$11=مايو!$A15,مايو!$BM15-مايو!$BN15,0)</f>
        <v>0</v>
      </c>
      <c r="M191" s="96">
        <f t="shared" si="34"/>
        <v>0</v>
      </c>
      <c r="N191" s="96">
        <f>IF(N$11=مايو!$A15,مايو!$BP15-مايو!$BO15,0)</f>
        <v>0</v>
      </c>
      <c r="O191" s="96">
        <f>IF(O$11=مايو!$A15,مايو!$BL15-مايو!$BK15,0)</f>
        <v>0</v>
      </c>
      <c r="P191" s="96">
        <f>IF(P$11=مايو!$A15,مايو!$AI15-مايو!$AJ15,0)</f>
        <v>0</v>
      </c>
      <c r="Q191" s="96">
        <f>IF(Q$11=مايو!$A15,مايو!$AI15-مايو!$AJ15,0)</f>
        <v>0</v>
      </c>
      <c r="R191" s="96">
        <f>IF(R$11=مايو!$A15,مايو!$AI15-مايو!$AJ15,0)</f>
        <v>0</v>
      </c>
      <c r="S191" s="96">
        <f>IF(S$11=مايو!$A15,مايو!$AI15-مايو!$AJ15,0)</f>
        <v>0</v>
      </c>
      <c r="T191" s="96">
        <f>IF(T$11=مايو!$A15,مايو!$AI15-مايو!$AJ15,0)</f>
        <v>0</v>
      </c>
      <c r="U191" s="96">
        <f t="shared" si="35"/>
        <v>0</v>
      </c>
      <c r="V191" s="96">
        <f>IF(V$11=مايو!$A15,مايو!$BP15-مايو!$BO15,0)</f>
        <v>0</v>
      </c>
      <c r="W191" s="96">
        <f>IF(W$11=مايو!$A15,مايو!$BL15-مايو!$BK15,0)</f>
        <v>0</v>
      </c>
      <c r="X191" s="96">
        <f>IF(X$11=مايو!$A15,مايو!$AI15-مايو!$AJ15,0)</f>
        <v>0</v>
      </c>
      <c r="Y191" s="96">
        <f>IF(Y$11=مايو!$A15,مايو!$AI15-مايو!$AJ15,0)</f>
        <v>0</v>
      </c>
      <c r="Z191" s="96">
        <f>IF(Z$11=مايو!$A15,مايو!$AI15-مايو!$AJ15,0)</f>
        <v>0</v>
      </c>
      <c r="AA191" s="96">
        <f>IF(AA$11=مايو!$A15,مايو!$AI15-مايو!$AJ15,0)</f>
        <v>0</v>
      </c>
      <c r="AB191" s="96">
        <f>IF(AB$11=مايو!$A15,مايو!$AI15-مايو!$AJ15,0)</f>
        <v>0</v>
      </c>
      <c r="AC191" s="96">
        <f t="shared" si="36"/>
        <v>0</v>
      </c>
      <c r="AD191" s="96">
        <f>IF(AD$11=مايو!$A15,مايو!$BP15-مايو!$BO15,0)</f>
        <v>0</v>
      </c>
      <c r="AE191" s="96">
        <f>IF(AE$11=مايو!$A15,مايو!$BL15-مايو!$BK15,0)</f>
        <v>0</v>
      </c>
      <c r="AF191" s="96">
        <f>IF(AF$11=مايو!$A15,مايو!$AI15-مايو!$AJ15,0)</f>
        <v>0</v>
      </c>
      <c r="AG191" s="96">
        <f>IF(AG$11=مايو!$A15,مايو!$AI15-مايو!$AJ15,0)</f>
        <v>0</v>
      </c>
      <c r="AH191" s="96">
        <f>IF(AH$11=مايو!$A15,مايو!$AI15-مايو!$AJ15,0)</f>
        <v>0</v>
      </c>
      <c r="AI191" s="96">
        <f t="shared" si="37"/>
        <v>0</v>
      </c>
      <c r="AJ191" s="96">
        <f>IF(AJ$11=مايو!$A15,مايو!$BP15-مايو!$BO15,0)</f>
        <v>0</v>
      </c>
      <c r="AK191" s="96">
        <f>IF(AK$11=مايو!$A15,مايو!$AI15-مايو!$AJ15,0)</f>
        <v>0</v>
      </c>
      <c r="AL191" s="96">
        <f>IF(AL$11=مايو!$A15,مايو!$AI15-مايو!$AJ15,0)</f>
        <v>0</v>
      </c>
      <c r="AM191" s="96">
        <f>IF(AM$11=مايو!$A15,مايو!$AI15-مايو!$AJ15,0)</f>
        <v>0</v>
      </c>
      <c r="AN191" s="96">
        <f>IF(AN$11=مايو!$A15,مايو!$AI15-مايو!$AJ15,0)</f>
        <v>0</v>
      </c>
    </row>
    <row r="192" spans="1:40">
      <c r="A192" s="96" t="str">
        <f>IF(D192&gt;0,مايو!D16," ")</f>
        <v> </v>
      </c>
      <c r="B192" s="96"/>
      <c r="C192" s="96"/>
      <c r="D192" s="126">
        <f t="shared" si="32"/>
        <v>0</v>
      </c>
      <c r="E192" s="126">
        <f t="shared" si="33"/>
        <v>0</v>
      </c>
      <c r="F192" s="96">
        <f>IF(F$11=مايو!$A16,مايو!$BP16-مايو!$BO16,0)</f>
        <v>0</v>
      </c>
      <c r="G192" s="96">
        <f>IF(G$11=مايو!$A16,مايو!$BL16-مايو!$BK16,0)</f>
        <v>0</v>
      </c>
      <c r="H192" s="96">
        <f>IF(H$11=مايو!$A16,مايو!$BM16-مايو!$BN16,0)</f>
        <v>0</v>
      </c>
      <c r="I192" s="96">
        <f>IF(I$11=مايو!$A16,مايو!$BM16-مايو!$BN16,0)</f>
        <v>0</v>
      </c>
      <c r="J192" s="96">
        <f>IF(J$11=مايو!$A16,مايو!$BM16-مايو!$BN16,0)</f>
        <v>0</v>
      </c>
      <c r="K192" s="96">
        <f>IF(K$11=مايو!$A16,مايو!$BM16-مايو!$BN16,0)</f>
        <v>0</v>
      </c>
      <c r="L192" s="96">
        <f>IF(L$11=مايو!$A16,مايو!$BM16-مايو!$BN16,0)</f>
        <v>0</v>
      </c>
      <c r="M192" s="96">
        <f t="shared" si="34"/>
        <v>0</v>
      </c>
      <c r="N192" s="96">
        <f>IF(N$11=مايو!$A16,مايو!$BP16-مايو!$BO16,0)</f>
        <v>0</v>
      </c>
      <c r="O192" s="96">
        <f>IF(O$11=مايو!$A16,مايو!$BL16-مايو!$BK16,0)</f>
        <v>0</v>
      </c>
      <c r="P192" s="96">
        <f>IF(P$11=مايو!$A16,مايو!$AI16-مايو!$AJ16,0)</f>
        <v>0</v>
      </c>
      <c r="Q192" s="96">
        <f>IF(Q$11=مايو!$A16,مايو!$AI16-مايو!$AJ16,0)</f>
        <v>0</v>
      </c>
      <c r="R192" s="96">
        <f>IF(R$11=مايو!$A16,مايو!$AI16-مايو!$AJ16,0)</f>
        <v>0</v>
      </c>
      <c r="S192" s="96">
        <f>IF(S$11=مايو!$A16,مايو!$AI16-مايو!$AJ16,0)</f>
        <v>0</v>
      </c>
      <c r="T192" s="96">
        <f>IF(T$11=مايو!$A16,مايو!$AI16-مايو!$AJ16,0)</f>
        <v>0</v>
      </c>
      <c r="U192" s="96">
        <f t="shared" si="35"/>
        <v>0</v>
      </c>
      <c r="V192" s="96">
        <f>IF(V$11=مايو!$A16,مايو!$BP16-مايو!$BO16,0)</f>
        <v>0</v>
      </c>
      <c r="W192" s="96">
        <f>IF(W$11=مايو!$A16,مايو!$BL16-مايو!$BK16,0)</f>
        <v>0</v>
      </c>
      <c r="X192" s="96">
        <f>IF(X$11=مايو!$A16,مايو!$AI16-مايو!$AJ16,0)</f>
        <v>0</v>
      </c>
      <c r="Y192" s="96">
        <f>IF(Y$11=مايو!$A16,مايو!$AI16-مايو!$AJ16,0)</f>
        <v>0</v>
      </c>
      <c r="Z192" s="96">
        <f>IF(Z$11=مايو!$A16,مايو!$AI16-مايو!$AJ16,0)</f>
        <v>0</v>
      </c>
      <c r="AA192" s="96">
        <f>IF(AA$11=مايو!$A16,مايو!$AI16-مايو!$AJ16,0)</f>
        <v>0</v>
      </c>
      <c r="AB192" s="96">
        <f>IF(AB$11=مايو!$A16,مايو!$AI16-مايو!$AJ16,0)</f>
        <v>0</v>
      </c>
      <c r="AC192" s="96">
        <f t="shared" si="36"/>
        <v>0</v>
      </c>
      <c r="AD192" s="96">
        <f>IF(AD$11=مايو!$A16,مايو!$BP16-مايو!$BO16,0)</f>
        <v>0</v>
      </c>
      <c r="AE192" s="96">
        <f>IF(AE$11=مايو!$A16,مايو!$BL16-مايو!$BK16,0)</f>
        <v>0</v>
      </c>
      <c r="AF192" s="96">
        <f>IF(AF$11=مايو!$A16,مايو!$AI16-مايو!$AJ16,0)</f>
        <v>0</v>
      </c>
      <c r="AG192" s="96">
        <f>IF(AG$11=مايو!$A16,مايو!$AI16-مايو!$AJ16,0)</f>
        <v>0</v>
      </c>
      <c r="AH192" s="96">
        <f>IF(AH$11=مايو!$A16,مايو!$AI16-مايو!$AJ16,0)</f>
        <v>0</v>
      </c>
      <c r="AI192" s="96">
        <f t="shared" si="37"/>
        <v>0</v>
      </c>
      <c r="AJ192" s="96">
        <f>IF(AJ$11=مايو!$A16,مايو!$BP16-مايو!$BO16,0)</f>
        <v>0</v>
      </c>
      <c r="AK192" s="96">
        <f>IF(AK$11=مايو!$A16,مايو!$AI16-مايو!$AJ16,0)</f>
        <v>0</v>
      </c>
      <c r="AL192" s="96">
        <f>IF(AL$11=مايو!$A16,مايو!$AI16-مايو!$AJ16,0)</f>
        <v>0</v>
      </c>
      <c r="AM192" s="96">
        <f>IF(AM$11=مايو!$A16,مايو!$AI16-مايو!$AJ16,0)</f>
        <v>0</v>
      </c>
      <c r="AN192" s="96">
        <f>IF(AN$11=مايو!$A16,مايو!$AI16-مايو!$AJ16,0)</f>
        <v>0</v>
      </c>
    </row>
    <row r="193" spans="1:40">
      <c r="A193" s="96" t="str">
        <f>IF(D193&gt;0,مايو!D17," ")</f>
        <v> </v>
      </c>
      <c r="B193" s="96"/>
      <c r="C193" s="96"/>
      <c r="D193" s="126">
        <f t="shared" si="32"/>
        <v>0</v>
      </c>
      <c r="E193" s="126">
        <f t="shared" si="33"/>
        <v>0</v>
      </c>
      <c r="F193" s="96">
        <f>IF(F$11=مايو!$A17,مايو!$BP17-مايو!$BO17,0)</f>
        <v>0</v>
      </c>
      <c r="G193" s="96">
        <f>IF(G$11=مايو!$A17,مايو!$BL17-مايو!$BK17,0)</f>
        <v>0</v>
      </c>
      <c r="H193" s="96">
        <f>IF(H$11=مايو!$A17,مايو!$BM17-مايو!$BN17,0)</f>
        <v>0</v>
      </c>
      <c r="I193" s="96">
        <f>IF(I$11=مايو!$A17,مايو!$BM17-مايو!$BN17,0)</f>
        <v>0</v>
      </c>
      <c r="J193" s="96">
        <f>IF(J$11=مايو!$A17,مايو!$BM17-مايو!$BN17,0)</f>
        <v>0</v>
      </c>
      <c r="K193" s="96">
        <f>IF(K$11=مايو!$A17,مايو!$BM17-مايو!$BN17,0)</f>
        <v>0</v>
      </c>
      <c r="L193" s="96">
        <f>IF(L$11=مايو!$A17,مايو!$BM17-مايو!$BN17,0)</f>
        <v>0</v>
      </c>
      <c r="M193" s="96">
        <f t="shared" si="34"/>
        <v>0</v>
      </c>
      <c r="N193" s="96">
        <f>IF(N$11=مايو!$A17,مايو!$BP17-مايو!$BO17,0)</f>
        <v>0</v>
      </c>
      <c r="O193" s="96">
        <f>IF(O$11=مايو!$A17,مايو!$BL17-مايو!$BK17,0)</f>
        <v>0</v>
      </c>
      <c r="P193" s="96">
        <f>IF(P$11=مايو!$A17,مايو!$AI17-مايو!$AJ17,0)</f>
        <v>0</v>
      </c>
      <c r="Q193" s="96">
        <f>IF(Q$11=مايو!$A17,مايو!$AI17-مايو!$AJ17,0)</f>
        <v>0</v>
      </c>
      <c r="R193" s="96">
        <f>IF(R$11=مايو!$A17,مايو!$AI17-مايو!$AJ17,0)</f>
        <v>0</v>
      </c>
      <c r="S193" s="96">
        <f>IF(S$11=مايو!$A17,مايو!$AI17-مايو!$AJ17,0)</f>
        <v>0</v>
      </c>
      <c r="T193" s="96">
        <f>IF(T$11=مايو!$A17,مايو!$AI17-مايو!$AJ17,0)</f>
        <v>0</v>
      </c>
      <c r="U193" s="96">
        <f t="shared" si="35"/>
        <v>0</v>
      </c>
      <c r="V193" s="96">
        <f>IF(V$11=مايو!$A17,مايو!$BP17-مايو!$BO17,0)</f>
        <v>0</v>
      </c>
      <c r="W193" s="96">
        <f>IF(W$11=مايو!$A17,مايو!$BL17-مايو!$BK17,0)</f>
        <v>0</v>
      </c>
      <c r="X193" s="96">
        <f>IF(X$11=مايو!$A17,مايو!$AI17-مايو!$AJ17,0)</f>
        <v>0</v>
      </c>
      <c r="Y193" s="96">
        <f>IF(Y$11=مايو!$A17,مايو!$AI17-مايو!$AJ17,0)</f>
        <v>0</v>
      </c>
      <c r="Z193" s="96">
        <f>IF(Z$11=مايو!$A17,مايو!$AI17-مايو!$AJ17,0)</f>
        <v>0</v>
      </c>
      <c r="AA193" s="96">
        <f>IF(AA$11=مايو!$A17,مايو!$AI17-مايو!$AJ17,0)</f>
        <v>0</v>
      </c>
      <c r="AB193" s="96">
        <f>IF(AB$11=مايو!$A17,مايو!$AI17-مايو!$AJ17,0)</f>
        <v>0</v>
      </c>
      <c r="AC193" s="96">
        <f t="shared" si="36"/>
        <v>0</v>
      </c>
      <c r="AD193" s="96">
        <f>IF(AD$11=مايو!$A17,مايو!$BP17-مايو!$BO17,0)</f>
        <v>0</v>
      </c>
      <c r="AE193" s="96">
        <f>IF(AE$11=مايو!$A17,مايو!$BL17-مايو!$BK17,0)</f>
        <v>0</v>
      </c>
      <c r="AF193" s="96">
        <f>IF(AF$11=مايو!$A17,مايو!$AI17-مايو!$AJ17,0)</f>
        <v>0</v>
      </c>
      <c r="AG193" s="96">
        <f>IF(AG$11=مايو!$A17,مايو!$AI17-مايو!$AJ17,0)</f>
        <v>0</v>
      </c>
      <c r="AH193" s="96">
        <f>IF(AH$11=مايو!$A17,مايو!$AI17-مايو!$AJ17,0)</f>
        <v>0</v>
      </c>
      <c r="AI193" s="96">
        <f t="shared" si="37"/>
        <v>0</v>
      </c>
      <c r="AJ193" s="96">
        <f>IF(AJ$11=مايو!$A17,مايو!$BP17-مايو!$BO17,0)</f>
        <v>0</v>
      </c>
      <c r="AK193" s="96">
        <f>IF(AK$11=مايو!$A17,مايو!$AI17-مايو!$AJ17,0)</f>
        <v>0</v>
      </c>
      <c r="AL193" s="96">
        <f>IF(AL$11=مايو!$A17,مايو!$AI17-مايو!$AJ17,0)</f>
        <v>0</v>
      </c>
      <c r="AM193" s="96">
        <f>IF(AM$11=مايو!$A17,مايو!$AI17-مايو!$AJ17,0)</f>
        <v>0</v>
      </c>
      <c r="AN193" s="96">
        <f>IF(AN$11=مايو!$A17,مايو!$AI17-مايو!$AJ17,0)</f>
        <v>0</v>
      </c>
    </row>
    <row r="194" spans="1:40">
      <c r="A194" s="96" t="str">
        <f>IF(D194&gt;0,مايو!D18," ")</f>
        <v> </v>
      </c>
      <c r="B194" s="96"/>
      <c r="C194" s="96"/>
      <c r="D194" s="126">
        <f t="shared" si="32"/>
        <v>0</v>
      </c>
      <c r="E194" s="126">
        <f t="shared" si="33"/>
        <v>0</v>
      </c>
      <c r="F194" s="96">
        <f>IF(F$11=مايو!$A18,مايو!$BP18-مايو!$BO18,0)</f>
        <v>0</v>
      </c>
      <c r="G194" s="96">
        <f>IF(G$11=مايو!$A18,مايو!$BL18-مايو!$BK18,0)</f>
        <v>0</v>
      </c>
      <c r="H194" s="96">
        <f>IF(H$11=مايو!$A18,مايو!$BM18-مايو!$BN18,0)</f>
        <v>0</v>
      </c>
      <c r="I194" s="96">
        <f>IF(I$11=مايو!$A18,مايو!$BM18-مايو!$BN18,0)</f>
        <v>0</v>
      </c>
      <c r="J194" s="96">
        <f>IF(J$11=مايو!$A18,مايو!$BM18-مايو!$BN18,0)</f>
        <v>0</v>
      </c>
      <c r="K194" s="96">
        <f>IF(K$11=مايو!$A18,مايو!$BM18-مايو!$BN18,0)</f>
        <v>0</v>
      </c>
      <c r="L194" s="96">
        <f>IF(L$11=مايو!$A18,مايو!$BM18-مايو!$BN18,0)</f>
        <v>0</v>
      </c>
      <c r="M194" s="96">
        <f t="shared" si="34"/>
        <v>0</v>
      </c>
      <c r="N194" s="96">
        <f>IF(N$11=مايو!$A18,مايو!$BP18-مايو!$BO18,0)</f>
        <v>0</v>
      </c>
      <c r="O194" s="96">
        <f>IF(O$11=مايو!$A18,مايو!$BL18-مايو!$BK18,0)</f>
        <v>0</v>
      </c>
      <c r="P194" s="96">
        <f>IF(P$11=مايو!$A18,مايو!$AI18-مايو!$AJ18,0)</f>
        <v>0</v>
      </c>
      <c r="Q194" s="96">
        <f>IF(Q$11=مايو!$A18,مايو!$AI18-مايو!$AJ18,0)</f>
        <v>0</v>
      </c>
      <c r="R194" s="96">
        <f>IF(R$11=مايو!$A18,مايو!$AI18-مايو!$AJ18,0)</f>
        <v>0</v>
      </c>
      <c r="S194" s="96">
        <f>IF(S$11=مايو!$A18,مايو!$AI18-مايو!$AJ18,0)</f>
        <v>0</v>
      </c>
      <c r="T194" s="96">
        <f>IF(T$11=مايو!$A18,مايو!$AI18-مايو!$AJ18,0)</f>
        <v>0</v>
      </c>
      <c r="U194" s="96">
        <f t="shared" si="35"/>
        <v>0</v>
      </c>
      <c r="V194" s="96">
        <f>IF(V$11=مايو!$A18,مايو!$BP18-مايو!$BO18,0)</f>
        <v>0</v>
      </c>
      <c r="W194" s="96">
        <f>IF(W$11=مايو!$A18,مايو!$BL18-مايو!$BK18,0)</f>
        <v>0</v>
      </c>
      <c r="X194" s="96">
        <f>IF(X$11=مايو!$A18,مايو!$AI18-مايو!$AJ18,0)</f>
        <v>0</v>
      </c>
      <c r="Y194" s="96">
        <f>IF(Y$11=مايو!$A18,مايو!$AI18-مايو!$AJ18,0)</f>
        <v>0</v>
      </c>
      <c r="Z194" s="96">
        <f>IF(Z$11=مايو!$A18,مايو!$AI18-مايو!$AJ18,0)</f>
        <v>0</v>
      </c>
      <c r="AA194" s="96">
        <f>IF(AA$11=مايو!$A18,مايو!$AI18-مايو!$AJ18,0)</f>
        <v>0</v>
      </c>
      <c r="AB194" s="96">
        <f>IF(AB$11=مايو!$A18,مايو!$AI18-مايو!$AJ18,0)</f>
        <v>0</v>
      </c>
      <c r="AC194" s="96">
        <f t="shared" si="36"/>
        <v>0</v>
      </c>
      <c r="AD194" s="96">
        <f>IF(AD$11=مايو!$A18,مايو!$BP18-مايو!$BO18,0)</f>
        <v>0</v>
      </c>
      <c r="AE194" s="96">
        <f>IF(AE$11=مايو!$A18,مايو!$BL18-مايو!$BK18,0)</f>
        <v>0</v>
      </c>
      <c r="AF194" s="96">
        <f>IF(AF$11=مايو!$A18,مايو!$AI18-مايو!$AJ18,0)</f>
        <v>0</v>
      </c>
      <c r="AG194" s="96">
        <f>IF(AG$11=مايو!$A18,مايو!$AI18-مايو!$AJ18,0)</f>
        <v>0</v>
      </c>
      <c r="AH194" s="96">
        <f>IF(AH$11=مايو!$A18,مايو!$AI18-مايو!$AJ18,0)</f>
        <v>0</v>
      </c>
      <c r="AI194" s="96">
        <f t="shared" si="37"/>
        <v>0</v>
      </c>
      <c r="AJ194" s="96">
        <f>IF(AJ$11=مايو!$A18,مايو!$BP18-مايو!$BO18,0)</f>
        <v>0</v>
      </c>
      <c r="AK194" s="96">
        <f>IF(AK$11=مايو!$A18,مايو!$AI18-مايو!$AJ18,0)</f>
        <v>0</v>
      </c>
      <c r="AL194" s="96">
        <f>IF(AL$11=مايو!$A18,مايو!$AI18-مايو!$AJ18,0)</f>
        <v>0</v>
      </c>
      <c r="AM194" s="96">
        <f>IF(AM$11=مايو!$A18,مايو!$AI18-مايو!$AJ18,0)</f>
        <v>0</v>
      </c>
      <c r="AN194" s="96">
        <f>IF(AN$11=مايو!$A18,مايو!$AI18-مايو!$AJ18,0)</f>
        <v>0</v>
      </c>
    </row>
    <row r="195" spans="1:40">
      <c r="A195" s="96" t="str">
        <f>IF(D195&gt;0,مايو!D19," ")</f>
        <v> </v>
      </c>
      <c r="B195" s="96"/>
      <c r="C195" s="96"/>
      <c r="D195" s="126">
        <f t="shared" si="32"/>
        <v>0</v>
      </c>
      <c r="E195" s="126">
        <f t="shared" si="33"/>
        <v>0</v>
      </c>
      <c r="F195" s="96">
        <f>IF(F$11=مايو!$A19,مايو!$BP19-مايو!$BO19,0)</f>
        <v>0</v>
      </c>
      <c r="G195" s="96">
        <f>IF(G$11=مايو!$A19,مايو!$BL19-مايو!$BK19,0)</f>
        <v>0</v>
      </c>
      <c r="H195" s="96">
        <f>IF(H$11=مايو!$A19,مايو!$BM19-مايو!$BN19,0)</f>
        <v>0</v>
      </c>
      <c r="I195" s="96">
        <f>IF(I$11=مايو!$A19,مايو!$BM19-مايو!$BN19,0)</f>
        <v>0</v>
      </c>
      <c r="J195" s="96">
        <f>IF(J$11=مايو!$A19,مايو!$BM19-مايو!$BN19,0)</f>
        <v>0</v>
      </c>
      <c r="K195" s="96">
        <f>IF(K$11=مايو!$A19,مايو!$BM19-مايو!$BN19,0)</f>
        <v>0</v>
      </c>
      <c r="L195" s="96">
        <f>IF(L$11=مايو!$A19,مايو!$BM19-مايو!$BN19,0)</f>
        <v>0</v>
      </c>
      <c r="M195" s="96">
        <f t="shared" si="34"/>
        <v>0</v>
      </c>
      <c r="N195" s="96">
        <f>IF(N$11=مايو!$A19,مايو!$BP19-مايو!$BO19,0)</f>
        <v>0</v>
      </c>
      <c r="O195" s="96">
        <f>IF(O$11=مايو!$A19,مايو!$BL19-مايو!$BK19,0)</f>
        <v>0</v>
      </c>
      <c r="P195" s="96">
        <f>IF(P$11=مايو!$A19,مايو!$AI19-مايو!$AJ19,0)</f>
        <v>0</v>
      </c>
      <c r="Q195" s="96">
        <f>IF(Q$11=مايو!$A19,مايو!$AI19-مايو!$AJ19,0)</f>
        <v>0</v>
      </c>
      <c r="R195" s="96">
        <f>IF(R$11=مايو!$A19,مايو!$AI19-مايو!$AJ19,0)</f>
        <v>0</v>
      </c>
      <c r="S195" s="96">
        <f>IF(S$11=مايو!$A19,مايو!$AI19-مايو!$AJ19,0)</f>
        <v>0</v>
      </c>
      <c r="T195" s="96">
        <f>IF(T$11=مايو!$A19,مايو!$AI19-مايو!$AJ19,0)</f>
        <v>0</v>
      </c>
      <c r="U195" s="96">
        <f t="shared" si="35"/>
        <v>0</v>
      </c>
      <c r="V195" s="96">
        <f>IF(V$11=مايو!$A19,مايو!$BP19-مايو!$BO19,0)</f>
        <v>0</v>
      </c>
      <c r="W195" s="96">
        <f>IF(W$11=مايو!$A19,مايو!$BL19-مايو!$BK19,0)</f>
        <v>0</v>
      </c>
      <c r="X195" s="96">
        <f>IF(X$11=مايو!$A19,مايو!$AI19-مايو!$AJ19,0)</f>
        <v>0</v>
      </c>
      <c r="Y195" s="96">
        <f>IF(Y$11=مايو!$A19,مايو!$AI19-مايو!$AJ19,0)</f>
        <v>0</v>
      </c>
      <c r="Z195" s="96">
        <f>IF(Z$11=مايو!$A19,مايو!$AI19-مايو!$AJ19,0)</f>
        <v>0</v>
      </c>
      <c r="AA195" s="96">
        <f>IF(AA$11=مايو!$A19,مايو!$AI19-مايو!$AJ19,0)</f>
        <v>0</v>
      </c>
      <c r="AB195" s="96">
        <f>IF(AB$11=مايو!$A19,مايو!$AI19-مايو!$AJ19,0)</f>
        <v>0</v>
      </c>
      <c r="AC195" s="96">
        <f t="shared" si="36"/>
        <v>0</v>
      </c>
      <c r="AD195" s="96">
        <f>IF(AD$11=مايو!$A19,مايو!$BP19-مايو!$BO19,0)</f>
        <v>0</v>
      </c>
      <c r="AE195" s="96">
        <f>IF(AE$11=مايو!$A19,مايو!$BL19-مايو!$BK19,0)</f>
        <v>0</v>
      </c>
      <c r="AF195" s="96">
        <f>IF(AF$11=مايو!$A19,مايو!$AI19-مايو!$AJ19,0)</f>
        <v>0</v>
      </c>
      <c r="AG195" s="96">
        <f>IF(AG$11=مايو!$A19,مايو!$AI19-مايو!$AJ19,0)</f>
        <v>0</v>
      </c>
      <c r="AH195" s="96">
        <f>IF(AH$11=مايو!$A19,مايو!$AI19-مايو!$AJ19,0)</f>
        <v>0</v>
      </c>
      <c r="AI195" s="96">
        <f t="shared" si="37"/>
        <v>0</v>
      </c>
      <c r="AJ195" s="96">
        <f>IF(AJ$11=مايو!$A19,مايو!$BP19-مايو!$BO19,0)</f>
        <v>0</v>
      </c>
      <c r="AK195" s="96">
        <f>IF(AK$11=مايو!$A19,مايو!$AI19-مايو!$AJ19,0)</f>
        <v>0</v>
      </c>
      <c r="AL195" s="96">
        <f>IF(AL$11=مايو!$A19,مايو!$AI19-مايو!$AJ19,0)</f>
        <v>0</v>
      </c>
      <c r="AM195" s="96">
        <f>IF(AM$11=مايو!$A19,مايو!$AI19-مايو!$AJ19,0)</f>
        <v>0</v>
      </c>
      <c r="AN195" s="96">
        <f>IF(AN$11=مايو!$A19,مايو!$AI19-مايو!$AJ19,0)</f>
        <v>0</v>
      </c>
    </row>
    <row r="196" spans="1:40">
      <c r="A196" s="96" t="str">
        <f>IF(D196&gt;0,مايو!D20," ")</f>
        <v> </v>
      </c>
      <c r="B196" s="96"/>
      <c r="C196" s="96"/>
      <c r="D196" s="126">
        <f t="shared" si="32"/>
        <v>0</v>
      </c>
      <c r="E196" s="126">
        <f t="shared" si="33"/>
        <v>0</v>
      </c>
      <c r="F196" s="96">
        <f>IF(F$11=مايو!$A20,مايو!$BP20-مايو!$BO20,0)</f>
        <v>0</v>
      </c>
      <c r="G196" s="96">
        <f>IF(G$11=مايو!$A20,مايو!$BL20-مايو!$BK20,0)</f>
        <v>0</v>
      </c>
      <c r="H196" s="96">
        <f>IF(H$11=مايو!$A20,مايو!$BM20-مايو!$BN20,0)</f>
        <v>0</v>
      </c>
      <c r="I196" s="96">
        <f>IF(I$11=مايو!$A20,مايو!$BM20-مايو!$BN20,0)</f>
        <v>0</v>
      </c>
      <c r="J196" s="96">
        <f>IF(J$11=مايو!$A20,مايو!$BM20-مايو!$BN20,0)</f>
        <v>0</v>
      </c>
      <c r="K196" s="96">
        <f>IF(K$11=مايو!$A20,مايو!$BM20-مايو!$BN20,0)</f>
        <v>0</v>
      </c>
      <c r="L196" s="96">
        <f>IF(L$11=مايو!$A20,مايو!$BM20-مايو!$BN20,0)</f>
        <v>0</v>
      </c>
      <c r="M196" s="96">
        <f t="shared" si="34"/>
        <v>0</v>
      </c>
      <c r="N196" s="96">
        <f>IF(N$11=مايو!$A20,مايو!$BP20-مايو!$BO20,0)</f>
        <v>0</v>
      </c>
      <c r="O196" s="96">
        <f>IF(O$11=مايو!$A20,مايو!$BL20-مايو!$BK20,0)</f>
        <v>0</v>
      </c>
      <c r="P196" s="96">
        <f>IF(P$11=مايو!$A20,مايو!$AI20-مايو!$AJ20,0)</f>
        <v>0</v>
      </c>
      <c r="Q196" s="96">
        <f>IF(Q$11=مايو!$A20,مايو!$AI20-مايو!$AJ20,0)</f>
        <v>0</v>
      </c>
      <c r="R196" s="96">
        <f>IF(R$11=مايو!$A20,مايو!$AI20-مايو!$AJ20,0)</f>
        <v>0</v>
      </c>
      <c r="S196" s="96">
        <f>IF(S$11=مايو!$A20,مايو!$AI20-مايو!$AJ20,0)</f>
        <v>0</v>
      </c>
      <c r="T196" s="96">
        <f>IF(T$11=مايو!$A20,مايو!$AI20-مايو!$AJ20,0)</f>
        <v>0</v>
      </c>
      <c r="U196" s="96">
        <f t="shared" si="35"/>
        <v>0</v>
      </c>
      <c r="V196" s="96">
        <f>IF(V$11=مايو!$A20,مايو!$BP20-مايو!$BO20,0)</f>
        <v>0</v>
      </c>
      <c r="W196" s="96">
        <f>IF(W$11=مايو!$A20,مايو!$BL20-مايو!$BK20,0)</f>
        <v>0</v>
      </c>
      <c r="X196" s="96">
        <f>IF(X$11=مايو!$A20,مايو!$AI20-مايو!$AJ20,0)</f>
        <v>0</v>
      </c>
      <c r="Y196" s="96">
        <f>IF(Y$11=مايو!$A20,مايو!$AI20-مايو!$AJ20,0)</f>
        <v>0</v>
      </c>
      <c r="Z196" s="96">
        <f>IF(Z$11=مايو!$A20,مايو!$AI20-مايو!$AJ20,0)</f>
        <v>0</v>
      </c>
      <c r="AA196" s="96">
        <f>IF(AA$11=مايو!$A20,مايو!$AI20-مايو!$AJ20,0)</f>
        <v>0</v>
      </c>
      <c r="AB196" s="96">
        <f>IF(AB$11=مايو!$A20,مايو!$AI20-مايو!$AJ20,0)</f>
        <v>0</v>
      </c>
      <c r="AC196" s="96">
        <f t="shared" si="36"/>
        <v>0</v>
      </c>
      <c r="AD196" s="96">
        <f>IF(AD$11=مايو!$A20,مايو!$BP20-مايو!$BO20,0)</f>
        <v>0</v>
      </c>
      <c r="AE196" s="96">
        <f>IF(AE$11=مايو!$A20,مايو!$BL20-مايو!$BK20,0)</f>
        <v>0</v>
      </c>
      <c r="AF196" s="96">
        <f>IF(AF$11=مايو!$A20,مايو!$AI20-مايو!$AJ20,0)</f>
        <v>0</v>
      </c>
      <c r="AG196" s="96">
        <f>IF(AG$11=مايو!$A20,مايو!$AI20-مايو!$AJ20,0)</f>
        <v>0</v>
      </c>
      <c r="AH196" s="96">
        <f>IF(AH$11=مايو!$A20,مايو!$AI20-مايو!$AJ20,0)</f>
        <v>0</v>
      </c>
      <c r="AI196" s="96">
        <f t="shared" si="37"/>
        <v>0</v>
      </c>
      <c r="AJ196" s="96">
        <f>IF(AJ$11=مايو!$A20,مايو!$BP20-مايو!$BO20,0)</f>
        <v>0</v>
      </c>
      <c r="AK196" s="96">
        <f>IF(AK$11=مايو!$A20,مايو!$AI20-مايو!$AJ20,0)</f>
        <v>0</v>
      </c>
      <c r="AL196" s="96">
        <f>IF(AL$11=مايو!$A20,مايو!$AI20-مايو!$AJ20,0)</f>
        <v>0</v>
      </c>
      <c r="AM196" s="96">
        <f>IF(AM$11=مايو!$A20,مايو!$AI20-مايو!$AJ20,0)</f>
        <v>0</v>
      </c>
      <c r="AN196" s="96">
        <f>IF(AN$11=مايو!$A20,مايو!$AI20-مايو!$AJ20,0)</f>
        <v>0</v>
      </c>
    </row>
    <row r="197" spans="1:40">
      <c r="A197" s="96" t="str">
        <f>IF(D197&gt;0,مايو!D21," ")</f>
        <v> </v>
      </c>
      <c r="B197" s="96"/>
      <c r="C197" s="96"/>
      <c r="D197" s="126">
        <f t="shared" si="32"/>
        <v>0</v>
      </c>
      <c r="E197" s="126">
        <f t="shared" si="33"/>
        <v>0</v>
      </c>
      <c r="F197" s="96">
        <f>IF(F$11=مايو!$A21,مايو!$BP21-مايو!$BO21,0)</f>
        <v>0</v>
      </c>
      <c r="G197" s="96">
        <f>IF(G$11=مايو!$A21,مايو!$BL21-مايو!$BK21,0)</f>
        <v>0</v>
      </c>
      <c r="H197" s="96">
        <f>IF(H$11=مايو!$A21,مايو!$BM21-مايو!$BN21,0)</f>
        <v>0</v>
      </c>
      <c r="I197" s="96">
        <f>IF(I$11=مايو!$A21,مايو!$BM21-مايو!$BN21,0)</f>
        <v>0</v>
      </c>
      <c r="J197" s="96">
        <f>IF(J$11=مايو!$A21,مايو!$BM21-مايو!$BN21,0)</f>
        <v>0</v>
      </c>
      <c r="K197" s="96">
        <f>IF(K$11=مايو!$A21,مايو!$BM21-مايو!$BN21,0)</f>
        <v>0</v>
      </c>
      <c r="L197" s="96">
        <f>IF(L$11=مايو!$A21,مايو!$BM21-مايو!$BN21,0)</f>
        <v>0</v>
      </c>
      <c r="M197" s="96">
        <f t="shared" si="34"/>
        <v>0</v>
      </c>
      <c r="N197" s="96">
        <f>IF(N$11=مايو!$A21,مايو!$BP21-مايو!$BO21,0)</f>
        <v>0</v>
      </c>
      <c r="O197" s="96">
        <f>IF(O$11=مايو!$A21,مايو!$BL21-مايو!$BK21,0)</f>
        <v>0</v>
      </c>
      <c r="P197" s="96">
        <f>IF(P$11=مايو!$A21,مايو!$AI21-مايو!$AJ21,0)</f>
        <v>0</v>
      </c>
      <c r="Q197" s="96">
        <f>IF(Q$11=مايو!$A21,مايو!$AI21-مايو!$AJ21,0)</f>
        <v>0</v>
      </c>
      <c r="R197" s="96">
        <f>IF(R$11=مايو!$A21,مايو!$AI21-مايو!$AJ21,0)</f>
        <v>0</v>
      </c>
      <c r="S197" s="96">
        <f>IF(S$11=مايو!$A21,مايو!$AI21-مايو!$AJ21,0)</f>
        <v>0</v>
      </c>
      <c r="T197" s="96">
        <f>IF(T$11=مايو!$A21,مايو!$AI21-مايو!$AJ21,0)</f>
        <v>0</v>
      </c>
      <c r="U197" s="96">
        <f t="shared" si="35"/>
        <v>0</v>
      </c>
      <c r="V197" s="96">
        <f>IF(V$11=مايو!$A21,مايو!$BP21-مايو!$BO21,0)</f>
        <v>0</v>
      </c>
      <c r="W197" s="96">
        <f>IF(W$11=مايو!$A21,مايو!$BL21-مايو!$BK21,0)</f>
        <v>0</v>
      </c>
      <c r="X197" s="96">
        <f>IF(X$11=مايو!$A21,مايو!$AI21-مايو!$AJ21,0)</f>
        <v>0</v>
      </c>
      <c r="Y197" s="96">
        <f>IF(Y$11=مايو!$A21,مايو!$AI21-مايو!$AJ21,0)</f>
        <v>0</v>
      </c>
      <c r="Z197" s="96">
        <f>IF(Z$11=مايو!$A21,مايو!$AI21-مايو!$AJ21,0)</f>
        <v>0</v>
      </c>
      <c r="AA197" s="96">
        <f>IF(AA$11=مايو!$A21,مايو!$AI21-مايو!$AJ21,0)</f>
        <v>0</v>
      </c>
      <c r="AB197" s="96">
        <f>IF(AB$11=مايو!$A21,مايو!$AI21-مايو!$AJ21,0)</f>
        <v>0</v>
      </c>
      <c r="AC197" s="96">
        <f t="shared" si="36"/>
        <v>0</v>
      </c>
      <c r="AD197" s="96">
        <f>IF(AD$11=مايو!$A21,مايو!$BP21-مايو!$BO21,0)</f>
        <v>0</v>
      </c>
      <c r="AE197" s="96">
        <f>IF(AE$11=مايو!$A21,مايو!$BL21-مايو!$BK21,0)</f>
        <v>0</v>
      </c>
      <c r="AF197" s="96">
        <f>IF(AF$11=مايو!$A21,مايو!$AI21-مايو!$AJ21,0)</f>
        <v>0</v>
      </c>
      <c r="AG197" s="96">
        <f>IF(AG$11=مايو!$A21,مايو!$AI21-مايو!$AJ21,0)</f>
        <v>0</v>
      </c>
      <c r="AH197" s="96">
        <f>IF(AH$11=مايو!$A21,مايو!$AI21-مايو!$AJ21,0)</f>
        <v>0</v>
      </c>
      <c r="AI197" s="96">
        <f t="shared" si="37"/>
        <v>0</v>
      </c>
      <c r="AJ197" s="96">
        <f>IF(AJ$11=مايو!$A21,مايو!$BP21-مايو!$BO21,0)</f>
        <v>0</v>
      </c>
      <c r="AK197" s="96">
        <f>IF(AK$11=مايو!$A21,مايو!$AI21-مايو!$AJ21,0)</f>
        <v>0</v>
      </c>
      <c r="AL197" s="96">
        <f>IF(AL$11=مايو!$A21,مايو!$AI21-مايو!$AJ21,0)</f>
        <v>0</v>
      </c>
      <c r="AM197" s="96">
        <f>IF(AM$11=مايو!$A21,مايو!$AI21-مايو!$AJ21,0)</f>
        <v>0</v>
      </c>
      <c r="AN197" s="96">
        <f>IF(AN$11=مايو!$A21,مايو!$AI21-مايو!$AJ21,0)</f>
        <v>0</v>
      </c>
    </row>
    <row r="198" spans="1:40">
      <c r="A198" s="96" t="str">
        <f>IF(D198&gt;0,مايو!D22," ")</f>
        <v> </v>
      </c>
      <c r="B198" s="96"/>
      <c r="C198" s="96"/>
      <c r="D198" s="126">
        <f t="shared" si="32"/>
        <v>0</v>
      </c>
      <c r="E198" s="126">
        <f t="shared" si="33"/>
        <v>0</v>
      </c>
      <c r="F198" s="96">
        <f>IF(F$11=مايو!$A22,مايو!$BP22-مايو!$BO22,0)</f>
        <v>0</v>
      </c>
      <c r="G198" s="96">
        <f>IF(G$11=مايو!$A22,مايو!$BL22-مايو!$BK22,0)</f>
        <v>0</v>
      </c>
      <c r="H198" s="96">
        <f>IF(H$11=مايو!$A22,مايو!$BM22-مايو!$BN22,0)</f>
        <v>0</v>
      </c>
      <c r="I198" s="96">
        <f>IF(I$11=مايو!$A22,مايو!$BM22-مايو!$BN22,0)</f>
        <v>0</v>
      </c>
      <c r="J198" s="96">
        <f>IF(J$11=مايو!$A22,مايو!$BM22-مايو!$BN22,0)</f>
        <v>0</v>
      </c>
      <c r="K198" s="96">
        <f>IF(K$11=مايو!$A22,مايو!$BM22-مايو!$BN22,0)</f>
        <v>0</v>
      </c>
      <c r="L198" s="96">
        <f>IF(L$11=مايو!$A22,مايو!$BM22-مايو!$BN22,0)</f>
        <v>0</v>
      </c>
      <c r="M198" s="96">
        <f t="shared" si="34"/>
        <v>0</v>
      </c>
      <c r="N198" s="96">
        <f>IF(N$11=مايو!$A22,مايو!$BP22-مايو!$BO22,0)</f>
        <v>0</v>
      </c>
      <c r="O198" s="96">
        <f>IF(O$11=مايو!$A22,مايو!$BL22-مايو!$BK22,0)</f>
        <v>0</v>
      </c>
      <c r="P198" s="96">
        <f>IF(P$11=مايو!$A22,مايو!$AI22-مايو!$AJ22,0)</f>
        <v>0</v>
      </c>
      <c r="Q198" s="96">
        <f>IF(Q$11=مايو!$A22,مايو!$AI22-مايو!$AJ22,0)</f>
        <v>0</v>
      </c>
      <c r="R198" s="96">
        <f>IF(R$11=مايو!$A22,مايو!$AI22-مايو!$AJ22,0)</f>
        <v>0</v>
      </c>
      <c r="S198" s="96">
        <f>IF(S$11=مايو!$A22,مايو!$AI22-مايو!$AJ22,0)</f>
        <v>0</v>
      </c>
      <c r="T198" s="96">
        <f>IF(T$11=مايو!$A22,مايو!$AI22-مايو!$AJ22,0)</f>
        <v>0</v>
      </c>
      <c r="U198" s="96">
        <f t="shared" si="35"/>
        <v>0</v>
      </c>
      <c r="V198" s="96">
        <f>IF(V$11=مايو!$A22,مايو!$BP22-مايو!$BO22,0)</f>
        <v>0</v>
      </c>
      <c r="W198" s="96">
        <f>IF(W$11=مايو!$A22,مايو!$BL22-مايو!$BK22,0)</f>
        <v>0</v>
      </c>
      <c r="X198" s="96">
        <f>IF(X$11=مايو!$A22,مايو!$AI22-مايو!$AJ22,0)</f>
        <v>0</v>
      </c>
      <c r="Y198" s="96">
        <f>IF(Y$11=مايو!$A22,مايو!$AI22-مايو!$AJ22,0)</f>
        <v>0</v>
      </c>
      <c r="Z198" s="96">
        <f>IF(Z$11=مايو!$A22,مايو!$AI22-مايو!$AJ22,0)</f>
        <v>0</v>
      </c>
      <c r="AA198" s="96">
        <f>IF(AA$11=مايو!$A22,مايو!$AI22-مايو!$AJ22,0)</f>
        <v>0</v>
      </c>
      <c r="AB198" s="96">
        <f>IF(AB$11=مايو!$A22,مايو!$AI22-مايو!$AJ22,0)</f>
        <v>0</v>
      </c>
      <c r="AC198" s="96">
        <f t="shared" si="36"/>
        <v>0</v>
      </c>
      <c r="AD198" s="96">
        <f>IF(AD$11=مايو!$A22,مايو!$BP22-مايو!$BO22,0)</f>
        <v>0</v>
      </c>
      <c r="AE198" s="96">
        <f>IF(AE$11=مايو!$A22,مايو!$BL22-مايو!$BK22,0)</f>
        <v>0</v>
      </c>
      <c r="AF198" s="96">
        <f>IF(AF$11=مايو!$A22,مايو!$AI22-مايو!$AJ22,0)</f>
        <v>0</v>
      </c>
      <c r="AG198" s="96">
        <f>IF(AG$11=مايو!$A22,مايو!$AI22-مايو!$AJ22,0)</f>
        <v>0</v>
      </c>
      <c r="AH198" s="96">
        <f>IF(AH$11=مايو!$A22,مايو!$AI22-مايو!$AJ22,0)</f>
        <v>0</v>
      </c>
      <c r="AI198" s="96">
        <f t="shared" si="37"/>
        <v>0</v>
      </c>
      <c r="AJ198" s="96">
        <f>IF(AJ$11=مايو!$A22,مايو!$BP22-مايو!$BO22,0)</f>
        <v>0</v>
      </c>
      <c r="AK198" s="96">
        <f>IF(AK$11=مايو!$A22,مايو!$AI22-مايو!$AJ22,0)</f>
        <v>0</v>
      </c>
      <c r="AL198" s="96">
        <f>IF(AL$11=مايو!$A22,مايو!$AI22-مايو!$AJ22,0)</f>
        <v>0</v>
      </c>
      <c r="AM198" s="96">
        <f>IF(AM$11=مايو!$A22,مايو!$AI22-مايو!$AJ22,0)</f>
        <v>0</v>
      </c>
      <c r="AN198" s="96">
        <f>IF(AN$11=مايو!$A22,مايو!$AI22-مايو!$AJ22,0)</f>
        <v>0</v>
      </c>
    </row>
    <row r="199" spans="1:40">
      <c r="A199" s="96" t="str">
        <f>IF(D199&gt;0,مايو!D23," ")</f>
        <v> </v>
      </c>
      <c r="B199" s="96"/>
      <c r="C199" s="96"/>
      <c r="D199" s="126">
        <f t="shared" si="32"/>
        <v>0</v>
      </c>
      <c r="E199" s="126">
        <f t="shared" si="33"/>
        <v>0</v>
      </c>
      <c r="F199" s="96">
        <f>IF(F$11=مايو!$A23,مايو!$BP23-مايو!$BO23,0)</f>
        <v>0</v>
      </c>
      <c r="G199" s="96">
        <f>IF(G$11=مايو!$A23,مايو!$BL23-مايو!$BK23,0)</f>
        <v>0</v>
      </c>
      <c r="H199" s="96">
        <f>IF(H$11=مايو!$A23,مايو!$BM23-مايو!$BN23,0)</f>
        <v>0</v>
      </c>
      <c r="I199" s="96">
        <f>IF(I$11=مايو!$A23,مايو!$BM23-مايو!$BN23,0)</f>
        <v>0</v>
      </c>
      <c r="J199" s="96">
        <f>IF(J$11=مايو!$A23,مايو!$BM23-مايو!$BN23,0)</f>
        <v>0</v>
      </c>
      <c r="K199" s="96">
        <f>IF(K$11=مايو!$A23,مايو!$BM23-مايو!$BN23,0)</f>
        <v>0</v>
      </c>
      <c r="L199" s="96">
        <f>IF(L$11=مايو!$A23,مايو!$BM23-مايو!$BN23,0)</f>
        <v>0</v>
      </c>
      <c r="M199" s="96">
        <f t="shared" si="34"/>
        <v>0</v>
      </c>
      <c r="N199" s="96">
        <f>IF(N$11=مايو!$A23,مايو!$BP23-مايو!$BO23,0)</f>
        <v>0</v>
      </c>
      <c r="O199" s="96">
        <f>IF(O$11=مايو!$A23,مايو!$BL23-مايو!$BK23,0)</f>
        <v>0</v>
      </c>
      <c r="P199" s="96">
        <f>IF(P$11=مايو!$A23,مايو!$AI23-مايو!$AJ23,0)</f>
        <v>0</v>
      </c>
      <c r="Q199" s="96">
        <f>IF(Q$11=مايو!$A23,مايو!$AI23-مايو!$AJ23,0)</f>
        <v>0</v>
      </c>
      <c r="R199" s="96">
        <f>IF(R$11=مايو!$A23,مايو!$AI23-مايو!$AJ23,0)</f>
        <v>0</v>
      </c>
      <c r="S199" s="96">
        <f>IF(S$11=مايو!$A23,مايو!$AI23-مايو!$AJ23,0)</f>
        <v>0</v>
      </c>
      <c r="T199" s="96">
        <f>IF(T$11=مايو!$A23,مايو!$AI23-مايو!$AJ23,0)</f>
        <v>0</v>
      </c>
      <c r="U199" s="96">
        <f t="shared" si="35"/>
        <v>0</v>
      </c>
      <c r="V199" s="96">
        <f>IF(V$11=مايو!$A23,مايو!$BP23-مايو!$BO23,0)</f>
        <v>0</v>
      </c>
      <c r="W199" s="96">
        <f>IF(W$11=مايو!$A23,مايو!$BL23-مايو!$BK23,0)</f>
        <v>0</v>
      </c>
      <c r="X199" s="96">
        <f>IF(X$11=مايو!$A23,مايو!$AI23-مايو!$AJ23,0)</f>
        <v>0</v>
      </c>
      <c r="Y199" s="96">
        <f>IF(Y$11=مايو!$A23,مايو!$AI23-مايو!$AJ23,0)</f>
        <v>0</v>
      </c>
      <c r="Z199" s="96">
        <f>IF(Z$11=مايو!$A23,مايو!$AI23-مايو!$AJ23,0)</f>
        <v>0</v>
      </c>
      <c r="AA199" s="96">
        <f>IF(AA$11=مايو!$A23,مايو!$AI23-مايو!$AJ23,0)</f>
        <v>0</v>
      </c>
      <c r="AB199" s="96">
        <f>IF(AB$11=مايو!$A23,مايو!$AI23-مايو!$AJ23,0)</f>
        <v>0</v>
      </c>
      <c r="AC199" s="96">
        <f t="shared" si="36"/>
        <v>0</v>
      </c>
      <c r="AD199" s="96">
        <f>IF(AD$11=مايو!$A23,مايو!$BP23-مايو!$BO23,0)</f>
        <v>0</v>
      </c>
      <c r="AE199" s="96">
        <f>IF(AE$11=مايو!$A23,مايو!$BL23-مايو!$BK23,0)</f>
        <v>0</v>
      </c>
      <c r="AF199" s="96">
        <f>IF(AF$11=مايو!$A23,مايو!$AI23-مايو!$AJ23,0)</f>
        <v>0</v>
      </c>
      <c r="AG199" s="96">
        <f>IF(AG$11=مايو!$A23,مايو!$AI23-مايو!$AJ23,0)</f>
        <v>0</v>
      </c>
      <c r="AH199" s="96">
        <f>IF(AH$11=مايو!$A23,مايو!$AI23-مايو!$AJ23,0)</f>
        <v>0</v>
      </c>
      <c r="AI199" s="96">
        <f t="shared" si="37"/>
        <v>0</v>
      </c>
      <c r="AJ199" s="96">
        <f>IF(AJ$11=مايو!$A23,مايو!$BP23-مايو!$BO23,0)</f>
        <v>0</v>
      </c>
      <c r="AK199" s="96">
        <f>IF(AK$11=مايو!$A23,مايو!$AI23-مايو!$AJ23,0)</f>
        <v>0</v>
      </c>
      <c r="AL199" s="96">
        <f>IF(AL$11=مايو!$A23,مايو!$AI23-مايو!$AJ23,0)</f>
        <v>0</v>
      </c>
      <c r="AM199" s="96">
        <f>IF(AM$11=مايو!$A23,مايو!$AI23-مايو!$AJ23,0)</f>
        <v>0</v>
      </c>
      <c r="AN199" s="96">
        <f>IF(AN$11=مايو!$A23,مايو!$AI23-مايو!$AJ23,0)</f>
        <v>0</v>
      </c>
    </row>
    <row r="200" spans="1:40">
      <c r="A200" s="96" t="str">
        <f>IF(D200&gt;0,مايو!D24," ")</f>
        <v> </v>
      </c>
      <c r="B200" s="96"/>
      <c r="C200" s="96"/>
      <c r="D200" s="126">
        <f t="shared" si="32"/>
        <v>0</v>
      </c>
      <c r="E200" s="126">
        <f t="shared" si="33"/>
        <v>0</v>
      </c>
      <c r="F200" s="96">
        <f>IF(F$11=مايو!$A24,مايو!$BP24-مايو!$BO24,0)</f>
        <v>0</v>
      </c>
      <c r="G200" s="96">
        <f>IF(G$11=مايو!$A24,مايو!$BL24-مايو!$BK24,0)</f>
        <v>0</v>
      </c>
      <c r="H200" s="96">
        <f>IF(H$11=مايو!$A24,مايو!$BM24-مايو!$BN24,0)</f>
        <v>0</v>
      </c>
      <c r="I200" s="96">
        <f>IF(I$11=مايو!$A24,مايو!$BM24-مايو!$BN24,0)</f>
        <v>0</v>
      </c>
      <c r="J200" s="96">
        <f>IF(J$11=مايو!$A24,مايو!$BM24-مايو!$BN24,0)</f>
        <v>0</v>
      </c>
      <c r="K200" s="96">
        <f>IF(K$11=مايو!$A24,مايو!$BM24-مايو!$BN24,0)</f>
        <v>0</v>
      </c>
      <c r="L200" s="96">
        <f>IF(L$11=مايو!$A24,مايو!$BM24-مايو!$BN24,0)</f>
        <v>0</v>
      </c>
      <c r="M200" s="96">
        <f t="shared" si="34"/>
        <v>0</v>
      </c>
      <c r="N200" s="96">
        <f>IF(N$11=مايو!$A24,مايو!$BP24-مايو!$BO24,0)</f>
        <v>0</v>
      </c>
      <c r="O200" s="96">
        <f>IF(O$11=مايو!$A24,مايو!$BL24-مايو!$BK24,0)</f>
        <v>0</v>
      </c>
      <c r="P200" s="96">
        <f>IF(P$11=مايو!$A24,مايو!$AI24-مايو!$AJ24,0)</f>
        <v>0</v>
      </c>
      <c r="Q200" s="96">
        <f>IF(Q$11=مايو!$A24,مايو!$AI24-مايو!$AJ24,0)</f>
        <v>0</v>
      </c>
      <c r="R200" s="96">
        <f>IF(R$11=مايو!$A24,مايو!$AI24-مايو!$AJ24,0)</f>
        <v>0</v>
      </c>
      <c r="S200" s="96">
        <f>IF(S$11=مايو!$A24,مايو!$AI24-مايو!$AJ24,0)</f>
        <v>0</v>
      </c>
      <c r="T200" s="96">
        <f>IF(T$11=مايو!$A24,مايو!$AI24-مايو!$AJ24,0)</f>
        <v>0</v>
      </c>
      <c r="U200" s="96">
        <f t="shared" si="35"/>
        <v>0</v>
      </c>
      <c r="V200" s="96">
        <f>IF(V$11=مايو!$A24,مايو!$BP24-مايو!$BO24,0)</f>
        <v>0</v>
      </c>
      <c r="W200" s="96">
        <f>IF(W$11=مايو!$A24,مايو!$BL24-مايو!$BK24,0)</f>
        <v>0</v>
      </c>
      <c r="X200" s="96">
        <f>IF(X$11=مايو!$A24,مايو!$AI24-مايو!$AJ24,0)</f>
        <v>0</v>
      </c>
      <c r="Y200" s="96">
        <f>IF(Y$11=مايو!$A24,مايو!$AI24-مايو!$AJ24,0)</f>
        <v>0</v>
      </c>
      <c r="Z200" s="96">
        <f>IF(Z$11=مايو!$A24,مايو!$AI24-مايو!$AJ24,0)</f>
        <v>0</v>
      </c>
      <c r="AA200" s="96">
        <f>IF(AA$11=مايو!$A24,مايو!$AI24-مايو!$AJ24,0)</f>
        <v>0</v>
      </c>
      <c r="AB200" s="96">
        <f>IF(AB$11=مايو!$A24,مايو!$AI24-مايو!$AJ24,0)</f>
        <v>0</v>
      </c>
      <c r="AC200" s="96">
        <f t="shared" si="36"/>
        <v>0</v>
      </c>
      <c r="AD200" s="96">
        <f>IF(AD$11=مايو!$A24,مايو!$BP24-مايو!$BO24,0)</f>
        <v>0</v>
      </c>
      <c r="AE200" s="96">
        <f>IF(AE$11=مايو!$A24,مايو!$BL24-مايو!$BK24,0)</f>
        <v>0</v>
      </c>
      <c r="AF200" s="96">
        <f>IF(AF$11=مايو!$A24,مايو!$AI24-مايو!$AJ24,0)</f>
        <v>0</v>
      </c>
      <c r="AG200" s="96">
        <f>IF(AG$11=مايو!$A24,مايو!$AI24-مايو!$AJ24,0)</f>
        <v>0</v>
      </c>
      <c r="AH200" s="96">
        <f>IF(AH$11=مايو!$A24,مايو!$AI24-مايو!$AJ24,0)</f>
        <v>0</v>
      </c>
      <c r="AI200" s="96">
        <f t="shared" si="37"/>
        <v>0</v>
      </c>
      <c r="AJ200" s="96">
        <f>IF(AJ$11=مايو!$A24,مايو!$BP24-مايو!$BO24,0)</f>
        <v>0</v>
      </c>
      <c r="AK200" s="96">
        <f>IF(AK$11=مايو!$A24,مايو!$AI24-مايو!$AJ24,0)</f>
        <v>0</v>
      </c>
      <c r="AL200" s="96">
        <f>IF(AL$11=مايو!$A24,مايو!$AI24-مايو!$AJ24,0)</f>
        <v>0</v>
      </c>
      <c r="AM200" s="96">
        <f>IF(AM$11=مايو!$A24,مايو!$AI24-مايو!$AJ24,0)</f>
        <v>0</v>
      </c>
      <c r="AN200" s="96">
        <f>IF(AN$11=مايو!$A24,مايو!$AI24-مايو!$AJ24,0)</f>
        <v>0</v>
      </c>
    </row>
    <row r="201" spans="1:40">
      <c r="A201" s="96" t="str">
        <f>IF(D201&gt;0,مايو!D25," ")</f>
        <v> </v>
      </c>
      <c r="B201" s="96"/>
      <c r="C201" s="96"/>
      <c r="D201" s="126">
        <f t="shared" si="32"/>
        <v>0</v>
      </c>
      <c r="E201" s="126">
        <f t="shared" si="33"/>
        <v>0</v>
      </c>
      <c r="F201" s="96">
        <f>IF(F$11=مايو!$A25,مايو!$BP25-مايو!$BO25,0)</f>
        <v>0</v>
      </c>
      <c r="G201" s="96">
        <f>IF(G$11=مايو!$A25,مايو!$BL25-مايو!$BK25,0)</f>
        <v>0</v>
      </c>
      <c r="H201" s="96">
        <f>IF(H$11=مايو!$A25,مايو!$BM25-مايو!$BN25,0)</f>
        <v>0</v>
      </c>
      <c r="I201" s="96">
        <f>IF(I$11=مايو!$A25,مايو!$BM25-مايو!$BN25,0)</f>
        <v>0</v>
      </c>
      <c r="J201" s="96">
        <f>IF(J$11=مايو!$A25,مايو!$BM25-مايو!$BN25,0)</f>
        <v>0</v>
      </c>
      <c r="K201" s="96">
        <f>IF(K$11=مايو!$A25,مايو!$BM25-مايو!$BN25,0)</f>
        <v>0</v>
      </c>
      <c r="L201" s="96">
        <f>IF(L$11=مايو!$A25,مايو!$BM25-مايو!$BN25,0)</f>
        <v>0</v>
      </c>
      <c r="M201" s="96">
        <f t="shared" si="34"/>
        <v>0</v>
      </c>
      <c r="N201" s="96">
        <f>IF(N$11=مايو!$A25,مايو!$BP25-مايو!$BO25,0)</f>
        <v>0</v>
      </c>
      <c r="O201" s="96">
        <f>IF(O$11=مايو!$A25,مايو!$BL25-مايو!$BK25,0)</f>
        <v>0</v>
      </c>
      <c r="P201" s="96">
        <f>IF(P$11=مايو!$A25,مايو!$AI25-مايو!$AJ25,0)</f>
        <v>0</v>
      </c>
      <c r="Q201" s="96">
        <f>IF(Q$11=مايو!$A25,مايو!$AI25-مايو!$AJ25,0)</f>
        <v>0</v>
      </c>
      <c r="R201" s="96">
        <f>IF(R$11=مايو!$A25,مايو!$AI25-مايو!$AJ25,0)</f>
        <v>0</v>
      </c>
      <c r="S201" s="96">
        <f>IF(S$11=مايو!$A25,مايو!$AI25-مايو!$AJ25,0)</f>
        <v>0</v>
      </c>
      <c r="T201" s="96">
        <f>IF(T$11=مايو!$A25,مايو!$AI25-مايو!$AJ25,0)</f>
        <v>0</v>
      </c>
      <c r="U201" s="96">
        <f t="shared" si="35"/>
        <v>0</v>
      </c>
      <c r="V201" s="96">
        <f>IF(V$11=مايو!$A25,مايو!$BP25-مايو!$BO25,0)</f>
        <v>0</v>
      </c>
      <c r="W201" s="96">
        <f>IF(W$11=مايو!$A25,مايو!$BL25-مايو!$BK25,0)</f>
        <v>0</v>
      </c>
      <c r="X201" s="96">
        <f>IF(X$11=مايو!$A25,مايو!$AI25-مايو!$AJ25,0)</f>
        <v>0</v>
      </c>
      <c r="Y201" s="96">
        <f>IF(Y$11=مايو!$A25,مايو!$AI25-مايو!$AJ25,0)</f>
        <v>0</v>
      </c>
      <c r="Z201" s="96">
        <f>IF(Z$11=مايو!$A25,مايو!$AI25-مايو!$AJ25,0)</f>
        <v>0</v>
      </c>
      <c r="AA201" s="96">
        <f>IF(AA$11=مايو!$A25,مايو!$AI25-مايو!$AJ25,0)</f>
        <v>0</v>
      </c>
      <c r="AB201" s="96">
        <f>IF(AB$11=مايو!$A25,مايو!$AI25-مايو!$AJ25,0)</f>
        <v>0</v>
      </c>
      <c r="AC201" s="96">
        <f t="shared" si="36"/>
        <v>0</v>
      </c>
      <c r="AD201" s="96">
        <f>IF(AD$11=مايو!$A25,مايو!$BP25-مايو!$BO25,0)</f>
        <v>0</v>
      </c>
      <c r="AE201" s="96">
        <f>IF(AE$11=مايو!$A25,مايو!$BL25-مايو!$BK25,0)</f>
        <v>0</v>
      </c>
      <c r="AF201" s="96">
        <f>IF(AF$11=مايو!$A25,مايو!$AI25-مايو!$AJ25,0)</f>
        <v>0</v>
      </c>
      <c r="AG201" s="96">
        <f>IF(AG$11=مايو!$A25,مايو!$AI25-مايو!$AJ25,0)</f>
        <v>0</v>
      </c>
      <c r="AH201" s="96">
        <f>IF(AH$11=مايو!$A25,مايو!$AI25-مايو!$AJ25,0)</f>
        <v>0</v>
      </c>
      <c r="AI201" s="96">
        <f t="shared" si="37"/>
        <v>0</v>
      </c>
      <c r="AJ201" s="96">
        <f>IF(AJ$11=مايو!$A25,مايو!$BP25-مايو!$BO25,0)</f>
        <v>0</v>
      </c>
      <c r="AK201" s="96">
        <f>IF(AK$11=مايو!$A25,مايو!$AI25-مايو!$AJ25,0)</f>
        <v>0</v>
      </c>
      <c r="AL201" s="96">
        <f>IF(AL$11=مايو!$A25,مايو!$AI25-مايو!$AJ25,0)</f>
        <v>0</v>
      </c>
      <c r="AM201" s="96">
        <f>IF(AM$11=مايو!$A25,مايو!$AI25-مايو!$AJ25,0)</f>
        <v>0</v>
      </c>
      <c r="AN201" s="96">
        <f>IF(AN$11=مايو!$A25,مايو!$AI25-مايو!$AJ25,0)</f>
        <v>0</v>
      </c>
    </row>
    <row r="202" spans="1:40">
      <c r="A202" s="96" t="str">
        <f>IF(D202&gt;0,مايو!D26," ")</f>
        <v> </v>
      </c>
      <c r="B202" s="96"/>
      <c r="C202" s="96"/>
      <c r="D202" s="126">
        <f t="shared" si="32"/>
        <v>0</v>
      </c>
      <c r="E202" s="126">
        <f t="shared" si="33"/>
        <v>0</v>
      </c>
      <c r="F202" s="96">
        <f>IF(F$11=مايو!$A26,مايو!$BP26-مايو!$BO26,0)</f>
        <v>0</v>
      </c>
      <c r="G202" s="96">
        <f>IF(G$11=مايو!$A26,مايو!$BL26-مايو!$BK26,0)</f>
        <v>0</v>
      </c>
      <c r="H202" s="96">
        <f>IF(H$11=مايو!$A26,مايو!$BM26-مايو!$BN26,0)</f>
        <v>0</v>
      </c>
      <c r="I202" s="96">
        <f>IF(I$11=مايو!$A26,مايو!$BM26-مايو!$BN26,0)</f>
        <v>0</v>
      </c>
      <c r="J202" s="96">
        <f>IF(J$11=مايو!$A26,مايو!$BM26-مايو!$BN26,0)</f>
        <v>0</v>
      </c>
      <c r="K202" s="96">
        <f>IF(K$11=مايو!$A26,مايو!$BM26-مايو!$BN26,0)</f>
        <v>0</v>
      </c>
      <c r="L202" s="96">
        <f>IF(L$11=مايو!$A26,مايو!$BM26-مايو!$BN26,0)</f>
        <v>0</v>
      </c>
      <c r="M202" s="96">
        <f t="shared" si="34"/>
        <v>0</v>
      </c>
      <c r="N202" s="96">
        <f>IF(N$11=مايو!$A26,مايو!$BP26-مايو!$BO26,0)</f>
        <v>0</v>
      </c>
      <c r="O202" s="96">
        <f>IF(O$11=مايو!$A26,مايو!$BL26-مايو!$BK26,0)</f>
        <v>0</v>
      </c>
      <c r="P202" s="96">
        <f>IF(P$11=مايو!$A26,مايو!$AI26-مايو!$AJ26,0)</f>
        <v>0</v>
      </c>
      <c r="Q202" s="96">
        <f>IF(Q$11=مايو!$A26,مايو!$AI26-مايو!$AJ26,0)</f>
        <v>0</v>
      </c>
      <c r="R202" s="96">
        <f>IF(R$11=مايو!$A26,مايو!$AI26-مايو!$AJ26,0)</f>
        <v>0</v>
      </c>
      <c r="S202" s="96">
        <f>IF(S$11=مايو!$A26,مايو!$AI26-مايو!$AJ26,0)</f>
        <v>0</v>
      </c>
      <c r="T202" s="96">
        <f>IF(T$11=مايو!$A26,مايو!$AI26-مايو!$AJ26,0)</f>
        <v>0</v>
      </c>
      <c r="U202" s="96">
        <f t="shared" si="35"/>
        <v>0</v>
      </c>
      <c r="V202" s="96">
        <f>IF(V$11=مايو!$A26,مايو!$BP26-مايو!$BO26,0)</f>
        <v>0</v>
      </c>
      <c r="W202" s="96">
        <f>IF(W$11=مايو!$A26,مايو!$BL26-مايو!$BK26,0)</f>
        <v>0</v>
      </c>
      <c r="X202" s="96">
        <f>IF(X$11=مايو!$A26,مايو!$AI26-مايو!$AJ26,0)</f>
        <v>0</v>
      </c>
      <c r="Y202" s="96">
        <f>IF(Y$11=مايو!$A26,مايو!$AI26-مايو!$AJ26,0)</f>
        <v>0</v>
      </c>
      <c r="Z202" s="96">
        <f>IF(Z$11=مايو!$A26,مايو!$AI26-مايو!$AJ26,0)</f>
        <v>0</v>
      </c>
      <c r="AA202" s="96">
        <f>IF(AA$11=مايو!$A26,مايو!$AI26-مايو!$AJ26,0)</f>
        <v>0</v>
      </c>
      <c r="AB202" s="96">
        <f>IF(AB$11=مايو!$A26,مايو!$AI26-مايو!$AJ26,0)</f>
        <v>0</v>
      </c>
      <c r="AC202" s="96">
        <f t="shared" si="36"/>
        <v>0</v>
      </c>
      <c r="AD202" s="96">
        <f>IF(AD$11=مايو!$A26,مايو!$BP26-مايو!$BO26,0)</f>
        <v>0</v>
      </c>
      <c r="AE202" s="96">
        <f>IF(AE$11=مايو!$A26,مايو!$BL26-مايو!$BK26,0)</f>
        <v>0</v>
      </c>
      <c r="AF202" s="96">
        <f>IF(AF$11=مايو!$A26,مايو!$AI26-مايو!$AJ26,0)</f>
        <v>0</v>
      </c>
      <c r="AG202" s="96">
        <f>IF(AG$11=مايو!$A26,مايو!$AI26-مايو!$AJ26,0)</f>
        <v>0</v>
      </c>
      <c r="AH202" s="96">
        <f>IF(AH$11=مايو!$A26,مايو!$AI26-مايو!$AJ26,0)</f>
        <v>0</v>
      </c>
      <c r="AI202" s="96">
        <f t="shared" si="37"/>
        <v>0</v>
      </c>
      <c r="AJ202" s="96">
        <f>IF(AJ$11=مايو!$A26,مايو!$BP26-مايو!$BO26,0)</f>
        <v>0</v>
      </c>
      <c r="AK202" s="96">
        <f>IF(AK$11=مايو!$A26,مايو!$AI26-مايو!$AJ26,0)</f>
        <v>0</v>
      </c>
      <c r="AL202" s="96">
        <f>IF(AL$11=مايو!$A26,مايو!$AI26-مايو!$AJ26,0)</f>
        <v>0</v>
      </c>
      <c r="AM202" s="96">
        <f>IF(AM$11=مايو!$A26,مايو!$AI26-مايو!$AJ26,0)</f>
        <v>0</v>
      </c>
      <c r="AN202" s="96">
        <f>IF(AN$11=مايو!$A26,مايو!$AI26-مايو!$AJ26,0)</f>
        <v>0</v>
      </c>
    </row>
    <row r="203" spans="1:40">
      <c r="A203" s="96" t="str">
        <f>IF(D203&gt;0,مايو!D27," ")</f>
        <v> </v>
      </c>
      <c r="B203" s="96"/>
      <c r="C203" s="96"/>
      <c r="D203" s="126">
        <f t="shared" si="32"/>
        <v>0</v>
      </c>
      <c r="E203" s="126">
        <f t="shared" si="33"/>
        <v>0</v>
      </c>
      <c r="F203" s="96">
        <f>IF(F$11=مايو!$A27,مايو!$BP27-مايو!$BO27,0)</f>
        <v>0</v>
      </c>
      <c r="G203" s="96">
        <f>IF(G$11=مايو!$A27,مايو!$BL27-مايو!$BK27,0)</f>
        <v>0</v>
      </c>
      <c r="H203" s="96">
        <f>IF(H$11=مايو!$A27,مايو!$BM27-مايو!$BN27,0)</f>
        <v>0</v>
      </c>
      <c r="I203" s="96">
        <f>IF(I$11=مايو!$A27,مايو!$BM27-مايو!$BN27,0)</f>
        <v>0</v>
      </c>
      <c r="J203" s="96">
        <f>IF(J$11=مايو!$A27,مايو!$BM27-مايو!$BN27,0)</f>
        <v>0</v>
      </c>
      <c r="K203" s="96">
        <f>IF(K$11=مايو!$A27,مايو!$BM27-مايو!$BN27,0)</f>
        <v>0</v>
      </c>
      <c r="L203" s="96">
        <f>IF(L$11=مايو!$A27,مايو!$BM27-مايو!$BN27,0)</f>
        <v>0</v>
      </c>
      <c r="M203" s="96">
        <f t="shared" si="34"/>
        <v>0</v>
      </c>
      <c r="N203" s="96">
        <f>IF(N$11=مايو!$A27,مايو!$BP27-مايو!$BO27,0)</f>
        <v>0</v>
      </c>
      <c r="O203" s="96">
        <f>IF(O$11=مايو!$A27,مايو!$BL27-مايو!$BK27,0)</f>
        <v>0</v>
      </c>
      <c r="P203" s="96">
        <f>IF(P$11=مايو!$A27,مايو!$AI27-مايو!$AJ27,0)</f>
        <v>0</v>
      </c>
      <c r="Q203" s="96">
        <f>IF(Q$11=مايو!$A27,مايو!$AI27-مايو!$AJ27,0)</f>
        <v>0</v>
      </c>
      <c r="R203" s="96">
        <f>IF(R$11=مايو!$A27,مايو!$AI27-مايو!$AJ27,0)</f>
        <v>0</v>
      </c>
      <c r="S203" s="96">
        <f>IF(S$11=مايو!$A27,مايو!$AI27-مايو!$AJ27,0)</f>
        <v>0</v>
      </c>
      <c r="T203" s="96">
        <f>IF(T$11=مايو!$A27,مايو!$AI27-مايو!$AJ27,0)</f>
        <v>0</v>
      </c>
      <c r="U203" s="96">
        <f t="shared" si="35"/>
        <v>0</v>
      </c>
      <c r="V203" s="96">
        <f>IF(V$11=مايو!$A27,مايو!$BP27-مايو!$BO27,0)</f>
        <v>0</v>
      </c>
      <c r="W203" s="96">
        <f>IF(W$11=مايو!$A27,مايو!$BL27-مايو!$BK27,0)</f>
        <v>0</v>
      </c>
      <c r="X203" s="96">
        <f>IF(X$11=مايو!$A27,مايو!$AI27-مايو!$AJ27,0)</f>
        <v>0</v>
      </c>
      <c r="Y203" s="96">
        <f>IF(Y$11=مايو!$A27,مايو!$AI27-مايو!$AJ27,0)</f>
        <v>0</v>
      </c>
      <c r="Z203" s="96">
        <f>IF(Z$11=مايو!$A27,مايو!$AI27-مايو!$AJ27,0)</f>
        <v>0</v>
      </c>
      <c r="AA203" s="96">
        <f>IF(AA$11=مايو!$A27,مايو!$AI27-مايو!$AJ27,0)</f>
        <v>0</v>
      </c>
      <c r="AB203" s="96">
        <f>IF(AB$11=مايو!$A27,مايو!$AI27-مايو!$AJ27,0)</f>
        <v>0</v>
      </c>
      <c r="AC203" s="96">
        <f t="shared" si="36"/>
        <v>0</v>
      </c>
      <c r="AD203" s="96">
        <f>IF(AD$11=مايو!$A27,مايو!$BP27-مايو!$BO27,0)</f>
        <v>0</v>
      </c>
      <c r="AE203" s="96">
        <f>IF(AE$11=مايو!$A27,مايو!$BL27-مايو!$BK27,0)</f>
        <v>0</v>
      </c>
      <c r="AF203" s="96">
        <f>IF(AF$11=مايو!$A27,مايو!$AI27-مايو!$AJ27,0)</f>
        <v>0</v>
      </c>
      <c r="AG203" s="96">
        <f>IF(AG$11=مايو!$A27,مايو!$AI27-مايو!$AJ27,0)</f>
        <v>0</v>
      </c>
      <c r="AH203" s="96">
        <f>IF(AH$11=مايو!$A27,مايو!$AI27-مايو!$AJ27,0)</f>
        <v>0</v>
      </c>
      <c r="AI203" s="96">
        <f t="shared" si="37"/>
        <v>0</v>
      </c>
      <c r="AJ203" s="96">
        <f>IF(AJ$11=مايو!$A27,مايو!$BP27-مايو!$BO27,0)</f>
        <v>0</v>
      </c>
      <c r="AK203" s="96">
        <f>IF(AK$11=مايو!$A27,مايو!$AI27-مايو!$AJ27,0)</f>
        <v>0</v>
      </c>
      <c r="AL203" s="96">
        <f>IF(AL$11=مايو!$A27,مايو!$AI27-مايو!$AJ27,0)</f>
        <v>0</v>
      </c>
      <c r="AM203" s="96">
        <f>IF(AM$11=مايو!$A27,مايو!$AI27-مايو!$AJ27,0)</f>
        <v>0</v>
      </c>
      <c r="AN203" s="96">
        <f>IF(AN$11=مايو!$A27,مايو!$AI27-مايو!$AJ27,0)</f>
        <v>0</v>
      </c>
    </row>
    <row r="204" spans="1:40">
      <c r="A204" s="96" t="str">
        <f>IF(D204&gt;0,مايو!D28," ")</f>
        <v> </v>
      </c>
      <c r="B204" s="96"/>
      <c r="C204" s="96"/>
      <c r="D204" s="126">
        <f t="shared" si="32"/>
        <v>0</v>
      </c>
      <c r="E204" s="126">
        <f t="shared" si="33"/>
        <v>0</v>
      </c>
      <c r="F204" s="96">
        <f>IF(F$11=مايو!$A28,مايو!$BP28-مايو!$BO28,0)</f>
        <v>0</v>
      </c>
      <c r="G204" s="96">
        <f>IF(G$11=مايو!$A28,مايو!$BL28-مايو!$BK28,0)</f>
        <v>0</v>
      </c>
      <c r="H204" s="96">
        <f>IF(H$11=مايو!$A28,مايو!$BM28-مايو!$BN28,0)</f>
        <v>0</v>
      </c>
      <c r="I204" s="96">
        <f>IF(I$11=مايو!$A28,مايو!$BM28-مايو!$BN28,0)</f>
        <v>0</v>
      </c>
      <c r="J204" s="96">
        <f>IF(J$11=مايو!$A28,مايو!$BM28-مايو!$BN28,0)</f>
        <v>0</v>
      </c>
      <c r="K204" s="96">
        <f>IF(K$11=مايو!$A28,مايو!$BM28-مايو!$BN28,0)</f>
        <v>0</v>
      </c>
      <c r="L204" s="96">
        <f>IF(L$11=مايو!$A28,مايو!$BM28-مايو!$BN28,0)</f>
        <v>0</v>
      </c>
      <c r="M204" s="96">
        <f t="shared" si="34"/>
        <v>0</v>
      </c>
      <c r="N204" s="96">
        <f>IF(N$11=مايو!$A28,مايو!$BP28-مايو!$BO28,0)</f>
        <v>0</v>
      </c>
      <c r="O204" s="96">
        <f>IF(O$11=مايو!$A28,مايو!$BL28-مايو!$BK28,0)</f>
        <v>0</v>
      </c>
      <c r="P204" s="96">
        <f>IF(P$11=مايو!$A28,مايو!$AI28-مايو!$AJ28,0)</f>
        <v>0</v>
      </c>
      <c r="Q204" s="96">
        <f>IF(Q$11=مايو!$A28,مايو!$AI28-مايو!$AJ28,0)</f>
        <v>0</v>
      </c>
      <c r="R204" s="96">
        <f>IF(R$11=مايو!$A28,مايو!$AI28-مايو!$AJ28,0)</f>
        <v>0</v>
      </c>
      <c r="S204" s="96">
        <f>IF(S$11=مايو!$A28,مايو!$AI28-مايو!$AJ28,0)</f>
        <v>0</v>
      </c>
      <c r="T204" s="96">
        <f>IF(T$11=مايو!$A28,مايو!$AI28-مايو!$AJ28,0)</f>
        <v>0</v>
      </c>
      <c r="U204" s="96">
        <f t="shared" si="35"/>
        <v>0</v>
      </c>
      <c r="V204" s="96">
        <f>IF(V$11=مايو!$A28,مايو!$BP28-مايو!$BO28,0)</f>
        <v>0</v>
      </c>
      <c r="W204" s="96">
        <f>IF(W$11=مايو!$A28,مايو!$BL28-مايو!$BK28,0)</f>
        <v>0</v>
      </c>
      <c r="X204" s="96">
        <f>IF(X$11=مايو!$A28,مايو!$AI28-مايو!$AJ28,0)</f>
        <v>0</v>
      </c>
      <c r="Y204" s="96">
        <f>IF(Y$11=مايو!$A28,مايو!$AI28-مايو!$AJ28,0)</f>
        <v>0</v>
      </c>
      <c r="Z204" s="96">
        <f>IF(Z$11=مايو!$A28,مايو!$AI28-مايو!$AJ28,0)</f>
        <v>0</v>
      </c>
      <c r="AA204" s="96">
        <f>IF(AA$11=مايو!$A28,مايو!$AI28-مايو!$AJ28,0)</f>
        <v>0</v>
      </c>
      <c r="AB204" s="96">
        <f>IF(AB$11=مايو!$A28,مايو!$AI28-مايو!$AJ28,0)</f>
        <v>0</v>
      </c>
      <c r="AC204" s="96">
        <f t="shared" si="36"/>
        <v>0</v>
      </c>
      <c r="AD204" s="96">
        <f>IF(AD$11=مايو!$A28,مايو!$BP28-مايو!$BO28,0)</f>
        <v>0</v>
      </c>
      <c r="AE204" s="96">
        <f>IF(AE$11=مايو!$A28,مايو!$BL28-مايو!$BK28,0)</f>
        <v>0</v>
      </c>
      <c r="AF204" s="96">
        <f>IF(AF$11=مايو!$A28,مايو!$AI28-مايو!$AJ28,0)</f>
        <v>0</v>
      </c>
      <c r="AG204" s="96">
        <f>IF(AG$11=مايو!$A28,مايو!$AI28-مايو!$AJ28,0)</f>
        <v>0</v>
      </c>
      <c r="AH204" s="96">
        <f>IF(AH$11=مايو!$A28,مايو!$AI28-مايو!$AJ28,0)</f>
        <v>0</v>
      </c>
      <c r="AI204" s="96">
        <f t="shared" si="37"/>
        <v>0</v>
      </c>
      <c r="AJ204" s="96">
        <f>IF(AJ$11=مايو!$A28,مايو!$BP28-مايو!$BO28,0)</f>
        <v>0</v>
      </c>
      <c r="AK204" s="96">
        <f>IF(AK$11=مايو!$A28,مايو!$AI28-مايو!$AJ28,0)</f>
        <v>0</v>
      </c>
      <c r="AL204" s="96">
        <f>IF(AL$11=مايو!$A28,مايو!$AI28-مايو!$AJ28,0)</f>
        <v>0</v>
      </c>
      <c r="AM204" s="96">
        <f>IF(AM$11=مايو!$A28,مايو!$AI28-مايو!$AJ28,0)</f>
        <v>0</v>
      </c>
      <c r="AN204" s="96">
        <f>IF(AN$11=مايو!$A28,مايو!$AI28-مايو!$AJ28,0)</f>
        <v>0</v>
      </c>
    </row>
    <row r="205" spans="1:40">
      <c r="A205" s="96" t="str">
        <f>IF(D205&gt;0,مايو!D29," ")</f>
        <v> </v>
      </c>
      <c r="B205" s="96"/>
      <c r="C205" s="96"/>
      <c r="D205" s="126">
        <f t="shared" si="32"/>
        <v>0</v>
      </c>
      <c r="E205" s="126">
        <f t="shared" si="33"/>
        <v>0</v>
      </c>
      <c r="F205" s="96">
        <f>IF(F$11=مايو!$A29,مايو!$BP29-مايو!$BO29,0)</f>
        <v>0</v>
      </c>
      <c r="G205" s="96">
        <f>IF(G$11=مايو!$A29,مايو!$BL29-مايو!$BK29,0)</f>
        <v>0</v>
      </c>
      <c r="H205" s="96">
        <f>IF(H$11=مايو!$A29,مايو!$BM29-مايو!$BN29,0)</f>
        <v>0</v>
      </c>
      <c r="I205" s="96">
        <f>IF(I$11=مايو!$A29,مايو!$BM29-مايو!$BN29,0)</f>
        <v>0</v>
      </c>
      <c r="J205" s="96">
        <f>IF(J$11=مايو!$A29,مايو!$BM29-مايو!$BN29,0)</f>
        <v>0</v>
      </c>
      <c r="K205" s="96">
        <f>IF(K$11=مايو!$A29,مايو!$BM29-مايو!$BN29,0)</f>
        <v>0</v>
      </c>
      <c r="L205" s="96">
        <f>IF(L$11=مايو!$A29,مايو!$BM29-مايو!$BN29,0)</f>
        <v>0</v>
      </c>
      <c r="M205" s="96">
        <f t="shared" si="34"/>
        <v>0</v>
      </c>
      <c r="N205" s="96">
        <f>IF(N$11=مايو!$A29,مايو!$BP29-مايو!$BO29,0)</f>
        <v>0</v>
      </c>
      <c r="O205" s="96">
        <f>IF(O$11=مايو!$A29,مايو!$BL29-مايو!$BK29,0)</f>
        <v>0</v>
      </c>
      <c r="P205" s="96">
        <f>IF(P$11=مايو!$A29,مايو!$AI29-مايو!$AJ29,0)</f>
        <v>0</v>
      </c>
      <c r="Q205" s="96">
        <f>IF(Q$11=مايو!$A29,مايو!$AI29-مايو!$AJ29,0)</f>
        <v>0</v>
      </c>
      <c r="R205" s="96">
        <f>IF(R$11=مايو!$A29,مايو!$AI29-مايو!$AJ29,0)</f>
        <v>0</v>
      </c>
      <c r="S205" s="96">
        <f>IF(S$11=مايو!$A29,مايو!$AI29-مايو!$AJ29,0)</f>
        <v>0</v>
      </c>
      <c r="T205" s="96">
        <f>IF(T$11=مايو!$A29,مايو!$AI29-مايو!$AJ29,0)</f>
        <v>0</v>
      </c>
      <c r="U205" s="96">
        <f t="shared" si="35"/>
        <v>0</v>
      </c>
      <c r="V205" s="96">
        <f>IF(V$11=مايو!$A29,مايو!$BP29-مايو!$BO29,0)</f>
        <v>0</v>
      </c>
      <c r="W205" s="96">
        <f>IF(W$11=مايو!$A29,مايو!$BL29-مايو!$BK29,0)</f>
        <v>0</v>
      </c>
      <c r="X205" s="96">
        <f>IF(X$11=مايو!$A29,مايو!$AI29-مايو!$AJ29,0)</f>
        <v>0</v>
      </c>
      <c r="Y205" s="96">
        <f>IF(Y$11=مايو!$A29,مايو!$AI29-مايو!$AJ29,0)</f>
        <v>0</v>
      </c>
      <c r="Z205" s="96">
        <f>IF(Z$11=مايو!$A29,مايو!$AI29-مايو!$AJ29,0)</f>
        <v>0</v>
      </c>
      <c r="AA205" s="96">
        <f>IF(AA$11=مايو!$A29,مايو!$AI29-مايو!$AJ29,0)</f>
        <v>0</v>
      </c>
      <c r="AB205" s="96">
        <f>IF(AB$11=مايو!$A29,مايو!$AI29-مايو!$AJ29,0)</f>
        <v>0</v>
      </c>
      <c r="AC205" s="96">
        <f t="shared" si="36"/>
        <v>0</v>
      </c>
      <c r="AD205" s="96">
        <f>IF(AD$11=مايو!$A29,مايو!$BP29-مايو!$BO29,0)</f>
        <v>0</v>
      </c>
      <c r="AE205" s="96">
        <f>IF(AE$11=مايو!$A29,مايو!$BL29-مايو!$BK29,0)</f>
        <v>0</v>
      </c>
      <c r="AF205" s="96">
        <f>IF(AF$11=مايو!$A29,مايو!$AI29-مايو!$AJ29,0)</f>
        <v>0</v>
      </c>
      <c r="AG205" s="96">
        <f>IF(AG$11=مايو!$A29,مايو!$AI29-مايو!$AJ29,0)</f>
        <v>0</v>
      </c>
      <c r="AH205" s="96">
        <f>IF(AH$11=مايو!$A29,مايو!$AI29-مايو!$AJ29,0)</f>
        <v>0</v>
      </c>
      <c r="AI205" s="96">
        <f t="shared" si="37"/>
        <v>0</v>
      </c>
      <c r="AJ205" s="96">
        <f>IF(AJ$11=مايو!$A29,مايو!$BP29-مايو!$BO29,0)</f>
        <v>0</v>
      </c>
      <c r="AK205" s="96">
        <f>IF(AK$11=مايو!$A29,مايو!$AI29-مايو!$AJ29,0)</f>
        <v>0</v>
      </c>
      <c r="AL205" s="96">
        <f>IF(AL$11=مايو!$A29,مايو!$AI29-مايو!$AJ29,0)</f>
        <v>0</v>
      </c>
      <c r="AM205" s="96">
        <f>IF(AM$11=مايو!$A29,مايو!$AI29-مايو!$AJ29,0)</f>
        <v>0</v>
      </c>
      <c r="AN205" s="96">
        <f>IF(AN$11=مايو!$A29,مايو!$AI29-مايو!$AJ29,0)</f>
        <v>0</v>
      </c>
    </row>
    <row r="206" spans="1:40">
      <c r="A206" s="96" t="str">
        <f>IF(D206&gt;0,مايو!D30," ")</f>
        <v> </v>
      </c>
      <c r="B206" s="96"/>
      <c r="C206" s="96"/>
      <c r="D206" s="126">
        <f t="shared" si="32"/>
        <v>0</v>
      </c>
      <c r="E206" s="126">
        <f t="shared" si="33"/>
        <v>0</v>
      </c>
      <c r="F206" s="96">
        <f>IF(F$11=مايو!$A30,مايو!$BP30-مايو!$BO30,0)</f>
        <v>0</v>
      </c>
      <c r="G206" s="96">
        <f>IF(G$11=مايو!$A30,مايو!$BL30-مايو!$BK30,0)</f>
        <v>0</v>
      </c>
      <c r="H206" s="96">
        <f>IF(H$11=مايو!$A30,مايو!$BM30-مايو!$BN30,0)</f>
        <v>0</v>
      </c>
      <c r="I206" s="96">
        <f>IF(I$11=مايو!$A30,مايو!$BM30-مايو!$BN30,0)</f>
        <v>0</v>
      </c>
      <c r="J206" s="96">
        <f>IF(J$11=مايو!$A30,مايو!$BM30-مايو!$BN30,0)</f>
        <v>0</v>
      </c>
      <c r="K206" s="96">
        <f>IF(K$11=مايو!$A30,مايو!$BM30-مايو!$BN30,0)</f>
        <v>0</v>
      </c>
      <c r="L206" s="96">
        <f>IF(L$11=مايو!$A30,مايو!$BM30-مايو!$BN30,0)</f>
        <v>0</v>
      </c>
      <c r="M206" s="96">
        <f t="shared" si="34"/>
        <v>0</v>
      </c>
      <c r="N206" s="96">
        <f>IF(N$11=مايو!$A30,مايو!$BP30-مايو!$BO30,0)</f>
        <v>0</v>
      </c>
      <c r="O206" s="96">
        <f>IF(O$11=مايو!$A30,مايو!$BL30-مايو!$BK30,0)</f>
        <v>0</v>
      </c>
      <c r="P206" s="96">
        <f>IF(P$11=مايو!$A30,مايو!$AI30-مايو!$AJ30,0)</f>
        <v>0</v>
      </c>
      <c r="Q206" s="96">
        <f>IF(Q$11=مايو!$A30,مايو!$AI30-مايو!$AJ30,0)</f>
        <v>0</v>
      </c>
      <c r="R206" s="96">
        <f>IF(R$11=مايو!$A30,مايو!$AI30-مايو!$AJ30,0)</f>
        <v>0</v>
      </c>
      <c r="S206" s="96">
        <f>IF(S$11=مايو!$A30,مايو!$AI30-مايو!$AJ30,0)</f>
        <v>0</v>
      </c>
      <c r="T206" s="96">
        <f>IF(T$11=مايو!$A30,مايو!$AI30-مايو!$AJ30,0)</f>
        <v>0</v>
      </c>
      <c r="U206" s="96">
        <f t="shared" si="35"/>
        <v>0</v>
      </c>
      <c r="V206" s="96">
        <f>IF(V$11=مايو!$A30,مايو!$BP30-مايو!$BO30,0)</f>
        <v>0</v>
      </c>
      <c r="W206" s="96">
        <f>IF(W$11=مايو!$A30,مايو!$BL30-مايو!$BK30,0)</f>
        <v>0</v>
      </c>
      <c r="X206" s="96">
        <f>IF(X$11=مايو!$A30,مايو!$AI30-مايو!$AJ30,0)</f>
        <v>0</v>
      </c>
      <c r="Y206" s="96">
        <f>IF(Y$11=مايو!$A30,مايو!$AI30-مايو!$AJ30,0)</f>
        <v>0</v>
      </c>
      <c r="Z206" s="96">
        <f>IF(Z$11=مايو!$A30,مايو!$AI30-مايو!$AJ30,0)</f>
        <v>0</v>
      </c>
      <c r="AA206" s="96">
        <f>IF(AA$11=مايو!$A30,مايو!$AI30-مايو!$AJ30,0)</f>
        <v>0</v>
      </c>
      <c r="AB206" s="96">
        <f>IF(AB$11=مايو!$A30,مايو!$AI30-مايو!$AJ30,0)</f>
        <v>0</v>
      </c>
      <c r="AC206" s="96">
        <f t="shared" si="36"/>
        <v>0</v>
      </c>
      <c r="AD206" s="96">
        <f>IF(AD$11=مايو!$A30,مايو!$BP30-مايو!$BO30,0)</f>
        <v>0</v>
      </c>
      <c r="AE206" s="96">
        <f>IF(AE$11=مايو!$A30,مايو!$BL30-مايو!$BK30,0)</f>
        <v>0</v>
      </c>
      <c r="AF206" s="96">
        <f>IF(AF$11=مايو!$A30,مايو!$AI30-مايو!$AJ30,0)</f>
        <v>0</v>
      </c>
      <c r="AG206" s="96">
        <f>IF(AG$11=مايو!$A30,مايو!$AI30-مايو!$AJ30,0)</f>
        <v>0</v>
      </c>
      <c r="AH206" s="96">
        <f>IF(AH$11=مايو!$A30,مايو!$AI30-مايو!$AJ30,0)</f>
        <v>0</v>
      </c>
      <c r="AI206" s="96">
        <f t="shared" si="37"/>
        <v>0</v>
      </c>
      <c r="AJ206" s="96">
        <f>IF(AJ$11=مايو!$A30,مايو!$BP30-مايو!$BO30,0)</f>
        <v>0</v>
      </c>
      <c r="AK206" s="96">
        <f>IF(AK$11=مايو!$A30,مايو!$AI30-مايو!$AJ30,0)</f>
        <v>0</v>
      </c>
      <c r="AL206" s="96">
        <f>IF(AL$11=مايو!$A30,مايو!$AI30-مايو!$AJ30,0)</f>
        <v>0</v>
      </c>
      <c r="AM206" s="96">
        <f>IF(AM$11=مايو!$A30,مايو!$AI30-مايو!$AJ30,0)</f>
        <v>0</v>
      </c>
      <c r="AN206" s="96">
        <f>IF(AN$11=مايو!$A30,مايو!$AI30-مايو!$AJ30,0)</f>
        <v>0</v>
      </c>
    </row>
    <row r="207" spans="1:40">
      <c r="A207" s="96" t="str">
        <f>IF(D207&gt;0,مايو!D31," ")</f>
        <v> </v>
      </c>
      <c r="B207" s="96"/>
      <c r="C207" s="96"/>
      <c r="D207" s="126">
        <f t="shared" si="32"/>
        <v>0</v>
      </c>
      <c r="E207" s="126">
        <f t="shared" si="33"/>
        <v>0</v>
      </c>
      <c r="F207" s="96">
        <f>IF(F$11=مايو!$A31,مايو!$BP31-مايو!$BO31,0)</f>
        <v>0</v>
      </c>
      <c r="G207" s="96">
        <f>IF(G$11=مايو!$A31,مايو!$BL31-مايو!$BK31,0)</f>
        <v>0</v>
      </c>
      <c r="H207" s="96">
        <f>IF(H$11=مايو!$A31,مايو!$BM31-مايو!$BN31,0)</f>
        <v>0</v>
      </c>
      <c r="I207" s="96">
        <f>IF(I$11=مايو!$A31,مايو!$BM31-مايو!$BN31,0)</f>
        <v>0</v>
      </c>
      <c r="J207" s="96">
        <f>IF(J$11=مايو!$A31,مايو!$BM31-مايو!$BN31,0)</f>
        <v>0</v>
      </c>
      <c r="K207" s="96">
        <f>IF(K$11=مايو!$A31,مايو!$BM31-مايو!$BN31,0)</f>
        <v>0</v>
      </c>
      <c r="L207" s="96">
        <f>IF(L$11=مايو!$A31,مايو!$BM31-مايو!$BN31,0)</f>
        <v>0</v>
      </c>
      <c r="M207" s="96">
        <f t="shared" si="34"/>
        <v>0</v>
      </c>
      <c r="N207" s="96">
        <f>IF(N$11=مايو!$A31,مايو!$BP31-مايو!$BO31,0)</f>
        <v>0</v>
      </c>
      <c r="O207" s="96">
        <f>IF(O$11=مايو!$A31,مايو!$BL31-مايو!$BK31,0)</f>
        <v>0</v>
      </c>
      <c r="P207" s="96">
        <f>IF(P$11=مايو!$A31,مايو!$AI31-مايو!$AJ31,0)</f>
        <v>0</v>
      </c>
      <c r="Q207" s="96">
        <f>IF(Q$11=مايو!$A31,مايو!$AI31-مايو!$AJ31,0)</f>
        <v>0</v>
      </c>
      <c r="R207" s="96">
        <f>IF(R$11=مايو!$A31,مايو!$AI31-مايو!$AJ31,0)</f>
        <v>0</v>
      </c>
      <c r="S207" s="96">
        <f>IF(S$11=مايو!$A31,مايو!$AI31-مايو!$AJ31,0)</f>
        <v>0</v>
      </c>
      <c r="T207" s="96">
        <f>IF(T$11=مايو!$A31,مايو!$AI31-مايو!$AJ31,0)</f>
        <v>0</v>
      </c>
      <c r="U207" s="96">
        <f t="shared" si="35"/>
        <v>0</v>
      </c>
      <c r="V207" s="96">
        <f>IF(V$11=مايو!$A31,مايو!$BP31-مايو!$BO31,0)</f>
        <v>0</v>
      </c>
      <c r="W207" s="96">
        <f>IF(W$11=مايو!$A31,مايو!$BL31-مايو!$BK31,0)</f>
        <v>0</v>
      </c>
      <c r="X207" s="96">
        <f>IF(X$11=مايو!$A31,مايو!$AI31-مايو!$AJ31,0)</f>
        <v>0</v>
      </c>
      <c r="Y207" s="96">
        <f>IF(Y$11=مايو!$A31,مايو!$AI31-مايو!$AJ31,0)</f>
        <v>0</v>
      </c>
      <c r="Z207" s="96">
        <f>IF(Z$11=مايو!$A31,مايو!$AI31-مايو!$AJ31,0)</f>
        <v>0</v>
      </c>
      <c r="AA207" s="96">
        <f>IF(AA$11=مايو!$A31,مايو!$AI31-مايو!$AJ31,0)</f>
        <v>0</v>
      </c>
      <c r="AB207" s="96">
        <f>IF(AB$11=مايو!$A31,مايو!$AI31-مايو!$AJ31,0)</f>
        <v>0</v>
      </c>
      <c r="AC207" s="96">
        <f t="shared" si="36"/>
        <v>0</v>
      </c>
      <c r="AD207" s="96">
        <f>IF(AD$11=مايو!$A31,مايو!$BP31-مايو!$BO31,0)</f>
        <v>0</v>
      </c>
      <c r="AE207" s="96">
        <f>IF(AE$11=مايو!$A31,مايو!$BL31-مايو!$BK31,0)</f>
        <v>0</v>
      </c>
      <c r="AF207" s="96">
        <f>IF(AF$11=مايو!$A31,مايو!$AI31-مايو!$AJ31,0)</f>
        <v>0</v>
      </c>
      <c r="AG207" s="96">
        <f>IF(AG$11=مايو!$A31,مايو!$AI31-مايو!$AJ31,0)</f>
        <v>0</v>
      </c>
      <c r="AH207" s="96">
        <f>IF(AH$11=مايو!$A31,مايو!$AI31-مايو!$AJ31,0)</f>
        <v>0</v>
      </c>
      <c r="AI207" s="96">
        <f t="shared" si="37"/>
        <v>0</v>
      </c>
      <c r="AJ207" s="96">
        <f>IF(AJ$11=مايو!$A31,مايو!$BP31-مايو!$BO31,0)</f>
        <v>0</v>
      </c>
      <c r="AK207" s="96">
        <f>IF(AK$11=مايو!$A31,مايو!$AI31-مايو!$AJ31,0)</f>
        <v>0</v>
      </c>
      <c r="AL207" s="96">
        <f>IF(AL$11=مايو!$A31,مايو!$AI31-مايو!$AJ31,0)</f>
        <v>0</v>
      </c>
      <c r="AM207" s="96">
        <f>IF(AM$11=مايو!$A31,مايو!$AI31-مايو!$AJ31,0)</f>
        <v>0</v>
      </c>
      <c r="AN207" s="96">
        <f>IF(AN$11=مايو!$A31,مايو!$AI31-مايو!$AJ31,0)</f>
        <v>0</v>
      </c>
    </row>
    <row r="208" spans="1:40">
      <c r="A208" s="96" t="str">
        <f>IF(D208&gt;0,مايو!D32," ")</f>
        <v> </v>
      </c>
      <c r="B208" s="96"/>
      <c r="C208" s="96"/>
      <c r="D208" s="126">
        <f t="shared" si="32"/>
        <v>0</v>
      </c>
      <c r="E208" s="126">
        <f t="shared" si="33"/>
        <v>0</v>
      </c>
      <c r="F208" s="96">
        <f>IF(F$11=مايو!$A32,مايو!$BP32-مايو!$BO32,0)</f>
        <v>0</v>
      </c>
      <c r="G208" s="96">
        <f>IF(G$11=مايو!$A32,مايو!$BL32-مايو!$BK32,0)</f>
        <v>0</v>
      </c>
      <c r="H208" s="96">
        <f>IF(H$11=مايو!$A32,مايو!$BM32-مايو!$BN32,0)</f>
        <v>0</v>
      </c>
      <c r="I208" s="96">
        <f>IF(I$11=مايو!$A32,مايو!$BM32-مايو!$BN32,0)</f>
        <v>0</v>
      </c>
      <c r="J208" s="96">
        <f>IF(J$11=مايو!$A32,مايو!$BM32-مايو!$BN32,0)</f>
        <v>0</v>
      </c>
      <c r="K208" s="96">
        <f>IF(K$11=مايو!$A32,مايو!$BM32-مايو!$BN32,0)</f>
        <v>0</v>
      </c>
      <c r="L208" s="96">
        <f>IF(L$11=مايو!$A32,مايو!$BM32-مايو!$BN32,0)</f>
        <v>0</v>
      </c>
      <c r="M208" s="96">
        <f t="shared" si="34"/>
        <v>0</v>
      </c>
      <c r="N208" s="96">
        <f>IF(N$11=مايو!$A32,مايو!$BP32-مايو!$BO32,0)</f>
        <v>0</v>
      </c>
      <c r="O208" s="96">
        <f>IF(O$11=مايو!$A32,مايو!$BL32-مايو!$BK32,0)</f>
        <v>0</v>
      </c>
      <c r="P208" s="96">
        <f>IF(P$11=مايو!$A32,مايو!$AI32-مايو!$AJ32,0)</f>
        <v>0</v>
      </c>
      <c r="Q208" s="96">
        <f>IF(Q$11=مايو!$A32,مايو!$AI32-مايو!$AJ32,0)</f>
        <v>0</v>
      </c>
      <c r="R208" s="96">
        <f>IF(R$11=مايو!$A32,مايو!$AI32-مايو!$AJ32,0)</f>
        <v>0</v>
      </c>
      <c r="S208" s="96">
        <f>IF(S$11=مايو!$A32,مايو!$AI32-مايو!$AJ32,0)</f>
        <v>0</v>
      </c>
      <c r="T208" s="96">
        <f>IF(T$11=مايو!$A32,مايو!$AI32-مايو!$AJ32,0)</f>
        <v>0</v>
      </c>
      <c r="U208" s="96">
        <f t="shared" si="35"/>
        <v>0</v>
      </c>
      <c r="V208" s="96">
        <f>IF(V$11=مايو!$A32,مايو!$BP32-مايو!$BO32,0)</f>
        <v>0</v>
      </c>
      <c r="W208" s="96">
        <f>IF(W$11=مايو!$A32,مايو!$BL32-مايو!$BK32,0)</f>
        <v>0</v>
      </c>
      <c r="X208" s="96">
        <f>IF(X$11=مايو!$A32,مايو!$AI32-مايو!$AJ32,0)</f>
        <v>0</v>
      </c>
      <c r="Y208" s="96">
        <f>IF(Y$11=مايو!$A32,مايو!$AI32-مايو!$AJ32,0)</f>
        <v>0</v>
      </c>
      <c r="Z208" s="96">
        <f>IF(Z$11=مايو!$A32,مايو!$AI32-مايو!$AJ32,0)</f>
        <v>0</v>
      </c>
      <c r="AA208" s="96">
        <f>IF(AA$11=مايو!$A32,مايو!$AI32-مايو!$AJ32,0)</f>
        <v>0</v>
      </c>
      <c r="AB208" s="96">
        <f>IF(AB$11=مايو!$A32,مايو!$AI32-مايو!$AJ32,0)</f>
        <v>0</v>
      </c>
      <c r="AC208" s="96">
        <f t="shared" si="36"/>
        <v>0</v>
      </c>
      <c r="AD208" s="96">
        <f>IF(AD$11=مايو!$A32,مايو!$BP32-مايو!$BO32,0)</f>
        <v>0</v>
      </c>
      <c r="AE208" s="96">
        <f>IF(AE$11=مايو!$A32,مايو!$BL32-مايو!$BK32,0)</f>
        <v>0</v>
      </c>
      <c r="AF208" s="96">
        <f>IF(AF$11=مايو!$A32,مايو!$AI32-مايو!$AJ32,0)</f>
        <v>0</v>
      </c>
      <c r="AG208" s="96">
        <f>IF(AG$11=مايو!$A32,مايو!$AI32-مايو!$AJ32,0)</f>
        <v>0</v>
      </c>
      <c r="AH208" s="96">
        <f>IF(AH$11=مايو!$A32,مايو!$AI32-مايو!$AJ32,0)</f>
        <v>0</v>
      </c>
      <c r="AI208" s="96">
        <f t="shared" si="37"/>
        <v>0</v>
      </c>
      <c r="AJ208" s="96">
        <f>IF(AJ$11=مايو!$A32,مايو!$BP32-مايو!$BO32,0)</f>
        <v>0</v>
      </c>
      <c r="AK208" s="96">
        <f>IF(AK$11=مايو!$A32,مايو!$AI32-مايو!$AJ32,0)</f>
        <v>0</v>
      </c>
      <c r="AL208" s="96">
        <f>IF(AL$11=مايو!$A32,مايو!$AI32-مايو!$AJ32,0)</f>
        <v>0</v>
      </c>
      <c r="AM208" s="96">
        <f>IF(AM$11=مايو!$A32,مايو!$AI32-مايو!$AJ32,0)</f>
        <v>0</v>
      </c>
      <c r="AN208" s="96">
        <f>IF(AN$11=مايو!$A32,مايو!$AI32-مايو!$AJ32,0)</f>
        <v>0</v>
      </c>
    </row>
    <row r="209" spans="1:40">
      <c r="A209" s="96" t="str">
        <f>IF(D209&gt;0,مايو!D33," ")</f>
        <v> </v>
      </c>
      <c r="B209" s="96"/>
      <c r="C209" s="96"/>
      <c r="D209" s="126">
        <f t="shared" si="32"/>
        <v>0</v>
      </c>
      <c r="E209" s="126">
        <f t="shared" si="33"/>
        <v>0</v>
      </c>
      <c r="F209" s="96">
        <f>IF(F$11=مايو!$A33,مايو!$BP33-مايو!$BO33,0)</f>
        <v>0</v>
      </c>
      <c r="G209" s="96">
        <f>IF(G$11=مايو!$A33,مايو!$BL33-مايو!$BK33,0)</f>
        <v>0</v>
      </c>
      <c r="H209" s="96">
        <f>IF(H$11=مايو!$A33,مايو!$BM33-مايو!$BN33,0)</f>
        <v>0</v>
      </c>
      <c r="I209" s="96">
        <f>IF(I$11=مايو!$A33,مايو!$BM33-مايو!$BN33,0)</f>
        <v>0</v>
      </c>
      <c r="J209" s="96">
        <f>IF(J$11=مايو!$A33,مايو!$BM33-مايو!$BN33,0)</f>
        <v>0</v>
      </c>
      <c r="K209" s="96">
        <f>IF(K$11=مايو!$A33,مايو!$BM33-مايو!$BN33,0)</f>
        <v>0</v>
      </c>
      <c r="L209" s="96">
        <f>IF(L$11=مايو!$A33,مايو!$BM33-مايو!$BN33,0)</f>
        <v>0</v>
      </c>
      <c r="M209" s="96">
        <f t="shared" si="34"/>
        <v>0</v>
      </c>
      <c r="N209" s="96">
        <f>IF(N$11=مايو!$A33,مايو!$BP33-مايو!$BO33,0)</f>
        <v>0</v>
      </c>
      <c r="O209" s="96">
        <f>IF(O$11=مايو!$A33,مايو!$BL33-مايو!$BK33,0)</f>
        <v>0</v>
      </c>
      <c r="P209" s="96">
        <f>IF(P$11=مايو!$A33,مايو!$AI33-مايو!$AJ33,0)</f>
        <v>0</v>
      </c>
      <c r="Q209" s="96">
        <f>IF(Q$11=مايو!$A33,مايو!$AI33-مايو!$AJ33,0)</f>
        <v>0</v>
      </c>
      <c r="R209" s="96">
        <f>IF(R$11=مايو!$A33,مايو!$AI33-مايو!$AJ33,0)</f>
        <v>0</v>
      </c>
      <c r="S209" s="96">
        <f>IF(S$11=مايو!$A33,مايو!$AI33-مايو!$AJ33,0)</f>
        <v>0</v>
      </c>
      <c r="T209" s="96">
        <f>IF(T$11=مايو!$A33,مايو!$AI33-مايو!$AJ33,0)</f>
        <v>0</v>
      </c>
      <c r="U209" s="96">
        <f t="shared" si="35"/>
        <v>0</v>
      </c>
      <c r="V209" s="96">
        <f>IF(V$11=مايو!$A33,مايو!$BP33-مايو!$BO33,0)</f>
        <v>0</v>
      </c>
      <c r="W209" s="96">
        <f>IF(W$11=مايو!$A33,مايو!$BL33-مايو!$BK33,0)</f>
        <v>0</v>
      </c>
      <c r="X209" s="96">
        <f>IF(X$11=مايو!$A33,مايو!$AI33-مايو!$AJ33,0)</f>
        <v>0</v>
      </c>
      <c r="Y209" s="96">
        <f>IF(Y$11=مايو!$A33,مايو!$AI33-مايو!$AJ33,0)</f>
        <v>0</v>
      </c>
      <c r="Z209" s="96">
        <f>IF(Z$11=مايو!$A33,مايو!$AI33-مايو!$AJ33,0)</f>
        <v>0</v>
      </c>
      <c r="AA209" s="96">
        <f>IF(AA$11=مايو!$A33,مايو!$AI33-مايو!$AJ33,0)</f>
        <v>0</v>
      </c>
      <c r="AB209" s="96">
        <f>IF(AB$11=مايو!$A33,مايو!$AI33-مايو!$AJ33,0)</f>
        <v>0</v>
      </c>
      <c r="AC209" s="96">
        <f t="shared" si="36"/>
        <v>0</v>
      </c>
      <c r="AD209" s="96">
        <f>IF(AD$11=مايو!$A33,مايو!$BP33-مايو!$BO33,0)</f>
        <v>0</v>
      </c>
      <c r="AE209" s="96">
        <f>IF(AE$11=مايو!$A33,مايو!$BL33-مايو!$BK33,0)</f>
        <v>0</v>
      </c>
      <c r="AF209" s="96">
        <f>IF(AF$11=مايو!$A33,مايو!$AI33-مايو!$AJ33,0)</f>
        <v>0</v>
      </c>
      <c r="AG209" s="96">
        <f>IF(AG$11=مايو!$A33,مايو!$AI33-مايو!$AJ33,0)</f>
        <v>0</v>
      </c>
      <c r="AH209" s="96">
        <f>IF(AH$11=مايو!$A33,مايو!$AI33-مايو!$AJ33,0)</f>
        <v>0</v>
      </c>
      <c r="AI209" s="96">
        <f t="shared" si="37"/>
        <v>0</v>
      </c>
      <c r="AJ209" s="96">
        <f>IF(AJ$11=مايو!$A33,مايو!$BP33-مايو!$BO33,0)</f>
        <v>0</v>
      </c>
      <c r="AK209" s="96">
        <f>IF(AK$11=مايو!$A33,مايو!$AI33-مايو!$AJ33,0)</f>
        <v>0</v>
      </c>
      <c r="AL209" s="96">
        <f>IF(AL$11=مايو!$A33,مايو!$AI33-مايو!$AJ33,0)</f>
        <v>0</v>
      </c>
      <c r="AM209" s="96">
        <f>IF(AM$11=مايو!$A33,مايو!$AI33-مايو!$AJ33,0)</f>
        <v>0</v>
      </c>
      <c r="AN209" s="96">
        <f>IF(AN$11=مايو!$A33,مايو!$AI33-مايو!$AJ33,0)</f>
        <v>0</v>
      </c>
    </row>
    <row r="210" spans="1:40">
      <c r="A210" s="96" t="str">
        <f>IF(D210&gt;0,مايو!D34," ")</f>
        <v> </v>
      </c>
      <c r="B210" s="96"/>
      <c r="C210" s="96"/>
      <c r="D210" s="126">
        <f t="shared" si="32"/>
        <v>0</v>
      </c>
      <c r="E210" s="126">
        <f t="shared" si="33"/>
        <v>0</v>
      </c>
      <c r="F210" s="96">
        <f>IF(F$11=مايو!$A34,مايو!$BP34-مايو!$BO34,0)</f>
        <v>0</v>
      </c>
      <c r="G210" s="96">
        <f>IF(G$11=مايو!$A34,مايو!$BL34-مايو!$BK34,0)</f>
        <v>0</v>
      </c>
      <c r="H210" s="96">
        <f>IF(H$11=مايو!$A34,مايو!$BM34-مايو!$BN34,0)</f>
        <v>0</v>
      </c>
      <c r="I210" s="96">
        <f>IF(I$11=مايو!$A34,مايو!$BM34-مايو!$BN34,0)</f>
        <v>0</v>
      </c>
      <c r="J210" s="96">
        <f>IF(J$11=مايو!$A34,مايو!$BM34-مايو!$BN34,0)</f>
        <v>0</v>
      </c>
      <c r="K210" s="96">
        <f>IF(K$11=مايو!$A34,مايو!$BM34-مايو!$BN34,0)</f>
        <v>0</v>
      </c>
      <c r="L210" s="96">
        <f>IF(L$11=مايو!$A34,مايو!$BM34-مايو!$BN34,0)</f>
        <v>0</v>
      </c>
      <c r="M210" s="96">
        <f t="shared" si="34"/>
        <v>0</v>
      </c>
      <c r="N210" s="96">
        <f>IF(N$11=مايو!$A34,مايو!$BP34-مايو!$BO34,0)</f>
        <v>0</v>
      </c>
      <c r="O210" s="96">
        <f>IF(O$11=مايو!$A34,مايو!$BL34-مايو!$BK34,0)</f>
        <v>0</v>
      </c>
      <c r="P210" s="96">
        <f>IF(P$11=مايو!$A34,مايو!$AI34-مايو!$AJ34,0)</f>
        <v>0</v>
      </c>
      <c r="Q210" s="96">
        <f>IF(Q$11=مايو!$A34,مايو!$AI34-مايو!$AJ34,0)</f>
        <v>0</v>
      </c>
      <c r="R210" s="96">
        <f>IF(R$11=مايو!$A34,مايو!$AI34-مايو!$AJ34,0)</f>
        <v>0</v>
      </c>
      <c r="S210" s="96">
        <f>IF(S$11=مايو!$A34,مايو!$AI34-مايو!$AJ34,0)</f>
        <v>0</v>
      </c>
      <c r="T210" s="96">
        <f>IF(T$11=مايو!$A34,مايو!$AI34-مايو!$AJ34,0)</f>
        <v>0</v>
      </c>
      <c r="U210" s="96">
        <f t="shared" si="35"/>
        <v>0</v>
      </c>
      <c r="V210" s="96">
        <f>IF(V$11=مايو!$A34,مايو!$BP34-مايو!$BO34,0)</f>
        <v>0</v>
      </c>
      <c r="W210" s="96">
        <f>IF(W$11=مايو!$A34,مايو!$BL34-مايو!$BK34,0)</f>
        <v>0</v>
      </c>
      <c r="X210" s="96">
        <f>IF(X$11=مايو!$A34,مايو!$AI34-مايو!$AJ34,0)</f>
        <v>0</v>
      </c>
      <c r="Y210" s="96">
        <f>IF(Y$11=مايو!$A34,مايو!$AI34-مايو!$AJ34,0)</f>
        <v>0</v>
      </c>
      <c r="Z210" s="96">
        <f>IF(Z$11=مايو!$A34,مايو!$AI34-مايو!$AJ34,0)</f>
        <v>0</v>
      </c>
      <c r="AA210" s="96">
        <f>IF(AA$11=مايو!$A34,مايو!$AI34-مايو!$AJ34,0)</f>
        <v>0</v>
      </c>
      <c r="AB210" s="96">
        <f>IF(AB$11=مايو!$A34,مايو!$AI34-مايو!$AJ34,0)</f>
        <v>0</v>
      </c>
      <c r="AC210" s="96">
        <f t="shared" si="36"/>
        <v>0</v>
      </c>
      <c r="AD210" s="96">
        <f>IF(AD$11=مايو!$A34,مايو!$BP34-مايو!$BO34,0)</f>
        <v>0</v>
      </c>
      <c r="AE210" s="96">
        <f>IF(AE$11=مايو!$A34,مايو!$BL34-مايو!$BK34,0)</f>
        <v>0</v>
      </c>
      <c r="AF210" s="96">
        <f>IF(AF$11=مايو!$A34,مايو!$AI34-مايو!$AJ34,0)</f>
        <v>0</v>
      </c>
      <c r="AG210" s="96">
        <f>IF(AG$11=مايو!$A34,مايو!$AI34-مايو!$AJ34,0)</f>
        <v>0</v>
      </c>
      <c r="AH210" s="96">
        <f>IF(AH$11=مايو!$A34,مايو!$AI34-مايو!$AJ34,0)</f>
        <v>0</v>
      </c>
      <c r="AI210" s="96">
        <f t="shared" si="37"/>
        <v>0</v>
      </c>
      <c r="AJ210" s="96">
        <f>IF(AJ$11=مايو!$A34,مايو!$BP34-مايو!$BO34,0)</f>
        <v>0</v>
      </c>
      <c r="AK210" s="96">
        <f>IF(AK$11=مايو!$A34,مايو!$AI34-مايو!$AJ34,0)</f>
        <v>0</v>
      </c>
      <c r="AL210" s="96">
        <f>IF(AL$11=مايو!$A34,مايو!$AI34-مايو!$AJ34,0)</f>
        <v>0</v>
      </c>
      <c r="AM210" s="96">
        <f>IF(AM$11=مايو!$A34,مايو!$AI34-مايو!$AJ34,0)</f>
        <v>0</v>
      </c>
      <c r="AN210" s="96">
        <f>IF(AN$11=مايو!$A34,مايو!$AI34-مايو!$AJ34,0)</f>
        <v>0</v>
      </c>
    </row>
    <row r="211" spans="1:40">
      <c r="A211" s="96" t="str">
        <f>IF(D211&gt;0,مايو!D35," ")</f>
        <v> </v>
      </c>
      <c r="B211" s="96"/>
      <c r="C211" s="96"/>
      <c r="D211" s="126">
        <f t="shared" si="32"/>
        <v>0</v>
      </c>
      <c r="E211" s="126">
        <f t="shared" si="33"/>
        <v>0</v>
      </c>
      <c r="F211" s="96">
        <f>IF(F$11=مايو!$A35,مايو!$BP35-مايو!$BO35,0)</f>
        <v>0</v>
      </c>
      <c r="G211" s="96">
        <f>IF(G$11=مايو!$A35,مايو!$BL35-مايو!$BK35,0)</f>
        <v>0</v>
      </c>
      <c r="H211" s="96">
        <f>IF(H$11=مايو!$A35,مايو!$BM35-مايو!$BN35,0)</f>
        <v>0</v>
      </c>
      <c r="I211" s="96">
        <f>IF(I$11=مايو!$A35,مايو!$BM35-مايو!$BN35,0)</f>
        <v>0</v>
      </c>
      <c r="J211" s="96">
        <f>IF(J$11=مايو!$A35,مايو!$BM35-مايو!$BN35,0)</f>
        <v>0</v>
      </c>
      <c r="K211" s="96">
        <f>IF(K$11=مايو!$A35,مايو!$BM35-مايو!$BN35,0)</f>
        <v>0</v>
      </c>
      <c r="L211" s="96">
        <f>IF(L$11=مايو!$A35,مايو!$BM35-مايو!$BN35,0)</f>
        <v>0</v>
      </c>
      <c r="M211" s="96">
        <f t="shared" si="34"/>
        <v>0</v>
      </c>
      <c r="N211" s="96">
        <f>IF(N$11=مايو!$A35,مايو!$BP35-مايو!$BO35,0)</f>
        <v>0</v>
      </c>
      <c r="O211" s="96">
        <f>IF(O$11=مايو!$A35,مايو!$BL35-مايو!$BK35,0)</f>
        <v>0</v>
      </c>
      <c r="P211" s="96">
        <f>IF(P$11=مايو!$A35,مايو!$AI35-مايو!$AJ35,0)</f>
        <v>0</v>
      </c>
      <c r="Q211" s="96">
        <f>IF(Q$11=مايو!$A35,مايو!$AI35-مايو!$AJ35,0)</f>
        <v>0</v>
      </c>
      <c r="R211" s="96">
        <f>IF(R$11=مايو!$A35,مايو!$AI35-مايو!$AJ35,0)</f>
        <v>0</v>
      </c>
      <c r="S211" s="96">
        <f>IF(S$11=مايو!$A35,مايو!$AI35-مايو!$AJ35,0)</f>
        <v>0</v>
      </c>
      <c r="T211" s="96">
        <f>IF(T$11=مايو!$A35,مايو!$AI35-مايو!$AJ35,0)</f>
        <v>0</v>
      </c>
      <c r="U211" s="96">
        <f t="shared" si="35"/>
        <v>0</v>
      </c>
      <c r="V211" s="96">
        <f>IF(V$11=مايو!$A35,مايو!$BP35-مايو!$BO35,0)</f>
        <v>0</v>
      </c>
      <c r="W211" s="96">
        <f>IF(W$11=مايو!$A35,مايو!$BL35-مايو!$BK35,0)</f>
        <v>0</v>
      </c>
      <c r="X211" s="96">
        <f>IF(X$11=مايو!$A35,مايو!$AI35-مايو!$AJ35,0)</f>
        <v>0</v>
      </c>
      <c r="Y211" s="96">
        <f>IF(Y$11=مايو!$A35,مايو!$AI35-مايو!$AJ35,0)</f>
        <v>0</v>
      </c>
      <c r="Z211" s="96">
        <f>IF(Z$11=مايو!$A35,مايو!$AI35-مايو!$AJ35,0)</f>
        <v>0</v>
      </c>
      <c r="AA211" s="96">
        <f>IF(AA$11=مايو!$A35,مايو!$AI35-مايو!$AJ35,0)</f>
        <v>0</v>
      </c>
      <c r="AB211" s="96">
        <f>IF(AB$11=مايو!$A35,مايو!$AI35-مايو!$AJ35,0)</f>
        <v>0</v>
      </c>
      <c r="AC211" s="96">
        <f t="shared" si="36"/>
        <v>0</v>
      </c>
      <c r="AD211" s="96">
        <f>IF(AD$11=مايو!$A35,مايو!$BP35-مايو!$BO35,0)</f>
        <v>0</v>
      </c>
      <c r="AE211" s="96">
        <f>IF(AE$11=مايو!$A35,مايو!$BL35-مايو!$BK35,0)</f>
        <v>0</v>
      </c>
      <c r="AF211" s="96">
        <f>IF(AF$11=مايو!$A35,مايو!$AI35-مايو!$AJ35,0)</f>
        <v>0</v>
      </c>
      <c r="AG211" s="96">
        <f>IF(AG$11=مايو!$A35,مايو!$AI35-مايو!$AJ35,0)</f>
        <v>0</v>
      </c>
      <c r="AH211" s="96">
        <f>IF(AH$11=مايو!$A35,مايو!$AI35-مايو!$AJ35,0)</f>
        <v>0</v>
      </c>
      <c r="AI211" s="96">
        <f t="shared" si="37"/>
        <v>0</v>
      </c>
      <c r="AJ211" s="96">
        <f>IF(AJ$11=مايو!$A35,مايو!$BP35-مايو!$BO35,0)</f>
        <v>0</v>
      </c>
      <c r="AK211" s="96">
        <f>IF(AK$11=مايو!$A35,مايو!$AI35-مايو!$AJ35,0)</f>
        <v>0</v>
      </c>
      <c r="AL211" s="96">
        <f>IF(AL$11=مايو!$A35,مايو!$AI35-مايو!$AJ35,0)</f>
        <v>0</v>
      </c>
      <c r="AM211" s="96">
        <f>IF(AM$11=مايو!$A35,مايو!$AI35-مايو!$AJ35,0)</f>
        <v>0</v>
      </c>
      <c r="AN211" s="96">
        <f>IF(AN$11=مايو!$A35,مايو!$AI35-مايو!$AJ35,0)</f>
        <v>0</v>
      </c>
    </row>
    <row r="212" spans="1:40">
      <c r="A212" s="96" t="str">
        <f>IF(D212&gt;0,مايو!D36," ")</f>
        <v> </v>
      </c>
      <c r="B212" s="96"/>
      <c r="C212" s="96"/>
      <c r="D212" s="126">
        <f t="shared" si="32"/>
        <v>0</v>
      </c>
      <c r="E212" s="126">
        <f t="shared" si="33"/>
        <v>0</v>
      </c>
      <c r="F212" s="96">
        <f>IF(F$11=مايو!$A36,مايو!$BP36-مايو!$BO36,0)</f>
        <v>0</v>
      </c>
      <c r="G212" s="96">
        <f>IF(G$11=مايو!$A36,مايو!$BL36-مايو!$BK36,0)</f>
        <v>0</v>
      </c>
      <c r="H212" s="96">
        <f>IF(H$11=مايو!$A36,مايو!$BM36-مايو!$BN36,0)</f>
        <v>0</v>
      </c>
      <c r="I212" s="96">
        <f>IF(I$11=مايو!$A36,مايو!$BM36-مايو!$BN36,0)</f>
        <v>0</v>
      </c>
      <c r="J212" s="96">
        <f>IF(J$11=مايو!$A36,مايو!$BM36-مايو!$BN36,0)</f>
        <v>0</v>
      </c>
      <c r="K212" s="96">
        <f>IF(K$11=مايو!$A36,مايو!$BM36-مايو!$BN36,0)</f>
        <v>0</v>
      </c>
      <c r="L212" s="96">
        <f>IF(L$11=مايو!$A36,مايو!$BM36-مايو!$BN36,0)</f>
        <v>0</v>
      </c>
      <c r="M212" s="96">
        <f t="shared" si="34"/>
        <v>0</v>
      </c>
      <c r="N212" s="96">
        <f>IF(N$11=مايو!$A36,مايو!$BP36-مايو!$BO36,0)</f>
        <v>0</v>
      </c>
      <c r="O212" s="96">
        <f>IF(O$11=مايو!$A36,مايو!$BL36-مايو!$BK36,0)</f>
        <v>0</v>
      </c>
      <c r="P212" s="96">
        <f>IF(P$11=مايو!$A36,مايو!$AI36-مايو!$AJ36,0)</f>
        <v>0</v>
      </c>
      <c r="Q212" s="96">
        <f>IF(Q$11=مايو!$A36,مايو!$AI36-مايو!$AJ36,0)</f>
        <v>0</v>
      </c>
      <c r="R212" s="96">
        <f>IF(R$11=مايو!$A36,مايو!$AI36-مايو!$AJ36,0)</f>
        <v>0</v>
      </c>
      <c r="S212" s="96">
        <f>IF(S$11=مايو!$A36,مايو!$AI36-مايو!$AJ36,0)</f>
        <v>0</v>
      </c>
      <c r="T212" s="96">
        <f>IF(T$11=مايو!$A36,مايو!$AI36-مايو!$AJ36,0)</f>
        <v>0</v>
      </c>
      <c r="U212" s="96">
        <f t="shared" si="35"/>
        <v>0</v>
      </c>
      <c r="V212" s="96">
        <f>IF(V$11=مايو!$A36,مايو!$BP36-مايو!$BO36,0)</f>
        <v>0</v>
      </c>
      <c r="W212" s="96">
        <f>IF(W$11=مايو!$A36,مايو!$BL36-مايو!$BK36,0)</f>
        <v>0</v>
      </c>
      <c r="X212" s="96">
        <f>IF(X$11=مايو!$A36,مايو!$AI36-مايو!$AJ36,0)</f>
        <v>0</v>
      </c>
      <c r="Y212" s="96">
        <f>IF(Y$11=مايو!$A36,مايو!$AI36-مايو!$AJ36,0)</f>
        <v>0</v>
      </c>
      <c r="Z212" s="96">
        <f>IF(Z$11=مايو!$A36,مايو!$AI36-مايو!$AJ36,0)</f>
        <v>0</v>
      </c>
      <c r="AA212" s="96">
        <f>IF(AA$11=مايو!$A36,مايو!$AI36-مايو!$AJ36,0)</f>
        <v>0</v>
      </c>
      <c r="AB212" s="96">
        <f>IF(AB$11=مايو!$A36,مايو!$AI36-مايو!$AJ36,0)</f>
        <v>0</v>
      </c>
      <c r="AC212" s="96">
        <f t="shared" si="36"/>
        <v>0</v>
      </c>
      <c r="AD212" s="96">
        <f>IF(AD$11=مايو!$A36,مايو!$BP36-مايو!$BO36,0)</f>
        <v>0</v>
      </c>
      <c r="AE212" s="96">
        <f>IF(AE$11=مايو!$A36,مايو!$BL36-مايو!$BK36,0)</f>
        <v>0</v>
      </c>
      <c r="AF212" s="96">
        <f>IF(AF$11=مايو!$A36,مايو!$AI36-مايو!$AJ36,0)</f>
        <v>0</v>
      </c>
      <c r="AG212" s="96">
        <f>IF(AG$11=مايو!$A36,مايو!$AI36-مايو!$AJ36,0)</f>
        <v>0</v>
      </c>
      <c r="AH212" s="96">
        <f>IF(AH$11=مايو!$A36,مايو!$AI36-مايو!$AJ36,0)</f>
        <v>0</v>
      </c>
      <c r="AI212" s="96">
        <f t="shared" si="37"/>
        <v>0</v>
      </c>
      <c r="AJ212" s="96">
        <f>IF(AJ$11=مايو!$A36,مايو!$BP36-مايو!$BO36,0)</f>
        <v>0</v>
      </c>
      <c r="AK212" s="96">
        <f>IF(AK$11=مايو!$A36,مايو!$AI36-مايو!$AJ36,0)</f>
        <v>0</v>
      </c>
      <c r="AL212" s="96">
        <f>IF(AL$11=مايو!$A36,مايو!$AI36-مايو!$AJ36,0)</f>
        <v>0</v>
      </c>
      <c r="AM212" s="96">
        <f>IF(AM$11=مايو!$A36,مايو!$AI36-مايو!$AJ36,0)</f>
        <v>0</v>
      </c>
      <c r="AN212" s="96">
        <f>IF(AN$11=مايو!$A36,مايو!$AI36-مايو!$AJ36,0)</f>
        <v>0</v>
      </c>
    </row>
    <row r="213" spans="1:40">
      <c r="A213" s="96" t="str">
        <f>IF(D213&gt;0,مايو!D37," ")</f>
        <v> </v>
      </c>
      <c r="B213" s="96"/>
      <c r="C213" s="96"/>
      <c r="D213" s="126">
        <f t="shared" si="32"/>
        <v>0</v>
      </c>
      <c r="E213" s="126">
        <f t="shared" si="33"/>
        <v>0</v>
      </c>
      <c r="F213" s="96">
        <f>IF(F$11=مايو!$A37,مايو!$BP37-مايو!$BO37,0)</f>
        <v>0</v>
      </c>
      <c r="G213" s="96">
        <f>IF(G$11=مايو!$A37,مايو!$BL37-مايو!$BK37,0)</f>
        <v>0</v>
      </c>
      <c r="H213" s="96">
        <f>IF(H$11=مايو!$A37,مايو!$BM37-مايو!$BN37,0)</f>
        <v>0</v>
      </c>
      <c r="I213" s="96">
        <f>IF(I$11=مايو!$A37,مايو!$BM37-مايو!$BN37,0)</f>
        <v>0</v>
      </c>
      <c r="J213" s="96">
        <f>IF(J$11=مايو!$A37,مايو!$BM37-مايو!$BN37,0)</f>
        <v>0</v>
      </c>
      <c r="K213" s="96">
        <f>IF(K$11=مايو!$A37,مايو!$BM37-مايو!$BN37,0)</f>
        <v>0</v>
      </c>
      <c r="L213" s="96">
        <f>IF(L$11=مايو!$A37,مايو!$BM37-مايو!$BN37,0)</f>
        <v>0</v>
      </c>
      <c r="M213" s="96">
        <f t="shared" si="34"/>
        <v>0</v>
      </c>
      <c r="N213" s="96">
        <f>IF(N$11=مايو!$A37,مايو!$BP37-مايو!$BO37,0)</f>
        <v>0</v>
      </c>
      <c r="O213" s="96">
        <f>IF(O$11=مايو!$A37,مايو!$BL37-مايو!$BK37,0)</f>
        <v>0</v>
      </c>
      <c r="P213" s="96">
        <f>IF(P$11=مايو!$A37,مايو!$AI37-مايو!$AJ37,0)</f>
        <v>0</v>
      </c>
      <c r="Q213" s="96">
        <f>IF(Q$11=مايو!$A37,مايو!$AI37-مايو!$AJ37,0)</f>
        <v>0</v>
      </c>
      <c r="R213" s="96">
        <f>IF(R$11=مايو!$A37,مايو!$AI37-مايو!$AJ37,0)</f>
        <v>0</v>
      </c>
      <c r="S213" s="96">
        <f>IF(S$11=مايو!$A37,مايو!$AI37-مايو!$AJ37,0)</f>
        <v>0</v>
      </c>
      <c r="T213" s="96">
        <f>IF(T$11=مايو!$A37,مايو!$AI37-مايو!$AJ37,0)</f>
        <v>0</v>
      </c>
      <c r="U213" s="96">
        <f t="shared" si="35"/>
        <v>0</v>
      </c>
      <c r="V213" s="96">
        <f>IF(V$11=مايو!$A37,مايو!$BP37-مايو!$BO37,0)</f>
        <v>0</v>
      </c>
      <c r="W213" s="96">
        <f>IF(W$11=مايو!$A37,مايو!$BL37-مايو!$BK37,0)</f>
        <v>0</v>
      </c>
      <c r="X213" s="96">
        <f>IF(X$11=مايو!$A37,مايو!$AI37-مايو!$AJ37,0)</f>
        <v>0</v>
      </c>
      <c r="Y213" s="96">
        <f>IF(Y$11=مايو!$A37,مايو!$AI37-مايو!$AJ37,0)</f>
        <v>0</v>
      </c>
      <c r="Z213" s="96">
        <f>IF(Z$11=مايو!$A37,مايو!$AI37-مايو!$AJ37,0)</f>
        <v>0</v>
      </c>
      <c r="AA213" s="96">
        <f>IF(AA$11=مايو!$A37,مايو!$AI37-مايو!$AJ37,0)</f>
        <v>0</v>
      </c>
      <c r="AB213" s="96">
        <f>IF(AB$11=مايو!$A37,مايو!$AI37-مايو!$AJ37,0)</f>
        <v>0</v>
      </c>
      <c r="AC213" s="96">
        <f t="shared" si="36"/>
        <v>0</v>
      </c>
      <c r="AD213" s="96">
        <f>IF(AD$11=مايو!$A37,مايو!$BP37-مايو!$BO37,0)</f>
        <v>0</v>
      </c>
      <c r="AE213" s="96">
        <f>IF(AE$11=مايو!$A37,مايو!$BL37-مايو!$BK37,0)</f>
        <v>0</v>
      </c>
      <c r="AF213" s="96">
        <f>IF(AF$11=مايو!$A37,مايو!$AI37-مايو!$AJ37,0)</f>
        <v>0</v>
      </c>
      <c r="AG213" s="96">
        <f>IF(AG$11=مايو!$A37,مايو!$AI37-مايو!$AJ37,0)</f>
        <v>0</v>
      </c>
      <c r="AH213" s="96">
        <f>IF(AH$11=مايو!$A37,مايو!$AI37-مايو!$AJ37,0)</f>
        <v>0</v>
      </c>
      <c r="AI213" s="96">
        <f t="shared" si="37"/>
        <v>0</v>
      </c>
      <c r="AJ213" s="96">
        <f>IF(AJ$11=مايو!$A37,مايو!$BP37-مايو!$BO37,0)</f>
        <v>0</v>
      </c>
      <c r="AK213" s="96">
        <f>IF(AK$11=مايو!$A37,مايو!$AI37-مايو!$AJ37,0)</f>
        <v>0</v>
      </c>
      <c r="AL213" s="96">
        <f>IF(AL$11=مايو!$A37,مايو!$AI37-مايو!$AJ37,0)</f>
        <v>0</v>
      </c>
      <c r="AM213" s="96">
        <f>IF(AM$11=مايو!$A37,مايو!$AI37-مايو!$AJ37,0)</f>
        <v>0</v>
      </c>
      <c r="AN213" s="96">
        <f>IF(AN$11=مايو!$A37,مايو!$AI37-مايو!$AJ37,0)</f>
        <v>0</v>
      </c>
    </row>
    <row r="214" spans="1:40">
      <c r="A214" s="96" t="str">
        <f>IF(D214&gt;0,مايو!D38," ")</f>
        <v> </v>
      </c>
      <c r="B214" s="96"/>
      <c r="C214" s="96"/>
      <c r="D214" s="126">
        <f t="shared" si="32"/>
        <v>0</v>
      </c>
      <c r="E214" s="126">
        <f t="shared" si="33"/>
        <v>0</v>
      </c>
      <c r="F214" s="96">
        <f>IF(F$11=مايو!$A38,مايو!$BP38-مايو!$BO38,0)</f>
        <v>0</v>
      </c>
      <c r="G214" s="96">
        <f>IF(G$11=مايو!$A38,مايو!$BL38-مايو!$BK38,0)</f>
        <v>0</v>
      </c>
      <c r="H214" s="96">
        <f>IF(H$11=مايو!$A38,مايو!$BM38-مايو!$BN38,0)</f>
        <v>0</v>
      </c>
      <c r="I214" s="96">
        <f>IF(I$11=مايو!$A38,مايو!$BM38-مايو!$BN38,0)</f>
        <v>0</v>
      </c>
      <c r="J214" s="96">
        <f>IF(J$11=مايو!$A38,مايو!$BM38-مايو!$BN38,0)</f>
        <v>0</v>
      </c>
      <c r="K214" s="96">
        <f>IF(K$11=مايو!$A38,مايو!$BM38-مايو!$BN38,0)</f>
        <v>0</v>
      </c>
      <c r="L214" s="96">
        <f>IF(L$11=مايو!$A38,مايو!$BM38-مايو!$BN38,0)</f>
        <v>0</v>
      </c>
      <c r="M214" s="96">
        <f t="shared" si="34"/>
        <v>0</v>
      </c>
      <c r="N214" s="96">
        <f>IF(N$11=مايو!$A38,مايو!$BP38-مايو!$BO38,0)</f>
        <v>0</v>
      </c>
      <c r="O214" s="96">
        <f>IF(O$11=مايو!$A38,مايو!$BL38-مايو!$BK38,0)</f>
        <v>0</v>
      </c>
      <c r="P214" s="96">
        <f>IF(P$11=مايو!$A38,مايو!$AI38-مايو!$AJ38,0)</f>
        <v>0</v>
      </c>
      <c r="Q214" s="96">
        <f>IF(Q$11=مايو!$A38,مايو!$AI38-مايو!$AJ38,0)</f>
        <v>0</v>
      </c>
      <c r="R214" s="96">
        <f>IF(R$11=مايو!$A38,مايو!$AI38-مايو!$AJ38,0)</f>
        <v>0</v>
      </c>
      <c r="S214" s="96">
        <f>IF(S$11=مايو!$A38,مايو!$AI38-مايو!$AJ38,0)</f>
        <v>0</v>
      </c>
      <c r="T214" s="96">
        <f>IF(T$11=مايو!$A38,مايو!$AI38-مايو!$AJ38,0)</f>
        <v>0</v>
      </c>
      <c r="U214" s="96">
        <f t="shared" si="35"/>
        <v>0</v>
      </c>
      <c r="V214" s="96">
        <f>IF(V$11=مايو!$A38,مايو!$BP38-مايو!$BO38,0)</f>
        <v>0</v>
      </c>
      <c r="W214" s="96">
        <f>IF(W$11=مايو!$A38,مايو!$BL38-مايو!$BK38,0)</f>
        <v>0</v>
      </c>
      <c r="X214" s="96">
        <f>IF(X$11=مايو!$A38,مايو!$AI38-مايو!$AJ38,0)</f>
        <v>0</v>
      </c>
      <c r="Y214" s="96">
        <f>IF(Y$11=مايو!$A38,مايو!$AI38-مايو!$AJ38,0)</f>
        <v>0</v>
      </c>
      <c r="Z214" s="96">
        <f>IF(Z$11=مايو!$A38,مايو!$AI38-مايو!$AJ38,0)</f>
        <v>0</v>
      </c>
      <c r="AA214" s="96">
        <f>IF(AA$11=مايو!$A38,مايو!$AI38-مايو!$AJ38,0)</f>
        <v>0</v>
      </c>
      <c r="AB214" s="96">
        <f>IF(AB$11=مايو!$A38,مايو!$AI38-مايو!$AJ38,0)</f>
        <v>0</v>
      </c>
      <c r="AC214" s="96">
        <f t="shared" si="36"/>
        <v>0</v>
      </c>
      <c r="AD214" s="96">
        <f>IF(AD$11=مايو!$A38,مايو!$BP38-مايو!$BO38,0)</f>
        <v>0</v>
      </c>
      <c r="AE214" s="96">
        <f>IF(AE$11=مايو!$A38,مايو!$BL38-مايو!$BK38,0)</f>
        <v>0</v>
      </c>
      <c r="AF214" s="96">
        <f>IF(AF$11=مايو!$A38,مايو!$AI38-مايو!$AJ38,0)</f>
        <v>0</v>
      </c>
      <c r="AG214" s="96">
        <f>IF(AG$11=مايو!$A38,مايو!$AI38-مايو!$AJ38,0)</f>
        <v>0</v>
      </c>
      <c r="AH214" s="96">
        <f>IF(AH$11=مايو!$A38,مايو!$AI38-مايو!$AJ38,0)</f>
        <v>0</v>
      </c>
      <c r="AI214" s="96">
        <f t="shared" si="37"/>
        <v>0</v>
      </c>
      <c r="AJ214" s="96">
        <f>IF(AJ$11=مايو!$A38,مايو!$BP38-مايو!$BO38,0)</f>
        <v>0</v>
      </c>
      <c r="AK214" s="96">
        <f>IF(AK$11=مايو!$A38,مايو!$AI38-مايو!$AJ38,0)</f>
        <v>0</v>
      </c>
      <c r="AL214" s="96">
        <f>IF(AL$11=مايو!$A38,مايو!$AI38-مايو!$AJ38,0)</f>
        <v>0</v>
      </c>
      <c r="AM214" s="96">
        <f>IF(AM$11=مايو!$A38,مايو!$AI38-مايو!$AJ38,0)</f>
        <v>0</v>
      </c>
      <c r="AN214" s="96">
        <f>IF(AN$11=مايو!$A38,مايو!$AI38-مايو!$AJ38,0)</f>
        <v>0</v>
      </c>
    </row>
    <row r="215" spans="1:40">
      <c r="A215" s="96" t="str">
        <f>IF(D215&gt;0,مايو!D39," ")</f>
        <v> </v>
      </c>
      <c r="B215" s="96"/>
      <c r="C215" s="96"/>
      <c r="D215" s="126">
        <f t="shared" si="32"/>
        <v>0</v>
      </c>
      <c r="E215" s="126">
        <f t="shared" si="33"/>
        <v>0</v>
      </c>
      <c r="F215" s="96">
        <f>IF(F$11=مايو!$A39,مايو!$BP39-مايو!$BO39,0)</f>
        <v>0</v>
      </c>
      <c r="G215" s="96">
        <f>IF(G$11=مايو!$A39,مايو!$BL39-مايو!$BK39,0)</f>
        <v>0</v>
      </c>
      <c r="H215" s="96">
        <f>IF(H$11=مايو!$A39,مايو!$BM39-مايو!$BN39,0)</f>
        <v>0</v>
      </c>
      <c r="I215" s="96">
        <f>IF(I$11=مايو!$A39,مايو!$BM39-مايو!$BN39,0)</f>
        <v>0</v>
      </c>
      <c r="J215" s="96">
        <f>IF(J$11=مايو!$A39,مايو!$BM39-مايو!$BN39,0)</f>
        <v>0</v>
      </c>
      <c r="K215" s="96">
        <f>IF(K$11=مايو!$A39,مايو!$BM39-مايو!$BN39,0)</f>
        <v>0</v>
      </c>
      <c r="L215" s="96">
        <f>IF(L$11=مايو!$A39,مايو!$BM39-مايو!$BN39,0)</f>
        <v>0</v>
      </c>
      <c r="M215" s="96">
        <f t="shared" si="34"/>
        <v>0</v>
      </c>
      <c r="N215" s="96">
        <f>IF(N$11=مايو!$A39,مايو!$BP39-مايو!$BO39,0)</f>
        <v>0</v>
      </c>
      <c r="O215" s="96">
        <f>IF(O$11=مايو!$A39,مايو!$BL39-مايو!$BK39,0)</f>
        <v>0</v>
      </c>
      <c r="P215" s="96">
        <f>IF(P$11=مايو!$A39,مايو!$AI39-مايو!$AJ39,0)</f>
        <v>0</v>
      </c>
      <c r="Q215" s="96">
        <f>IF(Q$11=مايو!$A39,مايو!$AI39-مايو!$AJ39,0)</f>
        <v>0</v>
      </c>
      <c r="R215" s="96">
        <f>IF(R$11=مايو!$A39,مايو!$AI39-مايو!$AJ39,0)</f>
        <v>0</v>
      </c>
      <c r="S215" s="96">
        <f>IF(S$11=مايو!$A39,مايو!$AI39-مايو!$AJ39,0)</f>
        <v>0</v>
      </c>
      <c r="T215" s="96">
        <f>IF(T$11=مايو!$A39,مايو!$AI39-مايو!$AJ39,0)</f>
        <v>0</v>
      </c>
      <c r="U215" s="96">
        <f t="shared" si="35"/>
        <v>0</v>
      </c>
      <c r="V215" s="96">
        <f>IF(V$11=مايو!$A39,مايو!$BP39-مايو!$BO39,0)</f>
        <v>0</v>
      </c>
      <c r="W215" s="96">
        <f>IF(W$11=مايو!$A39,مايو!$BL39-مايو!$BK39,0)</f>
        <v>0</v>
      </c>
      <c r="X215" s="96">
        <f>IF(X$11=مايو!$A39,مايو!$AI39-مايو!$AJ39,0)</f>
        <v>0</v>
      </c>
      <c r="Y215" s="96">
        <f>IF(Y$11=مايو!$A39,مايو!$AI39-مايو!$AJ39,0)</f>
        <v>0</v>
      </c>
      <c r="Z215" s="96">
        <f>IF(Z$11=مايو!$A39,مايو!$AI39-مايو!$AJ39,0)</f>
        <v>0</v>
      </c>
      <c r="AA215" s="96">
        <f>IF(AA$11=مايو!$A39,مايو!$AI39-مايو!$AJ39,0)</f>
        <v>0</v>
      </c>
      <c r="AB215" s="96">
        <f>IF(AB$11=مايو!$A39,مايو!$AI39-مايو!$AJ39,0)</f>
        <v>0</v>
      </c>
      <c r="AC215" s="96">
        <f t="shared" si="36"/>
        <v>0</v>
      </c>
      <c r="AD215" s="96">
        <f>IF(AD$11=مايو!$A39,مايو!$BP39-مايو!$BO39,0)</f>
        <v>0</v>
      </c>
      <c r="AE215" s="96">
        <f>IF(AE$11=مايو!$A39,مايو!$BL39-مايو!$BK39,0)</f>
        <v>0</v>
      </c>
      <c r="AF215" s="96">
        <f>IF(AF$11=مايو!$A39,مايو!$AI39-مايو!$AJ39,0)</f>
        <v>0</v>
      </c>
      <c r="AG215" s="96">
        <f>IF(AG$11=مايو!$A39,مايو!$AI39-مايو!$AJ39,0)</f>
        <v>0</v>
      </c>
      <c r="AH215" s="96">
        <f>IF(AH$11=مايو!$A39,مايو!$AI39-مايو!$AJ39,0)</f>
        <v>0</v>
      </c>
      <c r="AI215" s="96">
        <f t="shared" si="37"/>
        <v>0</v>
      </c>
      <c r="AJ215" s="96">
        <f>IF(AJ$11=مايو!$A39,مايو!$BP39-مايو!$BO39,0)</f>
        <v>0</v>
      </c>
      <c r="AK215" s="96">
        <f>IF(AK$11=مايو!$A39,مايو!$AI39-مايو!$AJ39,0)</f>
        <v>0</v>
      </c>
      <c r="AL215" s="96">
        <f>IF(AL$11=مايو!$A39,مايو!$AI39-مايو!$AJ39,0)</f>
        <v>0</v>
      </c>
      <c r="AM215" s="96">
        <f>IF(AM$11=مايو!$A39,مايو!$AI39-مايو!$AJ39,0)</f>
        <v>0</v>
      </c>
      <c r="AN215" s="96">
        <f>IF(AN$11=مايو!$A39,مايو!$AI39-مايو!$AJ39,0)</f>
        <v>0</v>
      </c>
    </row>
    <row r="216" spans="1:40">
      <c r="A216" s="96" t="str">
        <f>IF(D216&gt;0,مايو!D40," ")</f>
        <v> </v>
      </c>
      <c r="B216" s="96"/>
      <c r="C216" s="96"/>
      <c r="D216" s="126">
        <f t="shared" si="32"/>
        <v>0</v>
      </c>
      <c r="E216" s="126">
        <f t="shared" si="33"/>
        <v>0</v>
      </c>
      <c r="F216" s="96">
        <f>IF(F$11=مايو!$A40,مايو!$BP40-مايو!$BO40,0)</f>
        <v>0</v>
      </c>
      <c r="G216" s="96">
        <f>IF(G$11=مايو!$A40,مايو!$BL40-مايو!$BK40,0)</f>
        <v>0</v>
      </c>
      <c r="H216" s="96">
        <f>IF(H$11=مايو!$A40,مايو!$BM40-مايو!$BN40,0)</f>
        <v>0</v>
      </c>
      <c r="I216" s="96">
        <f>IF(I$11=مايو!$A40,مايو!$BM40-مايو!$BN40,0)</f>
        <v>0</v>
      </c>
      <c r="J216" s="96">
        <f>IF(J$11=مايو!$A40,مايو!$BM40-مايو!$BN40,0)</f>
        <v>0</v>
      </c>
      <c r="K216" s="96">
        <f>IF(K$11=مايو!$A40,مايو!$BM40-مايو!$BN40,0)</f>
        <v>0</v>
      </c>
      <c r="L216" s="96">
        <f>IF(L$11=مايو!$A40,مايو!$BM40-مايو!$BN40,0)</f>
        <v>0</v>
      </c>
      <c r="M216" s="96">
        <f t="shared" si="34"/>
        <v>0</v>
      </c>
      <c r="N216" s="96">
        <f>IF(N$11=مايو!$A40,مايو!$BP40-مايو!$BO40,0)</f>
        <v>0</v>
      </c>
      <c r="O216" s="96">
        <f>IF(O$11=مايو!$A40,مايو!$BL40-مايو!$BK40,0)</f>
        <v>0</v>
      </c>
      <c r="P216" s="96">
        <f>IF(P$11=مايو!$A40,مايو!$AI40-مايو!$AJ40,0)</f>
        <v>0</v>
      </c>
      <c r="Q216" s="96">
        <f>IF(Q$11=مايو!$A40,مايو!$AI40-مايو!$AJ40,0)</f>
        <v>0</v>
      </c>
      <c r="R216" s="96">
        <f>IF(R$11=مايو!$A40,مايو!$AI40-مايو!$AJ40,0)</f>
        <v>0</v>
      </c>
      <c r="S216" s="96">
        <f>IF(S$11=مايو!$A40,مايو!$AI40-مايو!$AJ40,0)</f>
        <v>0</v>
      </c>
      <c r="T216" s="96">
        <f>IF(T$11=مايو!$A40,مايو!$AI40-مايو!$AJ40,0)</f>
        <v>0</v>
      </c>
      <c r="U216" s="96">
        <f t="shared" si="35"/>
        <v>0</v>
      </c>
      <c r="V216" s="96">
        <f>IF(V$11=مايو!$A40,مايو!$BP40-مايو!$BO40,0)</f>
        <v>0</v>
      </c>
      <c r="W216" s="96">
        <f>IF(W$11=مايو!$A40,مايو!$BL40-مايو!$BK40,0)</f>
        <v>0</v>
      </c>
      <c r="X216" s="96">
        <f>IF(X$11=مايو!$A40,مايو!$AI40-مايو!$AJ40,0)</f>
        <v>0</v>
      </c>
      <c r="Y216" s="96">
        <f>IF(Y$11=مايو!$A40,مايو!$AI40-مايو!$AJ40,0)</f>
        <v>0</v>
      </c>
      <c r="Z216" s="96">
        <f>IF(Z$11=مايو!$A40,مايو!$AI40-مايو!$AJ40,0)</f>
        <v>0</v>
      </c>
      <c r="AA216" s="96">
        <f>IF(AA$11=مايو!$A40,مايو!$AI40-مايو!$AJ40,0)</f>
        <v>0</v>
      </c>
      <c r="AB216" s="96">
        <f>IF(AB$11=مايو!$A40,مايو!$AI40-مايو!$AJ40,0)</f>
        <v>0</v>
      </c>
      <c r="AC216" s="96">
        <f t="shared" si="36"/>
        <v>0</v>
      </c>
      <c r="AD216" s="96">
        <f>IF(AD$11=مايو!$A40,مايو!$BP40-مايو!$BO40,0)</f>
        <v>0</v>
      </c>
      <c r="AE216" s="96">
        <f>IF(AE$11=مايو!$A40,مايو!$BL40-مايو!$BK40,0)</f>
        <v>0</v>
      </c>
      <c r="AF216" s="96">
        <f>IF(AF$11=مايو!$A40,مايو!$AI40-مايو!$AJ40,0)</f>
        <v>0</v>
      </c>
      <c r="AG216" s="96">
        <f>IF(AG$11=مايو!$A40,مايو!$AI40-مايو!$AJ40,0)</f>
        <v>0</v>
      </c>
      <c r="AH216" s="96">
        <f>IF(AH$11=مايو!$A40,مايو!$AI40-مايو!$AJ40,0)</f>
        <v>0</v>
      </c>
      <c r="AI216" s="96">
        <f t="shared" si="37"/>
        <v>0</v>
      </c>
      <c r="AJ216" s="96">
        <f>IF(AJ$11=مايو!$A40,مايو!$BP40-مايو!$BO40,0)</f>
        <v>0</v>
      </c>
      <c r="AK216" s="96">
        <f>IF(AK$11=مايو!$A40,مايو!$AI40-مايو!$AJ40,0)</f>
        <v>0</v>
      </c>
      <c r="AL216" s="96">
        <f>IF(AL$11=مايو!$A40,مايو!$AI40-مايو!$AJ40,0)</f>
        <v>0</v>
      </c>
      <c r="AM216" s="96">
        <f>IF(AM$11=مايو!$A40,مايو!$AI40-مايو!$AJ40,0)</f>
        <v>0</v>
      </c>
      <c r="AN216" s="96">
        <f>IF(AN$11=مايو!$A40,مايو!$AI40-مايو!$AJ40,0)</f>
        <v>0</v>
      </c>
    </row>
    <row r="217" spans="1:40">
      <c r="A217" s="96" t="str">
        <f>IF(D217&gt;0,مايو!D41," ")</f>
        <v> </v>
      </c>
      <c r="B217" s="96"/>
      <c r="C217" s="96"/>
      <c r="D217" s="126">
        <f t="shared" si="32"/>
        <v>0</v>
      </c>
      <c r="E217" s="126">
        <f t="shared" si="33"/>
        <v>0</v>
      </c>
      <c r="F217" s="96">
        <f>IF(F$11=مايو!$A41,مايو!$BP41-مايو!$BO41,0)</f>
        <v>0</v>
      </c>
      <c r="G217" s="96">
        <f>IF(G$11=مايو!$A41,مايو!$BL41-مايو!$BK41,0)</f>
        <v>0</v>
      </c>
      <c r="H217" s="96">
        <f>IF(H$11=مايو!$A41,مايو!$BM41-مايو!$BN41,0)</f>
        <v>0</v>
      </c>
      <c r="I217" s="96">
        <f>IF(I$11=مايو!$A41,مايو!$BM41-مايو!$BN41,0)</f>
        <v>0</v>
      </c>
      <c r="J217" s="96">
        <f>IF(J$11=مايو!$A41,مايو!$BM41-مايو!$BN41,0)</f>
        <v>0</v>
      </c>
      <c r="K217" s="96">
        <f>IF(K$11=مايو!$A41,مايو!$BM41-مايو!$BN41,0)</f>
        <v>0</v>
      </c>
      <c r="L217" s="96">
        <f>IF(L$11=مايو!$A41,مايو!$BM41-مايو!$BN41,0)</f>
        <v>0</v>
      </c>
      <c r="M217" s="96">
        <f t="shared" si="34"/>
        <v>0</v>
      </c>
      <c r="N217" s="96">
        <f>IF(N$11=مايو!$A41,مايو!$BP41-مايو!$BO41,0)</f>
        <v>0</v>
      </c>
      <c r="O217" s="96">
        <f>IF(O$11=مايو!$A41,مايو!$BL41-مايو!$BK41,0)</f>
        <v>0</v>
      </c>
      <c r="P217" s="96">
        <f>IF(P$11=مايو!$A41,مايو!$AI41-مايو!$AJ41,0)</f>
        <v>0</v>
      </c>
      <c r="Q217" s="96">
        <f>IF(Q$11=مايو!$A41,مايو!$AI41-مايو!$AJ41,0)</f>
        <v>0</v>
      </c>
      <c r="R217" s="96">
        <f>IF(R$11=مايو!$A41,مايو!$AI41-مايو!$AJ41,0)</f>
        <v>0</v>
      </c>
      <c r="S217" s="96">
        <f>IF(S$11=مايو!$A41,مايو!$AI41-مايو!$AJ41,0)</f>
        <v>0</v>
      </c>
      <c r="T217" s="96">
        <f>IF(T$11=مايو!$A41,مايو!$AI41-مايو!$AJ41,0)</f>
        <v>0</v>
      </c>
      <c r="U217" s="96">
        <f t="shared" si="35"/>
        <v>0</v>
      </c>
      <c r="V217" s="96">
        <f>IF(V$11=مايو!$A41,مايو!$BP41-مايو!$BO41,0)</f>
        <v>0</v>
      </c>
      <c r="W217" s="96">
        <f>IF(W$11=مايو!$A41,مايو!$BL41-مايو!$BK41,0)</f>
        <v>0</v>
      </c>
      <c r="X217" s="96">
        <f>IF(X$11=مايو!$A41,مايو!$AI41-مايو!$AJ41,0)</f>
        <v>0</v>
      </c>
      <c r="Y217" s="96">
        <f>IF(Y$11=مايو!$A41,مايو!$AI41-مايو!$AJ41,0)</f>
        <v>0</v>
      </c>
      <c r="Z217" s="96">
        <f>IF(Z$11=مايو!$A41,مايو!$AI41-مايو!$AJ41,0)</f>
        <v>0</v>
      </c>
      <c r="AA217" s="96">
        <f>IF(AA$11=مايو!$A41,مايو!$AI41-مايو!$AJ41,0)</f>
        <v>0</v>
      </c>
      <c r="AB217" s="96">
        <f>IF(AB$11=مايو!$A41,مايو!$AI41-مايو!$AJ41,0)</f>
        <v>0</v>
      </c>
      <c r="AC217" s="96">
        <f t="shared" si="36"/>
        <v>0</v>
      </c>
      <c r="AD217" s="96">
        <f>IF(AD$11=مايو!$A41,مايو!$BP41-مايو!$BO41,0)</f>
        <v>0</v>
      </c>
      <c r="AE217" s="96">
        <f>IF(AE$11=مايو!$A41,مايو!$BL41-مايو!$BK41,0)</f>
        <v>0</v>
      </c>
      <c r="AF217" s="96">
        <f>IF(AF$11=مايو!$A41,مايو!$AI41-مايو!$AJ41,0)</f>
        <v>0</v>
      </c>
      <c r="AG217" s="96">
        <f>IF(AG$11=مايو!$A41,مايو!$AI41-مايو!$AJ41,0)</f>
        <v>0</v>
      </c>
      <c r="AH217" s="96">
        <f>IF(AH$11=مايو!$A41,مايو!$AI41-مايو!$AJ41,0)</f>
        <v>0</v>
      </c>
      <c r="AI217" s="96">
        <f t="shared" si="37"/>
        <v>0</v>
      </c>
      <c r="AJ217" s="96">
        <f>IF(AJ$11=مايو!$A41,مايو!$BP41-مايو!$BO41,0)</f>
        <v>0</v>
      </c>
      <c r="AK217" s="96">
        <f>IF(AK$11=مايو!$A41,مايو!$AI41-مايو!$AJ41,0)</f>
        <v>0</v>
      </c>
      <c r="AL217" s="96">
        <f>IF(AL$11=مايو!$A41,مايو!$AI41-مايو!$AJ41,0)</f>
        <v>0</v>
      </c>
      <c r="AM217" s="96">
        <f>IF(AM$11=مايو!$A41,مايو!$AI41-مايو!$AJ41,0)</f>
        <v>0</v>
      </c>
      <c r="AN217" s="96">
        <f>IF(AN$11=مايو!$A41,مايو!$AI41-مايو!$AJ41,0)</f>
        <v>0</v>
      </c>
    </row>
    <row r="218" spans="1:40">
      <c r="A218" s="96" t="str">
        <f>IF(D218&gt;0,مايو!D42," ")</f>
        <v> </v>
      </c>
      <c r="B218" s="96"/>
      <c r="C218" s="96"/>
      <c r="D218" s="126">
        <f t="shared" si="32"/>
        <v>0</v>
      </c>
      <c r="E218" s="126">
        <f t="shared" si="33"/>
        <v>0</v>
      </c>
      <c r="F218" s="96">
        <f>IF(F$11=مايو!$A42,مايو!$BP42-مايو!$BO42,0)</f>
        <v>0</v>
      </c>
      <c r="G218" s="96">
        <f>IF(G$11=مايو!$A42,مايو!$BL42-مايو!$BK42,0)</f>
        <v>0</v>
      </c>
      <c r="H218" s="96">
        <f>IF(H$11=مايو!$A42,مايو!$BM42-مايو!$BN42,0)</f>
        <v>0</v>
      </c>
      <c r="I218" s="96">
        <f>IF(I$11=مايو!$A42,مايو!$BM42-مايو!$BN42,0)</f>
        <v>0</v>
      </c>
      <c r="J218" s="96">
        <f>IF(J$11=مايو!$A42,مايو!$BM42-مايو!$BN42,0)</f>
        <v>0</v>
      </c>
      <c r="K218" s="96">
        <f>IF(K$11=مايو!$A42,مايو!$BM42-مايو!$BN42,0)</f>
        <v>0</v>
      </c>
      <c r="L218" s="96">
        <f>IF(L$11=مايو!$A42,مايو!$BM42-مايو!$BN42,0)</f>
        <v>0</v>
      </c>
      <c r="M218" s="96">
        <f t="shared" si="34"/>
        <v>0</v>
      </c>
      <c r="N218" s="96">
        <f>IF(N$11=مايو!$A42,مايو!$BP42-مايو!$BO42,0)</f>
        <v>0</v>
      </c>
      <c r="O218" s="96">
        <f>IF(O$11=مايو!$A42,مايو!$BL42-مايو!$BK42,0)</f>
        <v>0</v>
      </c>
      <c r="P218" s="96">
        <f>IF(P$11=مايو!$A42,مايو!$AI42-مايو!$AJ42,0)</f>
        <v>0</v>
      </c>
      <c r="Q218" s="96">
        <f>IF(Q$11=مايو!$A42,مايو!$AI42-مايو!$AJ42,0)</f>
        <v>0</v>
      </c>
      <c r="R218" s="96">
        <f>IF(R$11=مايو!$A42,مايو!$AI42-مايو!$AJ42,0)</f>
        <v>0</v>
      </c>
      <c r="S218" s="96">
        <f>IF(S$11=مايو!$A42,مايو!$AI42-مايو!$AJ42,0)</f>
        <v>0</v>
      </c>
      <c r="T218" s="96">
        <f>IF(T$11=مايو!$A42,مايو!$AI42-مايو!$AJ42,0)</f>
        <v>0</v>
      </c>
      <c r="U218" s="96">
        <f t="shared" si="35"/>
        <v>0</v>
      </c>
      <c r="V218" s="96">
        <f>IF(V$11=مايو!$A42,مايو!$BP42-مايو!$BO42,0)</f>
        <v>0</v>
      </c>
      <c r="W218" s="96">
        <f>IF(W$11=مايو!$A42,مايو!$BL42-مايو!$BK42,0)</f>
        <v>0</v>
      </c>
      <c r="X218" s="96">
        <f>IF(X$11=مايو!$A42,مايو!$AI42-مايو!$AJ42,0)</f>
        <v>0</v>
      </c>
      <c r="Y218" s="96">
        <f>IF(Y$11=مايو!$A42,مايو!$AI42-مايو!$AJ42,0)</f>
        <v>0</v>
      </c>
      <c r="Z218" s="96">
        <f>IF(Z$11=مايو!$A42,مايو!$AI42-مايو!$AJ42,0)</f>
        <v>0</v>
      </c>
      <c r="AA218" s="96">
        <f>IF(AA$11=مايو!$A42,مايو!$AI42-مايو!$AJ42,0)</f>
        <v>0</v>
      </c>
      <c r="AB218" s="96">
        <f>IF(AB$11=مايو!$A42,مايو!$AI42-مايو!$AJ42,0)</f>
        <v>0</v>
      </c>
      <c r="AC218" s="96">
        <f t="shared" si="36"/>
        <v>0</v>
      </c>
      <c r="AD218" s="96">
        <f>IF(AD$11=مايو!$A42,مايو!$BP42-مايو!$BO42,0)</f>
        <v>0</v>
      </c>
      <c r="AE218" s="96">
        <f>IF(AE$11=مايو!$A42,مايو!$BL42-مايو!$BK42,0)</f>
        <v>0</v>
      </c>
      <c r="AF218" s="96">
        <f>IF(AF$11=مايو!$A42,مايو!$AI42-مايو!$AJ42,0)</f>
        <v>0</v>
      </c>
      <c r="AG218" s="96">
        <f>IF(AG$11=مايو!$A42,مايو!$AI42-مايو!$AJ42,0)</f>
        <v>0</v>
      </c>
      <c r="AH218" s="96">
        <f>IF(AH$11=مايو!$A42,مايو!$AI42-مايو!$AJ42,0)</f>
        <v>0</v>
      </c>
      <c r="AI218" s="96">
        <f t="shared" si="37"/>
        <v>0</v>
      </c>
      <c r="AJ218" s="96">
        <f>IF(AJ$11=مايو!$A42,مايو!$BP42-مايو!$BO42,0)</f>
        <v>0</v>
      </c>
      <c r="AK218" s="96">
        <f>IF(AK$11=مايو!$A42,مايو!$AI42-مايو!$AJ42,0)</f>
        <v>0</v>
      </c>
      <c r="AL218" s="96">
        <f>IF(AL$11=مايو!$A42,مايو!$AI42-مايو!$AJ42,0)</f>
        <v>0</v>
      </c>
      <c r="AM218" s="96">
        <f>IF(AM$11=مايو!$A42,مايو!$AI42-مايو!$AJ42,0)</f>
        <v>0</v>
      </c>
      <c r="AN218" s="96">
        <f>IF(AN$11=مايو!$A42,مايو!$AI42-مايو!$AJ42,0)</f>
        <v>0</v>
      </c>
    </row>
    <row r="219" ht="15" spans="1:40">
      <c r="A219" s="96" t="str">
        <f>IF(D219&gt;0,مايو!D43," ")</f>
        <v> </v>
      </c>
      <c r="B219" s="96"/>
      <c r="C219" s="96"/>
      <c r="D219" s="126">
        <f t="shared" si="32"/>
        <v>0</v>
      </c>
      <c r="E219" s="126">
        <f t="shared" si="33"/>
        <v>0</v>
      </c>
      <c r="F219" s="96">
        <f>IF(F$11=مايو!$A43,مايو!$BP43-مايو!$BO43,0)</f>
        <v>0</v>
      </c>
      <c r="G219" s="96">
        <f>IF(G$11=مايو!$A43,مايو!$BL43-مايو!$BK43,0)</f>
        <v>0</v>
      </c>
      <c r="H219" s="96">
        <f>IF(H$11=مايو!$A43,مايو!$BM43-مايو!$BN43,0)</f>
        <v>0</v>
      </c>
      <c r="I219" s="96">
        <f>IF(I$11=مايو!$A43,مايو!$BM43-مايو!$BN43,0)</f>
        <v>0</v>
      </c>
      <c r="J219" s="96">
        <f>IF(J$11=مايو!$A43,مايو!$BM43-مايو!$BN43,0)</f>
        <v>0</v>
      </c>
      <c r="K219" s="96">
        <f>IF(K$11=مايو!$A43,مايو!$BM43-مايو!$BN43,0)</f>
        <v>0</v>
      </c>
      <c r="L219" s="96">
        <f>IF(L$11=مايو!$A43,مايو!$BM43-مايو!$BN43,0)</f>
        <v>0</v>
      </c>
      <c r="M219" s="96">
        <f t="shared" si="34"/>
        <v>0</v>
      </c>
      <c r="N219" s="96">
        <f>IF(N$11=مايو!$A43,مايو!$BP43-مايو!$BO43,0)</f>
        <v>0</v>
      </c>
      <c r="O219" s="96">
        <f>IF(O$11=مايو!$A43,مايو!$BL43-مايو!$BK43,0)</f>
        <v>0</v>
      </c>
      <c r="P219" s="96">
        <f>IF(P$11=مايو!$A43,مايو!$AI43-مايو!$AJ43,0)</f>
        <v>0</v>
      </c>
      <c r="Q219" s="96">
        <f>IF(Q$11=مايو!$A43,مايو!$AI43-مايو!$AJ43,0)</f>
        <v>0</v>
      </c>
      <c r="R219" s="96">
        <f>IF(R$11=مايو!$A43,مايو!$AI43-مايو!$AJ43,0)</f>
        <v>0</v>
      </c>
      <c r="S219" s="96">
        <f>IF(S$11=مايو!$A43,مايو!$AI43-مايو!$AJ43,0)</f>
        <v>0</v>
      </c>
      <c r="T219" s="96">
        <f>IF(T$11=مايو!$A43,مايو!$AI43-مايو!$AJ43,0)</f>
        <v>0</v>
      </c>
      <c r="U219" s="96">
        <f t="shared" si="35"/>
        <v>0</v>
      </c>
      <c r="V219" s="96">
        <f>IF(V$11=مايو!$A43,مايو!$BP43-مايو!$BO43,0)</f>
        <v>0</v>
      </c>
      <c r="W219" s="96">
        <f>IF(W$11=مايو!$A43,مايو!$BL43-مايو!$BK43,0)</f>
        <v>0</v>
      </c>
      <c r="X219" s="96">
        <f>IF(X$11=مايو!$A43,مايو!$AI43-مايو!$AJ43,0)</f>
        <v>0</v>
      </c>
      <c r="Y219" s="96">
        <f>IF(Y$11=مايو!$A43,مايو!$AI43-مايو!$AJ43,0)</f>
        <v>0</v>
      </c>
      <c r="Z219" s="96">
        <f>IF(Z$11=مايو!$A43,مايو!$AI43-مايو!$AJ43,0)</f>
        <v>0</v>
      </c>
      <c r="AA219" s="96">
        <f>IF(AA$11=مايو!$A43,مايو!$AI43-مايو!$AJ43,0)</f>
        <v>0</v>
      </c>
      <c r="AB219" s="96">
        <f>IF(AB$11=مايو!$A43,مايو!$AI43-مايو!$AJ43,0)</f>
        <v>0</v>
      </c>
      <c r="AC219" s="96">
        <f t="shared" si="36"/>
        <v>0</v>
      </c>
      <c r="AD219" s="96">
        <f>IF(AD$11=مايو!$A43,مايو!$BP43-مايو!$BO43,0)</f>
        <v>0</v>
      </c>
      <c r="AE219" s="96">
        <f>IF(AE$11=مايو!$A43,مايو!$BL43-مايو!$BK43,0)</f>
        <v>0</v>
      </c>
      <c r="AF219" s="96">
        <f>IF(AF$11=مايو!$A43,مايو!$AI43-مايو!$AJ43,0)</f>
        <v>0</v>
      </c>
      <c r="AG219" s="96">
        <f>IF(AG$11=مايو!$A43,مايو!$AI43-مايو!$AJ43,0)</f>
        <v>0</v>
      </c>
      <c r="AH219" s="96">
        <f>IF(AH$11=مايو!$A43,مايو!$AI43-مايو!$AJ43,0)</f>
        <v>0</v>
      </c>
      <c r="AI219" s="96">
        <f t="shared" si="37"/>
        <v>0</v>
      </c>
      <c r="AJ219" s="96">
        <f>IF(AJ$11=مايو!$A43,مايو!$BP43-مايو!$BO43,0)</f>
        <v>0</v>
      </c>
      <c r="AK219" s="96">
        <f>IF(AK$11=مايو!$A43,مايو!$AI43-مايو!$AJ43,0)</f>
        <v>0</v>
      </c>
      <c r="AL219" s="96">
        <f>IF(AL$11=مايو!$A43,مايو!$AI43-مايو!$AJ43,0)</f>
        <v>0</v>
      </c>
      <c r="AM219" s="96">
        <f>IF(AM$11=مايو!$A43,مايو!$AI43-مايو!$AJ43,0)</f>
        <v>0</v>
      </c>
      <c r="AN219" s="96">
        <f>IF(AN$11=مايو!$A43,مايو!$AI43-مايو!$AJ43,0)</f>
        <v>0</v>
      </c>
    </row>
    <row r="220" ht="23.25" spans="3:40">
      <c r="C220" s="127" t="s">
        <v>534</v>
      </c>
      <c r="D220" s="110">
        <f t="shared" ref="D220:Z220" si="38">SUM(D188:D219)</f>
        <v>0</v>
      </c>
      <c r="E220" s="97">
        <f t="shared" si="38"/>
        <v>0</v>
      </c>
      <c r="F220" s="144">
        <f t="shared" si="38"/>
        <v>0</v>
      </c>
      <c r="G220" s="128">
        <f t="shared" si="38"/>
        <v>0</v>
      </c>
      <c r="H220" s="128">
        <f t="shared" si="38"/>
        <v>0</v>
      </c>
      <c r="I220" s="128">
        <f t="shared" si="38"/>
        <v>0</v>
      </c>
      <c r="J220" s="128">
        <f t="shared" si="38"/>
        <v>0</v>
      </c>
      <c r="K220" s="128">
        <f t="shared" si="38"/>
        <v>0</v>
      </c>
      <c r="L220" s="128">
        <f t="shared" si="38"/>
        <v>0</v>
      </c>
      <c r="M220" s="97">
        <f t="shared" si="38"/>
        <v>0</v>
      </c>
      <c r="N220" s="133">
        <f t="shared" si="38"/>
        <v>0</v>
      </c>
      <c r="O220" s="133">
        <f t="shared" si="38"/>
        <v>0</v>
      </c>
      <c r="P220" s="133">
        <f t="shared" si="38"/>
        <v>0</v>
      </c>
      <c r="Q220" s="133">
        <f t="shared" si="38"/>
        <v>0</v>
      </c>
      <c r="R220" s="133">
        <f t="shared" si="38"/>
        <v>0</v>
      </c>
      <c r="S220" s="133">
        <f t="shared" si="38"/>
        <v>0</v>
      </c>
      <c r="T220" s="133">
        <f t="shared" si="38"/>
        <v>0</v>
      </c>
      <c r="U220" s="97">
        <f t="shared" si="38"/>
        <v>0</v>
      </c>
      <c r="V220" s="136">
        <f t="shared" si="38"/>
        <v>0</v>
      </c>
      <c r="W220" s="136">
        <f t="shared" si="38"/>
        <v>0</v>
      </c>
      <c r="X220" s="136">
        <f t="shared" si="38"/>
        <v>0</v>
      </c>
      <c r="Y220" s="136">
        <f t="shared" si="38"/>
        <v>0</v>
      </c>
      <c r="Z220" s="136">
        <f t="shared" si="38"/>
        <v>0</v>
      </c>
      <c r="AA220" s="136"/>
      <c r="AB220" s="136">
        <f t="shared" ref="AB220:AN220" si="39">SUM(AB188:AB219)</f>
        <v>0</v>
      </c>
      <c r="AC220" s="97">
        <f t="shared" si="39"/>
        <v>0</v>
      </c>
      <c r="AD220" s="138">
        <f t="shared" si="39"/>
        <v>0</v>
      </c>
      <c r="AE220" s="138">
        <f t="shared" si="39"/>
        <v>0</v>
      </c>
      <c r="AF220" s="138">
        <f t="shared" si="39"/>
        <v>0</v>
      </c>
      <c r="AG220" s="138">
        <f t="shared" si="39"/>
        <v>0</v>
      </c>
      <c r="AH220" s="138">
        <f t="shared" si="39"/>
        <v>0</v>
      </c>
      <c r="AI220" s="97">
        <f t="shared" si="39"/>
        <v>0</v>
      </c>
      <c r="AJ220" s="142">
        <f t="shared" si="39"/>
        <v>0</v>
      </c>
      <c r="AK220" s="142">
        <f t="shared" si="39"/>
        <v>0</v>
      </c>
      <c r="AL220" s="142">
        <f t="shared" si="39"/>
        <v>0</v>
      </c>
      <c r="AM220" s="142">
        <f t="shared" si="39"/>
        <v>0</v>
      </c>
      <c r="AN220" s="143">
        <f t="shared" si="39"/>
        <v>0</v>
      </c>
    </row>
    <row r="221" ht="15"/>
    <row r="226" ht="30" spans="18:27">
      <c r="R226" s="134"/>
      <c r="S226" s="134" t="s">
        <v>608</v>
      </c>
      <c r="T226" s="134"/>
      <c r="U226" s="134"/>
      <c r="V226" s="134"/>
      <c r="W226" s="134"/>
      <c r="X226" s="134"/>
      <c r="Y226" s="134"/>
      <c r="Z226" s="134"/>
      <c r="AA226" s="134"/>
    </row>
    <row r="227" ht="30" spans="18:27">
      <c r="R227" s="134"/>
      <c r="S227" s="134"/>
      <c r="T227" s="134"/>
      <c r="U227" s="134"/>
      <c r="V227" s="134"/>
      <c r="W227" s="134"/>
      <c r="X227" s="134"/>
      <c r="Y227" s="134"/>
      <c r="Z227" s="134"/>
      <c r="AA227" s="134"/>
    </row>
    <row r="228" ht="30" spans="18:27">
      <c r="R228" s="134"/>
      <c r="S228" s="134"/>
      <c r="T228" s="134"/>
      <c r="U228" s="134"/>
      <c r="V228" s="134"/>
      <c r="W228" s="134"/>
      <c r="X228" s="134"/>
      <c r="Y228" s="134"/>
      <c r="Z228" s="134"/>
      <c r="AA228" s="134"/>
    </row>
    <row r="229" ht="30" spans="18:27">
      <c r="R229" s="134"/>
      <c r="S229" s="134"/>
      <c r="T229" s="134"/>
      <c r="U229" s="134"/>
      <c r="V229" s="134"/>
      <c r="W229" s="134"/>
      <c r="X229" s="134"/>
      <c r="Y229" s="134"/>
      <c r="Z229" s="134"/>
      <c r="AA229" s="134"/>
    </row>
    <row r="230" ht="20.25" spans="1:40">
      <c r="A230" s="96"/>
      <c r="B230" s="96"/>
      <c r="C230" s="96"/>
      <c r="D230" s="96"/>
      <c r="E230" s="97"/>
      <c r="F230" s="125" t="s">
        <v>569</v>
      </c>
      <c r="G230" s="125"/>
      <c r="H230" s="125"/>
      <c r="I230" s="125"/>
      <c r="J230" s="125"/>
      <c r="K230" s="125"/>
      <c r="L230" s="125"/>
      <c r="M230" s="97"/>
      <c r="N230" s="132" t="s">
        <v>570</v>
      </c>
      <c r="O230" s="132"/>
      <c r="P230" s="132"/>
      <c r="Q230" s="132"/>
      <c r="R230" s="132"/>
      <c r="S230" s="132"/>
      <c r="T230" s="132"/>
      <c r="U230" s="97"/>
      <c r="V230" s="135" t="s">
        <v>571</v>
      </c>
      <c r="W230" s="135"/>
      <c r="X230" s="135"/>
      <c r="Y230" s="135"/>
      <c r="Z230" s="135"/>
      <c r="AA230" s="135"/>
      <c r="AB230" s="135"/>
      <c r="AC230" s="97"/>
      <c r="AD230" s="137" t="s">
        <v>572</v>
      </c>
      <c r="AE230" s="137"/>
      <c r="AF230" s="137"/>
      <c r="AG230" s="137"/>
      <c r="AH230" s="137"/>
      <c r="AI230" s="97"/>
      <c r="AJ230" s="139" t="s">
        <v>573</v>
      </c>
      <c r="AK230" s="139"/>
      <c r="AL230" s="139"/>
      <c r="AM230" s="139"/>
      <c r="AN230" s="139"/>
    </row>
    <row r="231" ht="20.25" spans="1:40">
      <c r="A231" s="97" t="s">
        <v>513</v>
      </c>
      <c r="B231" s="97" t="s">
        <v>486</v>
      </c>
      <c r="C231" s="97" t="s">
        <v>487</v>
      </c>
      <c r="D231" s="110" t="s">
        <v>574</v>
      </c>
      <c r="E231" s="97" t="s">
        <v>15</v>
      </c>
      <c r="F231" s="125" t="s">
        <v>575</v>
      </c>
      <c r="G231" s="125" t="s">
        <v>35</v>
      </c>
      <c r="H231" s="125" t="s">
        <v>576</v>
      </c>
      <c r="I231" s="125" t="s">
        <v>577</v>
      </c>
      <c r="J231" s="125" t="s">
        <v>578</v>
      </c>
      <c r="K231" s="125" t="s">
        <v>579</v>
      </c>
      <c r="L231" s="125" t="s">
        <v>580</v>
      </c>
      <c r="M231" s="97" t="s">
        <v>534</v>
      </c>
      <c r="N231" s="132" t="s">
        <v>581</v>
      </c>
      <c r="O231" s="132" t="s">
        <v>582</v>
      </c>
      <c r="P231" s="132" t="s">
        <v>583</v>
      </c>
      <c r="Q231" s="132" t="s">
        <v>584</v>
      </c>
      <c r="R231" s="132" t="s">
        <v>585</v>
      </c>
      <c r="S231" s="132" t="s">
        <v>586</v>
      </c>
      <c r="T231" s="132" t="s">
        <v>587</v>
      </c>
      <c r="U231" s="97" t="s">
        <v>534</v>
      </c>
      <c r="V231" s="135" t="s">
        <v>588</v>
      </c>
      <c r="W231" s="135" t="s">
        <v>589</v>
      </c>
      <c r="X231" s="135" t="s">
        <v>590</v>
      </c>
      <c r="Y231" s="135" t="s">
        <v>591</v>
      </c>
      <c r="Z231" s="135" t="s">
        <v>592</v>
      </c>
      <c r="AA231" s="135" t="s">
        <v>593</v>
      </c>
      <c r="AB231" s="135" t="s">
        <v>594</v>
      </c>
      <c r="AC231" s="97" t="s">
        <v>534</v>
      </c>
      <c r="AD231" s="137" t="s">
        <v>595</v>
      </c>
      <c r="AE231" s="137" t="s">
        <v>596</v>
      </c>
      <c r="AF231" s="137" t="s">
        <v>597</v>
      </c>
      <c r="AG231" s="137" t="s">
        <v>598</v>
      </c>
      <c r="AH231" s="137" t="s">
        <v>599</v>
      </c>
      <c r="AI231" s="97" t="s">
        <v>534</v>
      </c>
      <c r="AJ231" s="140" t="s">
        <v>575</v>
      </c>
      <c r="AK231" s="140" t="s">
        <v>600</v>
      </c>
      <c r="AL231" s="141" t="s">
        <v>601</v>
      </c>
      <c r="AM231" s="141" t="s">
        <v>602</v>
      </c>
      <c r="AN231" s="141" t="s">
        <v>603</v>
      </c>
    </row>
    <row r="232" spans="1:40">
      <c r="A232" s="96" t="str">
        <f>IF(D232&gt;0,يونيو!D12," ")</f>
        <v> </v>
      </c>
      <c r="B232" s="96" t="str">
        <f>IF(D232&gt;0,يناير!D232," ")</f>
        <v> </v>
      </c>
      <c r="C232" s="96" t="str">
        <f>IF(D232&gt;0,يناير!E232,"")</f>
        <v/>
      </c>
      <c r="D232" s="126">
        <f t="shared" ref="D232:D263" si="40">SUM(AI232,AC232,U232,M232)</f>
        <v>0</v>
      </c>
      <c r="E232" s="126">
        <f t="shared" ref="E232:E263" si="41">SUM(H232:L232,-G232-F232)</f>
        <v>0</v>
      </c>
      <c r="F232" s="96">
        <f>IF(F$11=يونيو!$A12,يونيو!$BP12-يونيو!$BO12,0)</f>
        <v>0</v>
      </c>
      <c r="G232" s="96">
        <f>IF(G$11=يونيو!$A12,يونيو!$BL12-يونيو!$BK12,0)</f>
        <v>0</v>
      </c>
      <c r="H232" s="96">
        <f>IF(H$11=يونيو!$A12,يونيو!$BM12-يونيو!$BN12,0)</f>
        <v>0</v>
      </c>
      <c r="I232" s="96">
        <f>IF(I$11=يونيو!$A12,يونيو!$BM12-يونيو!$BN12,0)</f>
        <v>0</v>
      </c>
      <c r="J232" s="96">
        <f>IF(J$11=يونيو!$A12,يونيو!$BM12-يونيو!$BN12,0)</f>
        <v>0</v>
      </c>
      <c r="K232" s="96">
        <f>IF(K$11=يونيو!$A12,يونيو!$BM12-يونيو!$BN12,0)</f>
        <v>0</v>
      </c>
      <c r="L232" s="96">
        <f>IF(L$11=يونيو!$A12,يونيو!$BM12-يونيو!$BN12,0)</f>
        <v>0</v>
      </c>
      <c r="M232" s="96">
        <f>SUM(P232:T232,-O232-N232)</f>
        <v>0</v>
      </c>
      <c r="N232" s="96">
        <f>IF(N$11=يونيو!$A12,يونيو!$BP12-يونيو!$BO12,0)</f>
        <v>0</v>
      </c>
      <c r="O232" s="96">
        <f>IF(O$11=يونيو!$A12,يونيو!$BL12-يونيو!$BK12,0)</f>
        <v>0</v>
      </c>
      <c r="P232" s="96">
        <f>IF(P$11=يونيو!$A12,يونيو!$AI12-يونيو!$AJ12,0)</f>
        <v>0</v>
      </c>
      <c r="Q232" s="96">
        <f>IF(Q$11=يونيو!$A12,يونيو!$AI12-يونيو!$AJ12,0)</f>
        <v>0</v>
      </c>
      <c r="R232" s="96">
        <f>IF(R$11=يونيو!$A12,يونيو!$AI12-يونيو!$AJ12,0)</f>
        <v>0</v>
      </c>
      <c r="S232" s="96">
        <f>IF(S$11=يونيو!$A12,يونيو!$AI12-يونيو!$AJ12,0)</f>
        <v>0</v>
      </c>
      <c r="T232" s="96">
        <f>IF(T$11=يونيو!$A12,يونيو!$AI12-يونيو!$AJ12,0)</f>
        <v>0</v>
      </c>
      <c r="U232" s="96">
        <f>SUM(X232:AB232,-W232-V232)</f>
        <v>0</v>
      </c>
      <c r="V232" s="96">
        <f>IF(V$11=يونيو!$A12,يونيو!$BP12-يونيو!$BO12,0)</f>
        <v>0</v>
      </c>
      <c r="W232" s="96">
        <f>IF(W$11=يونيو!$A12,يونيو!$BL12-يونيو!$BK12,0)</f>
        <v>0</v>
      </c>
      <c r="X232" s="96">
        <f>IF(X$11=يونيو!$A12,يونيو!$AI12-يونيو!$AJ12,0)</f>
        <v>0</v>
      </c>
      <c r="Y232" s="96">
        <f>IF(Y$11=يونيو!$A12,يونيو!$AI12-يونيو!$AJ12,0)</f>
        <v>0</v>
      </c>
      <c r="Z232" s="96">
        <f>IF(Z$11=يونيو!$A12,يونيو!$AI12-يونيو!$AJ12,0)</f>
        <v>0</v>
      </c>
      <c r="AA232" s="96">
        <f>IF(AA$11=يونيو!$A12,يونيو!$AI12-يونيو!$AJ12,0)</f>
        <v>0</v>
      </c>
      <c r="AB232" s="96">
        <f>IF(AB$11=يونيو!$A12,يونيو!$AI12-يونيو!$AJ12,0)</f>
        <v>0</v>
      </c>
      <c r="AC232" s="96">
        <f>SUM(AF232:AH232,-AE232-AD232)</f>
        <v>0</v>
      </c>
      <c r="AD232" s="96">
        <f>IF(AD$11=يونيو!$A12,يونيو!$BP12-يونيو!$BO12,0)</f>
        <v>0</v>
      </c>
      <c r="AE232" s="96">
        <f>IF(AE$11=يونيو!$A12,يونيو!$BL12-يونيو!$BK12,0)</f>
        <v>0</v>
      </c>
      <c r="AF232" s="96">
        <f>IF(AF$11=يونيو!$A12,يونيو!$AI12-يونيو!$AJ12,0)</f>
        <v>0</v>
      </c>
      <c r="AG232" s="96">
        <f>IF(AG$11=يونيو!$A12,يونيو!$AI12-يونيو!$AJ12,0)</f>
        <v>0</v>
      </c>
      <c r="AH232" s="96">
        <f>IF(AH$11=يونيو!$A12,يونيو!$AI12-يونيو!$AJ12,0)</f>
        <v>0</v>
      </c>
      <c r="AI232" s="96">
        <f>SUM(AK232:AM232,-AJ232)</f>
        <v>0</v>
      </c>
      <c r="AJ232" s="96">
        <f>IF(AJ$11=يونيو!$A12,يونيو!$BP12-يونيو!$BO12,0)</f>
        <v>0</v>
      </c>
      <c r="AK232" s="96">
        <f>IF(AK$11=يونيو!$A12,يونيو!$AI12-يونيو!$AJ12,0)</f>
        <v>0</v>
      </c>
      <c r="AL232" s="96">
        <f>IF(AL$11=يونيو!$A12,يونيو!$AI12-يونيو!$AJ12,0)</f>
        <v>0</v>
      </c>
      <c r="AM232" s="96">
        <f>IF(AM$11=يونيو!$A12,يونيو!$AI12-يونيو!$AJ12,0)</f>
        <v>0</v>
      </c>
      <c r="AN232" s="96">
        <f>IF(AN$11=يونيو!$A12,يونيو!$AI12-يونيو!$AJ12,0)</f>
        <v>0</v>
      </c>
    </row>
    <row r="233" spans="1:40">
      <c r="A233" s="96" t="str">
        <f>IF(D233&gt;0,يونيو!D13," ")</f>
        <v> </v>
      </c>
      <c r="B233" s="96"/>
      <c r="C233" s="96"/>
      <c r="D233" s="126">
        <f t="shared" si="40"/>
        <v>0</v>
      </c>
      <c r="E233" s="126">
        <f t="shared" si="41"/>
        <v>0</v>
      </c>
      <c r="F233" s="96">
        <f>IF(F$11=يونيو!$A13,يونيو!$BP13-يونيو!$BO13,0)</f>
        <v>0</v>
      </c>
      <c r="G233" s="96">
        <f>IF(G$11=يونيو!$A13,يونيو!$BL13-يونيو!$BK13,0)</f>
        <v>0</v>
      </c>
      <c r="H233" s="96">
        <f>IF(H$11=يونيو!$A13,يونيو!$BM13-يونيو!$BN13,0)</f>
        <v>0</v>
      </c>
      <c r="I233" s="96">
        <f>IF(I$11=يونيو!$A13,يونيو!$BM13-يونيو!$BN13,0)</f>
        <v>0</v>
      </c>
      <c r="J233" s="96">
        <f>IF(J$11=يونيو!$A13,يونيو!$BM13-يونيو!$BN13,0)</f>
        <v>0</v>
      </c>
      <c r="K233" s="96">
        <f>IF(K$11=يونيو!$A13,يونيو!$BM13-يونيو!$BN13,0)</f>
        <v>0</v>
      </c>
      <c r="L233" s="96">
        <f>IF(L$11=يونيو!$A13,يونيو!$BM13-يونيو!$BN13,0)</f>
        <v>0</v>
      </c>
      <c r="M233" s="96"/>
      <c r="N233" s="96">
        <f>IF(N$11=يونيو!$A13,يونيو!$BP13-يونيو!$BO13,0)</f>
        <v>0</v>
      </c>
      <c r="O233" s="96">
        <f>IF(O$11=يونيو!$A13,يونيو!$BL13-يونيو!$BK13,0)</f>
        <v>0</v>
      </c>
      <c r="P233" s="96">
        <f>IF(P$11=يونيو!$A13,يونيو!$AI13-يونيو!$AJ13,0)</f>
        <v>0</v>
      </c>
      <c r="Q233" s="96">
        <f>IF(Q$11=يونيو!$A13,يونيو!$AI13-يونيو!$AJ13,0)</f>
        <v>0</v>
      </c>
      <c r="R233" s="96">
        <f>IF(R$11=يونيو!$A13,يونيو!$AI13-يونيو!$AJ13,0)</f>
        <v>0</v>
      </c>
      <c r="S233" s="96">
        <f>IF(S$11=يونيو!$A13,يونيو!$AI13-يونيو!$AJ13,0)</f>
        <v>0</v>
      </c>
      <c r="T233" s="96">
        <f>IF(T$11=يونيو!$A13,يونيو!$AI13-يونيو!$AJ13,0)</f>
        <v>0</v>
      </c>
      <c r="U233" s="96"/>
      <c r="V233" s="96">
        <f>IF(V$11=يونيو!$A13,يونيو!$BP13-يونيو!$BO13,0)</f>
        <v>0</v>
      </c>
      <c r="W233" s="96">
        <f>IF(W$11=يونيو!$A13,يونيو!$BL13-يونيو!$BK13,0)</f>
        <v>0</v>
      </c>
      <c r="X233" s="96">
        <f>IF(X$11=يونيو!$A13,يونيو!$AI13-يونيو!$AJ13,0)</f>
        <v>0</v>
      </c>
      <c r="Y233" s="96">
        <f>IF(Y$11=يونيو!$A13,يونيو!$AI13-يونيو!$AJ13,0)</f>
        <v>0</v>
      </c>
      <c r="Z233" s="96">
        <f>IF(Z$11=يونيو!$A13,يونيو!$AI13-يونيو!$AJ13,0)</f>
        <v>0</v>
      </c>
      <c r="AA233" s="96">
        <f>IF(AA$11=يونيو!$A13,يونيو!$AI13-يونيو!$AJ13,0)</f>
        <v>0</v>
      </c>
      <c r="AB233" s="96">
        <f>IF(AB$11=يونيو!$A13,يونيو!$AI13-يونيو!$AJ13,0)</f>
        <v>0</v>
      </c>
      <c r="AC233" s="96"/>
      <c r="AD233" s="96">
        <f>IF(AD$11=يونيو!$A13,يونيو!$BP13-يونيو!$BO13,0)</f>
        <v>0</v>
      </c>
      <c r="AE233" s="96">
        <f>IF(AE$11=يونيو!$A13,يونيو!$BL13-يونيو!$BK13,0)</f>
        <v>0</v>
      </c>
      <c r="AF233" s="96">
        <f>IF(AF$11=يونيو!$A13,يونيو!$AI13-يونيو!$AJ13,0)</f>
        <v>0</v>
      </c>
      <c r="AG233" s="96">
        <f>IF(AG$11=يونيو!$A13,يونيو!$AI13-يونيو!$AJ13,0)</f>
        <v>0</v>
      </c>
      <c r="AH233" s="96">
        <f>IF(AH$11=يونيو!$A13,يونيو!$AI13-يونيو!$AJ13,0)</f>
        <v>0</v>
      </c>
      <c r="AI233" s="96"/>
      <c r="AJ233" s="96">
        <f>IF(AJ$11=يونيو!$A13,يونيو!$BP13-يونيو!$BO13,0)</f>
        <v>0</v>
      </c>
      <c r="AK233" s="96">
        <f>IF(AK$11=يونيو!$A13,يونيو!$AI13-يونيو!$AJ13,0)</f>
        <v>0</v>
      </c>
      <c r="AL233" s="96">
        <f>IF(AL$11=يونيو!$A13,يونيو!$AI13-يونيو!$AJ13,0)</f>
        <v>0</v>
      </c>
      <c r="AM233" s="96">
        <f>IF(AM$11=يونيو!$A13,يونيو!$AI13-يونيو!$AJ13,0)</f>
        <v>0</v>
      </c>
      <c r="AN233" s="96">
        <f>IF(AN$11=يونيو!$A13,يونيو!$AI13-يونيو!$AJ13,0)</f>
        <v>0</v>
      </c>
    </row>
    <row r="234" spans="1:40">
      <c r="A234" s="96" t="str">
        <f>IF(D234&gt;0,يونيو!D14," ")</f>
        <v> </v>
      </c>
      <c r="B234" s="96"/>
      <c r="C234" s="96"/>
      <c r="D234" s="126">
        <f t="shared" si="40"/>
        <v>0</v>
      </c>
      <c r="E234" s="126">
        <f t="shared" si="41"/>
        <v>0</v>
      </c>
      <c r="F234" s="96">
        <f>IF(F$11=يونيو!$A14,يونيو!$BP14-يونيو!$BO14,0)</f>
        <v>0</v>
      </c>
      <c r="G234" s="96">
        <f>IF(G$11=يونيو!$A14,يونيو!$BL14-يونيو!$BK14,0)</f>
        <v>0</v>
      </c>
      <c r="H234" s="96">
        <f>IF(H$11=يونيو!$A14,يونيو!$BM14-يونيو!$BN14,0)</f>
        <v>0</v>
      </c>
      <c r="I234" s="96">
        <f>IF(I$11=يونيو!$A14,يونيو!$BM14-يونيو!$BN14,0)</f>
        <v>0</v>
      </c>
      <c r="J234" s="96">
        <f>IF(J$11=يونيو!$A14,يونيو!$BM14-يونيو!$BN14,0)</f>
        <v>0</v>
      </c>
      <c r="K234" s="96">
        <f>IF(K$11=يونيو!$A14,يونيو!$BM14-يونيو!$BN14,0)</f>
        <v>0</v>
      </c>
      <c r="L234" s="96">
        <f>IF(L$11=يونيو!$A14,يونيو!$BM14-يونيو!$BN14,0)</f>
        <v>0</v>
      </c>
      <c r="M234" s="96"/>
      <c r="N234" s="96">
        <f>IF(N$11=يونيو!$A14,يونيو!$BP14-يونيو!$BO14,0)</f>
        <v>0</v>
      </c>
      <c r="O234" s="96">
        <f>IF(O$11=يونيو!$A14,يونيو!$BL14-يونيو!$BK14,0)</f>
        <v>0</v>
      </c>
      <c r="P234" s="96">
        <f>IF(P$11=يونيو!$A14,يونيو!$AI14-يونيو!$AJ14,0)</f>
        <v>0</v>
      </c>
      <c r="Q234" s="96">
        <f>IF(Q$11=يونيو!$A14,يونيو!$AI14-يونيو!$AJ14,0)</f>
        <v>0</v>
      </c>
      <c r="R234" s="96">
        <f>IF(R$11=يونيو!$A14,يونيو!$AI14-يونيو!$AJ14,0)</f>
        <v>0</v>
      </c>
      <c r="S234" s="96">
        <f>IF(S$11=يونيو!$A14,يونيو!$AI14-يونيو!$AJ14,0)</f>
        <v>0</v>
      </c>
      <c r="T234" s="96">
        <f>IF(T$11=يونيو!$A14,يونيو!$AI14-يونيو!$AJ14,0)</f>
        <v>0</v>
      </c>
      <c r="U234" s="96"/>
      <c r="V234" s="96">
        <f>IF(V$11=يونيو!$A14,يونيو!$BP14-يونيو!$BO14,0)</f>
        <v>0</v>
      </c>
      <c r="W234" s="96">
        <f>IF(W$11=يونيو!$A14,يونيو!$BL14-يونيو!$BK14,0)</f>
        <v>0</v>
      </c>
      <c r="X234" s="96">
        <f>IF(X$11=يونيو!$A14,يونيو!$AI14-يونيو!$AJ14,0)</f>
        <v>0</v>
      </c>
      <c r="Y234" s="96">
        <f>IF(Y$11=يونيو!$A14,يونيو!$AI14-يونيو!$AJ14,0)</f>
        <v>0</v>
      </c>
      <c r="Z234" s="96">
        <f>IF(Z$11=يونيو!$A14,يونيو!$AI14-يونيو!$AJ14,0)</f>
        <v>0</v>
      </c>
      <c r="AA234" s="96">
        <f>IF(AA$11=يونيو!$A14,يونيو!$AI14-يونيو!$AJ14,0)</f>
        <v>0</v>
      </c>
      <c r="AB234" s="96">
        <f>IF(AB$11=يونيو!$A14,يونيو!$AI14-يونيو!$AJ14,0)</f>
        <v>0</v>
      </c>
      <c r="AC234" s="96"/>
      <c r="AD234" s="96">
        <f>IF(AD$11=يونيو!$A14,يونيو!$BP14-يونيو!$BO14,0)</f>
        <v>0</v>
      </c>
      <c r="AE234" s="96">
        <f>IF(AE$11=يونيو!$A14,يونيو!$BL14-يونيو!$BK14,0)</f>
        <v>0</v>
      </c>
      <c r="AF234" s="96">
        <f>IF(AF$11=يونيو!$A14,يونيو!$AI14-يونيو!$AJ14,0)</f>
        <v>0</v>
      </c>
      <c r="AG234" s="96">
        <f>IF(AG$11=يونيو!$A14,يونيو!$AI14-يونيو!$AJ14,0)</f>
        <v>0</v>
      </c>
      <c r="AH234" s="96">
        <f>IF(AH$11=يونيو!$A14,يونيو!$AI14-يونيو!$AJ14,0)</f>
        <v>0</v>
      </c>
      <c r="AI234" s="96"/>
      <c r="AJ234" s="96">
        <f>IF(AJ$11=يونيو!$A14,يونيو!$BP14-يونيو!$BO14,0)</f>
        <v>0</v>
      </c>
      <c r="AK234" s="96">
        <f>IF(AK$11=يونيو!$A14,يونيو!$AI14-يونيو!$AJ14,0)</f>
        <v>0</v>
      </c>
      <c r="AL234" s="96">
        <f>IF(AL$11=يونيو!$A14,يونيو!$AI14-يونيو!$AJ14,0)</f>
        <v>0</v>
      </c>
      <c r="AM234" s="96">
        <f>IF(AM$11=يونيو!$A14,يونيو!$AI14-يونيو!$AJ14,0)</f>
        <v>0</v>
      </c>
      <c r="AN234" s="96">
        <f>IF(AN$11=يونيو!$A14,يونيو!$AI14-يونيو!$AJ14,0)</f>
        <v>0</v>
      </c>
    </row>
    <row r="235" spans="1:40">
      <c r="A235" s="96" t="str">
        <f>IF(D235&gt;0,يونيو!D15," ")</f>
        <v> </v>
      </c>
      <c r="B235" s="96"/>
      <c r="C235" s="96"/>
      <c r="D235" s="126">
        <f t="shared" si="40"/>
        <v>0</v>
      </c>
      <c r="E235" s="126">
        <f t="shared" si="41"/>
        <v>0</v>
      </c>
      <c r="F235" s="96">
        <f>IF(F$11=يونيو!$A15,يونيو!$BP15-يونيو!$BO15,0)</f>
        <v>0</v>
      </c>
      <c r="G235" s="96">
        <f>IF(G$11=يونيو!$A15,يونيو!$BL15-يونيو!$BK15,0)</f>
        <v>0</v>
      </c>
      <c r="H235" s="96">
        <f>IF(H$11=يونيو!$A15,يونيو!$BM15-يونيو!$BN15,0)</f>
        <v>0</v>
      </c>
      <c r="I235" s="96">
        <f>IF(I$11=يونيو!$A15,يونيو!$BM15-يونيو!$BN15,0)</f>
        <v>0</v>
      </c>
      <c r="J235" s="96">
        <f>IF(J$11=يونيو!$A15,يونيو!$BM15-يونيو!$BN15,0)</f>
        <v>0</v>
      </c>
      <c r="K235" s="96">
        <f>IF(K$11=يونيو!$A15,يونيو!$BM15-يونيو!$BN15,0)</f>
        <v>0</v>
      </c>
      <c r="L235" s="96">
        <f>IF(L$11=يونيو!$A15,يونيو!$BM15-يونيو!$BN15,0)</f>
        <v>0</v>
      </c>
      <c r="M235" s="96"/>
      <c r="N235" s="96">
        <f>IF(N$11=يونيو!$A15,يونيو!$BP15-يونيو!$BO15,0)</f>
        <v>0</v>
      </c>
      <c r="O235" s="96">
        <f>IF(O$11=يونيو!$A15,يونيو!$BL15-يونيو!$BK15,0)</f>
        <v>0</v>
      </c>
      <c r="P235" s="96">
        <f>IF(P$11=يونيو!$A15,يونيو!$AI15-يونيو!$AJ15,0)</f>
        <v>0</v>
      </c>
      <c r="Q235" s="96">
        <f>IF(Q$11=يونيو!$A15,يونيو!$AI15-يونيو!$AJ15,0)</f>
        <v>0</v>
      </c>
      <c r="R235" s="96">
        <f>IF(R$11=يونيو!$A15,يونيو!$AI15-يونيو!$AJ15,0)</f>
        <v>0</v>
      </c>
      <c r="S235" s="96">
        <f>IF(S$11=يونيو!$A15,يونيو!$AI15-يونيو!$AJ15,0)</f>
        <v>0</v>
      </c>
      <c r="T235" s="96">
        <f>IF(T$11=يونيو!$A15,يونيو!$AI15-يونيو!$AJ15,0)</f>
        <v>0</v>
      </c>
      <c r="U235" s="96"/>
      <c r="V235" s="96">
        <f>IF(V$11=يونيو!$A15,يونيو!$BP15-يونيو!$BO15,0)</f>
        <v>0</v>
      </c>
      <c r="W235" s="96">
        <f>IF(W$11=يونيو!$A15,يونيو!$BL15-يونيو!$BK15,0)</f>
        <v>0</v>
      </c>
      <c r="X235" s="96">
        <f>IF(X$11=يونيو!$A15,يونيو!$AI15-يونيو!$AJ15,0)</f>
        <v>0</v>
      </c>
      <c r="Y235" s="96">
        <f>IF(Y$11=يونيو!$A15,يونيو!$AI15-يونيو!$AJ15,0)</f>
        <v>0</v>
      </c>
      <c r="Z235" s="96">
        <f>IF(Z$11=يونيو!$A15,يونيو!$AI15-يونيو!$AJ15,0)</f>
        <v>0</v>
      </c>
      <c r="AA235" s="96">
        <f>IF(AA$11=يونيو!$A15,يونيو!$AI15-يونيو!$AJ15,0)</f>
        <v>0</v>
      </c>
      <c r="AB235" s="96">
        <f>IF(AB$11=يونيو!$A15,يونيو!$AI15-يونيو!$AJ15,0)</f>
        <v>0</v>
      </c>
      <c r="AC235" s="96"/>
      <c r="AD235" s="96">
        <f>IF(AD$11=يونيو!$A15,يونيو!$BP15-يونيو!$BO15,0)</f>
        <v>0</v>
      </c>
      <c r="AE235" s="96">
        <f>IF(AE$11=يونيو!$A15,يونيو!$BL15-يونيو!$BK15,0)</f>
        <v>0</v>
      </c>
      <c r="AF235" s="96">
        <f>IF(AF$11=يونيو!$A15,يونيو!$AI15-يونيو!$AJ15,0)</f>
        <v>0</v>
      </c>
      <c r="AG235" s="96">
        <f>IF(AG$11=يونيو!$A15,يونيو!$AI15-يونيو!$AJ15,0)</f>
        <v>0</v>
      </c>
      <c r="AH235" s="96">
        <f>IF(AH$11=يونيو!$A15,يونيو!$AI15-يونيو!$AJ15,0)</f>
        <v>0</v>
      </c>
      <c r="AI235" s="96"/>
      <c r="AJ235" s="96">
        <f>IF(AJ$11=يونيو!$A15,يونيو!$BP15-يونيو!$BO15,0)</f>
        <v>0</v>
      </c>
      <c r="AK235" s="96">
        <f>IF(AK$11=يونيو!$A15,يونيو!$AI15-يونيو!$AJ15,0)</f>
        <v>0</v>
      </c>
      <c r="AL235" s="96">
        <f>IF(AL$11=يونيو!$A15,يونيو!$AI15-يونيو!$AJ15,0)</f>
        <v>0</v>
      </c>
      <c r="AM235" s="96">
        <f>IF(AM$11=يونيو!$A15,يونيو!$AI15-يونيو!$AJ15,0)</f>
        <v>0</v>
      </c>
      <c r="AN235" s="96">
        <f>IF(AN$11=يونيو!$A15,يونيو!$AI15-يونيو!$AJ15,0)</f>
        <v>0</v>
      </c>
    </row>
    <row r="236" spans="1:40">
      <c r="A236" s="96" t="str">
        <f>IF(D236&gt;0,يونيو!D16," ")</f>
        <v> </v>
      </c>
      <c r="B236" s="96"/>
      <c r="C236" s="96"/>
      <c r="D236" s="126">
        <f t="shared" si="40"/>
        <v>0</v>
      </c>
      <c r="E236" s="126">
        <f t="shared" si="41"/>
        <v>0</v>
      </c>
      <c r="F236" s="96">
        <f>IF(F$11=يونيو!$A16,يونيو!$BP16-يونيو!$BO16,0)</f>
        <v>0</v>
      </c>
      <c r="G236" s="96">
        <f>IF(G$11=يونيو!$A16,يونيو!$BL16-يونيو!$BK16,0)</f>
        <v>0</v>
      </c>
      <c r="H236" s="96">
        <f>IF(H$11=يونيو!$A16,يونيو!$BM16-يونيو!$BN16,0)</f>
        <v>0</v>
      </c>
      <c r="I236" s="96">
        <f>IF(I$11=يونيو!$A16,يونيو!$BM16-يونيو!$BN16,0)</f>
        <v>0</v>
      </c>
      <c r="J236" s="96">
        <f>IF(J$11=يونيو!$A16,يونيو!$BM16-يونيو!$BN16,0)</f>
        <v>0</v>
      </c>
      <c r="K236" s="96">
        <f>IF(K$11=يونيو!$A16,يونيو!$BM16-يونيو!$BN16,0)</f>
        <v>0</v>
      </c>
      <c r="L236" s="96">
        <f>IF(L$11=يونيو!$A16,يونيو!$BM16-يونيو!$BN16,0)</f>
        <v>0</v>
      </c>
      <c r="M236" s="96"/>
      <c r="N236" s="96">
        <f>IF(N$11=يونيو!$A16,يونيو!$BP16-يونيو!$BO16,0)</f>
        <v>0</v>
      </c>
      <c r="O236" s="96">
        <f>IF(O$11=يونيو!$A16,يونيو!$BL16-يونيو!$BK16,0)</f>
        <v>0</v>
      </c>
      <c r="P236" s="96">
        <f>IF(P$11=يونيو!$A16,يونيو!$AI16-يونيو!$AJ16,0)</f>
        <v>0</v>
      </c>
      <c r="Q236" s="96">
        <f>IF(Q$11=يونيو!$A16,يونيو!$AI16-يونيو!$AJ16,0)</f>
        <v>0</v>
      </c>
      <c r="R236" s="96">
        <f>IF(R$11=يونيو!$A16,يونيو!$AI16-يونيو!$AJ16,0)</f>
        <v>0</v>
      </c>
      <c r="S236" s="96">
        <f>IF(S$11=يونيو!$A16,يونيو!$AI16-يونيو!$AJ16,0)</f>
        <v>0</v>
      </c>
      <c r="T236" s="96">
        <f>IF(T$11=يونيو!$A16,يونيو!$AI16-يونيو!$AJ16,0)</f>
        <v>0</v>
      </c>
      <c r="U236" s="96"/>
      <c r="V236" s="96">
        <f>IF(V$11=يونيو!$A16,يونيو!$BP16-يونيو!$BO16,0)</f>
        <v>0</v>
      </c>
      <c r="W236" s="96">
        <f>IF(W$11=يونيو!$A16,يونيو!$BL16-يونيو!$BK16,0)</f>
        <v>0</v>
      </c>
      <c r="X236" s="96">
        <f>IF(X$11=يونيو!$A16,يونيو!$AI16-يونيو!$AJ16,0)</f>
        <v>0</v>
      </c>
      <c r="Y236" s="96">
        <f>IF(Y$11=يونيو!$A16,يونيو!$AI16-يونيو!$AJ16,0)</f>
        <v>0</v>
      </c>
      <c r="Z236" s="96">
        <f>IF(Z$11=يونيو!$A16,يونيو!$AI16-يونيو!$AJ16,0)</f>
        <v>0</v>
      </c>
      <c r="AA236" s="96">
        <f>IF(AA$11=يونيو!$A16,يونيو!$AI16-يونيو!$AJ16,0)</f>
        <v>0</v>
      </c>
      <c r="AB236" s="96">
        <f>IF(AB$11=يونيو!$A16,يونيو!$AI16-يونيو!$AJ16,0)</f>
        <v>0</v>
      </c>
      <c r="AC236" s="96"/>
      <c r="AD236" s="96">
        <f>IF(AD$11=يونيو!$A16,يونيو!$BP16-يونيو!$BO16,0)</f>
        <v>0</v>
      </c>
      <c r="AE236" s="96">
        <f>IF(AE$11=يونيو!$A16,يونيو!$BL16-يونيو!$BK16,0)</f>
        <v>0</v>
      </c>
      <c r="AF236" s="96">
        <f>IF(AF$11=يونيو!$A16,يونيو!$AI16-يونيو!$AJ16,0)</f>
        <v>0</v>
      </c>
      <c r="AG236" s="96">
        <f>IF(AG$11=يونيو!$A16,يونيو!$AI16-يونيو!$AJ16,0)</f>
        <v>0</v>
      </c>
      <c r="AH236" s="96">
        <f>IF(AH$11=يونيو!$A16,يونيو!$AI16-يونيو!$AJ16,0)</f>
        <v>0</v>
      </c>
      <c r="AI236" s="96"/>
      <c r="AJ236" s="96">
        <f>IF(AJ$11=يونيو!$A16,يونيو!$BP16-يونيو!$BO16,0)</f>
        <v>0</v>
      </c>
      <c r="AK236" s="96">
        <f>IF(AK$11=يونيو!$A16,يونيو!$AI16-يونيو!$AJ16,0)</f>
        <v>0</v>
      </c>
      <c r="AL236" s="96">
        <f>IF(AL$11=يونيو!$A16,يونيو!$AI16-يونيو!$AJ16,0)</f>
        <v>0</v>
      </c>
      <c r="AM236" s="96">
        <f>IF(AM$11=يونيو!$A16,يونيو!$AI16-يونيو!$AJ16,0)</f>
        <v>0</v>
      </c>
      <c r="AN236" s="96">
        <f>IF(AN$11=يونيو!$A16,يونيو!$AI16-يونيو!$AJ16,0)</f>
        <v>0</v>
      </c>
    </row>
    <row r="237" spans="1:40">
      <c r="A237" s="96" t="str">
        <f>IF(D237&gt;0,يونيو!D17," ")</f>
        <v> </v>
      </c>
      <c r="B237" s="96"/>
      <c r="C237" s="96"/>
      <c r="D237" s="126">
        <f t="shared" si="40"/>
        <v>0</v>
      </c>
      <c r="E237" s="126">
        <f t="shared" si="41"/>
        <v>0</v>
      </c>
      <c r="F237" s="96">
        <f>IF(F$11=يونيو!$A17,يونيو!$BP17-يونيو!$BO17,0)</f>
        <v>0</v>
      </c>
      <c r="G237" s="96">
        <f>IF(G$11=يونيو!$A17,يونيو!$BL17-يونيو!$BK17,0)</f>
        <v>0</v>
      </c>
      <c r="H237" s="96">
        <f>IF(H$11=يونيو!$A17,يونيو!$BM17-يونيو!$BN17,0)</f>
        <v>0</v>
      </c>
      <c r="I237" s="96">
        <f>IF(I$11=يونيو!$A17,يونيو!$BM17-يونيو!$BN17,0)</f>
        <v>0</v>
      </c>
      <c r="J237" s="96">
        <f>IF(J$11=يونيو!$A17,يونيو!$BM17-يونيو!$BN17,0)</f>
        <v>0</v>
      </c>
      <c r="K237" s="96">
        <f>IF(K$11=يونيو!$A17,يونيو!$BM17-يونيو!$BN17,0)</f>
        <v>0</v>
      </c>
      <c r="L237" s="96">
        <f>IF(L$11=يونيو!$A17,يونيو!$BM17-يونيو!$BN17,0)</f>
        <v>0</v>
      </c>
      <c r="M237" s="96"/>
      <c r="N237" s="96">
        <f>IF(N$11=يونيو!$A17,يونيو!$BP17-يونيو!$BO17,0)</f>
        <v>0</v>
      </c>
      <c r="O237" s="96">
        <f>IF(O$11=يونيو!$A17,يونيو!$BL17-يونيو!$BK17,0)</f>
        <v>0</v>
      </c>
      <c r="P237" s="96">
        <f>IF(P$11=يونيو!$A17,يونيو!$AI17-يونيو!$AJ17,0)</f>
        <v>0</v>
      </c>
      <c r="Q237" s="96">
        <f>IF(Q$11=يونيو!$A17,يونيو!$AI17-يونيو!$AJ17,0)</f>
        <v>0</v>
      </c>
      <c r="R237" s="96">
        <f>IF(R$11=يونيو!$A17,يونيو!$AI17-يونيو!$AJ17,0)</f>
        <v>0</v>
      </c>
      <c r="S237" s="96">
        <f>IF(S$11=يونيو!$A17,يونيو!$AI17-يونيو!$AJ17,0)</f>
        <v>0</v>
      </c>
      <c r="T237" s="96">
        <f>IF(T$11=يونيو!$A17,يونيو!$AI17-يونيو!$AJ17,0)</f>
        <v>0</v>
      </c>
      <c r="U237" s="96"/>
      <c r="V237" s="96">
        <f>IF(V$11=يونيو!$A17,يونيو!$BP17-يونيو!$BO17,0)</f>
        <v>0</v>
      </c>
      <c r="W237" s="96">
        <f>IF(W$11=يونيو!$A17,يونيو!$BL17-يونيو!$BK17,0)</f>
        <v>0</v>
      </c>
      <c r="X237" s="96">
        <f>IF(X$11=يونيو!$A17,يونيو!$AI17-يونيو!$AJ17,0)</f>
        <v>0</v>
      </c>
      <c r="Y237" s="96">
        <f>IF(Y$11=يونيو!$A17,يونيو!$AI17-يونيو!$AJ17,0)</f>
        <v>0</v>
      </c>
      <c r="Z237" s="96">
        <f>IF(Z$11=يونيو!$A17,يونيو!$AI17-يونيو!$AJ17,0)</f>
        <v>0</v>
      </c>
      <c r="AA237" s="96">
        <f>IF(AA$11=يونيو!$A17,يونيو!$AI17-يونيو!$AJ17,0)</f>
        <v>0</v>
      </c>
      <c r="AB237" s="96">
        <f>IF(AB$11=يونيو!$A17,يونيو!$AI17-يونيو!$AJ17,0)</f>
        <v>0</v>
      </c>
      <c r="AC237" s="96"/>
      <c r="AD237" s="96">
        <f>IF(AD$11=يونيو!$A17,يونيو!$BP17-يونيو!$BO17,0)</f>
        <v>0</v>
      </c>
      <c r="AE237" s="96">
        <f>IF(AE$11=يونيو!$A17,يونيو!$BL17-يونيو!$BK17,0)</f>
        <v>0</v>
      </c>
      <c r="AF237" s="96">
        <f>IF(AF$11=يونيو!$A17,يونيو!$AI17-يونيو!$AJ17,0)</f>
        <v>0</v>
      </c>
      <c r="AG237" s="96">
        <f>IF(AG$11=يونيو!$A17,يونيو!$AI17-يونيو!$AJ17,0)</f>
        <v>0</v>
      </c>
      <c r="AH237" s="96">
        <f>IF(AH$11=يونيو!$A17,يونيو!$AI17-يونيو!$AJ17,0)</f>
        <v>0</v>
      </c>
      <c r="AI237" s="96"/>
      <c r="AJ237" s="96">
        <f>IF(AJ$11=يونيو!$A17,يونيو!$BP17-يونيو!$BO17,0)</f>
        <v>0</v>
      </c>
      <c r="AK237" s="96">
        <f>IF(AK$11=يونيو!$A17,يونيو!$AI17-يونيو!$AJ17,0)</f>
        <v>0</v>
      </c>
      <c r="AL237" s="96">
        <f>IF(AL$11=يونيو!$A17,يونيو!$AI17-يونيو!$AJ17,0)</f>
        <v>0</v>
      </c>
      <c r="AM237" s="96">
        <f>IF(AM$11=يونيو!$A17,يونيو!$AI17-يونيو!$AJ17,0)</f>
        <v>0</v>
      </c>
      <c r="AN237" s="96">
        <f>IF(AN$11=يونيو!$A17,يونيو!$AI17-يونيو!$AJ17,0)</f>
        <v>0</v>
      </c>
    </row>
    <row r="238" spans="1:40">
      <c r="A238" s="96" t="str">
        <f>IF(D238&gt;0,يونيو!D18," ")</f>
        <v> </v>
      </c>
      <c r="B238" s="96"/>
      <c r="C238" s="96"/>
      <c r="D238" s="126">
        <f t="shared" si="40"/>
        <v>0</v>
      </c>
      <c r="E238" s="126">
        <f t="shared" si="41"/>
        <v>0</v>
      </c>
      <c r="F238" s="96">
        <f>IF(F$11=يونيو!$A18,يونيو!$BP18-يونيو!$BO18,0)</f>
        <v>0</v>
      </c>
      <c r="G238" s="96">
        <f>IF(G$11=يونيو!$A18,يونيو!$BL18-يونيو!$BK18,0)</f>
        <v>0</v>
      </c>
      <c r="H238" s="96">
        <f>IF(H$11=يونيو!$A18,يونيو!$BM18-يونيو!$BN18,0)</f>
        <v>0</v>
      </c>
      <c r="I238" s="96">
        <f>IF(I$11=يونيو!$A18,يونيو!$BM18-يونيو!$BN18,0)</f>
        <v>0</v>
      </c>
      <c r="J238" s="96">
        <f>IF(J$11=يونيو!$A18,يونيو!$BM18-يونيو!$BN18,0)</f>
        <v>0</v>
      </c>
      <c r="K238" s="96">
        <f>IF(K$11=يونيو!$A18,يونيو!$BM18-يونيو!$BN18,0)</f>
        <v>0</v>
      </c>
      <c r="L238" s="96">
        <f>IF(L$11=يونيو!$A18,يونيو!$BM18-يونيو!$BN18,0)</f>
        <v>0</v>
      </c>
      <c r="M238" s="96"/>
      <c r="N238" s="96">
        <f>IF(N$11=يونيو!$A18,يونيو!$BP18-يونيو!$BO18,0)</f>
        <v>0</v>
      </c>
      <c r="O238" s="96">
        <f>IF(O$11=يونيو!$A18,يونيو!$BL18-يونيو!$BK18,0)</f>
        <v>0</v>
      </c>
      <c r="P238" s="96">
        <f>IF(P$11=يونيو!$A18,يونيو!$AI18-يونيو!$AJ18,0)</f>
        <v>0</v>
      </c>
      <c r="Q238" s="96">
        <f>IF(Q$11=يونيو!$A18,يونيو!$AI18-يونيو!$AJ18,0)</f>
        <v>0</v>
      </c>
      <c r="R238" s="96">
        <f>IF(R$11=يونيو!$A18,يونيو!$AI18-يونيو!$AJ18,0)</f>
        <v>0</v>
      </c>
      <c r="S238" s="96">
        <f>IF(S$11=يونيو!$A18,يونيو!$AI18-يونيو!$AJ18,0)</f>
        <v>0</v>
      </c>
      <c r="T238" s="96">
        <f>IF(T$11=يونيو!$A18,يونيو!$AI18-يونيو!$AJ18,0)</f>
        <v>0</v>
      </c>
      <c r="U238" s="96"/>
      <c r="V238" s="96">
        <f>IF(V$11=يونيو!$A18,يونيو!$BP18-يونيو!$BO18,0)</f>
        <v>0</v>
      </c>
      <c r="W238" s="96">
        <f>IF(W$11=يونيو!$A18,يونيو!$BL18-يونيو!$BK18,0)</f>
        <v>0</v>
      </c>
      <c r="X238" s="96">
        <f>IF(X$11=يونيو!$A18,يونيو!$AI18-يونيو!$AJ18,0)</f>
        <v>0</v>
      </c>
      <c r="Y238" s="96">
        <f>IF(Y$11=يونيو!$A18,يونيو!$AI18-يونيو!$AJ18,0)</f>
        <v>0</v>
      </c>
      <c r="Z238" s="96">
        <f>IF(Z$11=يونيو!$A18,يونيو!$AI18-يونيو!$AJ18,0)</f>
        <v>0</v>
      </c>
      <c r="AA238" s="96">
        <f>IF(AA$11=يونيو!$A18,يونيو!$AI18-يونيو!$AJ18,0)</f>
        <v>0</v>
      </c>
      <c r="AB238" s="96">
        <f>IF(AB$11=يونيو!$A18,يونيو!$AI18-يونيو!$AJ18,0)</f>
        <v>0</v>
      </c>
      <c r="AC238" s="96"/>
      <c r="AD238" s="96">
        <f>IF(AD$11=يونيو!$A18,يونيو!$BP18-يونيو!$BO18,0)</f>
        <v>0</v>
      </c>
      <c r="AE238" s="96">
        <f>IF(AE$11=يونيو!$A18,يونيو!$BL18-يونيو!$BK18,0)</f>
        <v>0</v>
      </c>
      <c r="AF238" s="96">
        <f>IF(AF$11=يونيو!$A18,يونيو!$AI18-يونيو!$AJ18,0)</f>
        <v>0</v>
      </c>
      <c r="AG238" s="96">
        <f>IF(AG$11=يونيو!$A18,يونيو!$AI18-يونيو!$AJ18,0)</f>
        <v>0</v>
      </c>
      <c r="AH238" s="96">
        <f>IF(AH$11=يونيو!$A18,يونيو!$AI18-يونيو!$AJ18,0)</f>
        <v>0</v>
      </c>
      <c r="AI238" s="96"/>
      <c r="AJ238" s="96">
        <f>IF(AJ$11=يونيو!$A18,يونيو!$BP18-يونيو!$BO18,0)</f>
        <v>0</v>
      </c>
      <c r="AK238" s="96">
        <f>IF(AK$11=يونيو!$A18,يونيو!$AI18-يونيو!$AJ18,0)</f>
        <v>0</v>
      </c>
      <c r="AL238" s="96">
        <f>IF(AL$11=يونيو!$A18,يونيو!$AI18-يونيو!$AJ18,0)</f>
        <v>0</v>
      </c>
      <c r="AM238" s="96">
        <f>IF(AM$11=يونيو!$A18,يونيو!$AI18-يونيو!$AJ18,0)</f>
        <v>0</v>
      </c>
      <c r="AN238" s="96">
        <f>IF(AN$11=يونيو!$A18,يونيو!$AI18-يونيو!$AJ18,0)</f>
        <v>0</v>
      </c>
    </row>
    <row r="239" spans="1:40">
      <c r="A239" s="96" t="str">
        <f>IF(D239&gt;0,يونيو!D19," ")</f>
        <v> </v>
      </c>
      <c r="B239" s="96"/>
      <c r="C239" s="96"/>
      <c r="D239" s="126">
        <f t="shared" si="40"/>
        <v>0</v>
      </c>
      <c r="E239" s="126">
        <f t="shared" si="41"/>
        <v>0</v>
      </c>
      <c r="F239" s="96">
        <f>IF(F$11=يونيو!$A19,يونيو!$BP19-يونيو!$BO19,0)</f>
        <v>0</v>
      </c>
      <c r="G239" s="96">
        <f>IF(G$11=يونيو!$A19,يونيو!$BL19-يونيو!$BK19,0)</f>
        <v>0</v>
      </c>
      <c r="H239" s="96">
        <f>IF(H$11=يونيو!$A19,يونيو!$BM19-يونيو!$BN19,0)</f>
        <v>0</v>
      </c>
      <c r="I239" s="96">
        <f>IF(I$11=يونيو!$A19,يونيو!$BM19-يونيو!$BN19,0)</f>
        <v>0</v>
      </c>
      <c r="J239" s="96">
        <f>IF(J$11=يونيو!$A19,يونيو!$BM19-يونيو!$BN19,0)</f>
        <v>0</v>
      </c>
      <c r="K239" s="96">
        <f>IF(K$11=يونيو!$A19,يونيو!$BM19-يونيو!$BN19,0)</f>
        <v>0</v>
      </c>
      <c r="L239" s="96">
        <f>IF(L$11=يونيو!$A19,يونيو!$BM19-يونيو!$BN19,0)</f>
        <v>0</v>
      </c>
      <c r="M239" s="96"/>
      <c r="N239" s="96">
        <f>IF(N$11=يونيو!$A19,يونيو!$BP19-يونيو!$BO19,0)</f>
        <v>0</v>
      </c>
      <c r="O239" s="96">
        <f>IF(O$11=يونيو!$A19,يونيو!$BL19-يونيو!$BK19,0)</f>
        <v>0</v>
      </c>
      <c r="P239" s="96">
        <f>IF(P$11=يونيو!$A19,يونيو!$AI19-يونيو!$AJ19,0)</f>
        <v>0</v>
      </c>
      <c r="Q239" s="96">
        <f>IF(Q$11=يونيو!$A19,يونيو!$AI19-يونيو!$AJ19,0)</f>
        <v>0</v>
      </c>
      <c r="R239" s="96">
        <f>IF(R$11=يونيو!$A19,يونيو!$AI19-يونيو!$AJ19,0)</f>
        <v>0</v>
      </c>
      <c r="S239" s="96">
        <f>IF(S$11=يونيو!$A19,يونيو!$AI19-يونيو!$AJ19,0)</f>
        <v>0</v>
      </c>
      <c r="T239" s="96">
        <f>IF(T$11=يونيو!$A19,يونيو!$AI19-يونيو!$AJ19,0)</f>
        <v>0</v>
      </c>
      <c r="U239" s="96"/>
      <c r="V239" s="96">
        <f>IF(V$11=يونيو!$A19,يونيو!$BP19-يونيو!$BO19,0)</f>
        <v>0</v>
      </c>
      <c r="W239" s="96">
        <f>IF(W$11=يونيو!$A19,يونيو!$BL19-يونيو!$BK19,0)</f>
        <v>0</v>
      </c>
      <c r="X239" s="96">
        <f>IF(X$11=يونيو!$A19,يونيو!$AI19-يونيو!$AJ19,0)</f>
        <v>0</v>
      </c>
      <c r="Y239" s="96">
        <f>IF(Y$11=يونيو!$A19,يونيو!$AI19-يونيو!$AJ19,0)</f>
        <v>0</v>
      </c>
      <c r="Z239" s="96">
        <f>IF(Z$11=يونيو!$A19,يونيو!$AI19-يونيو!$AJ19,0)</f>
        <v>0</v>
      </c>
      <c r="AA239" s="96">
        <f>IF(AA$11=يونيو!$A19,يونيو!$AI19-يونيو!$AJ19,0)</f>
        <v>0</v>
      </c>
      <c r="AB239" s="96">
        <f>IF(AB$11=يونيو!$A19,يونيو!$AI19-يونيو!$AJ19,0)</f>
        <v>0</v>
      </c>
      <c r="AC239" s="96"/>
      <c r="AD239" s="96">
        <f>IF(AD$11=يونيو!$A19,يونيو!$BP19-يونيو!$BO19,0)</f>
        <v>0</v>
      </c>
      <c r="AE239" s="96">
        <f>IF(AE$11=يونيو!$A19,يونيو!$BL19-يونيو!$BK19,0)</f>
        <v>0</v>
      </c>
      <c r="AF239" s="96">
        <f>IF(AF$11=يونيو!$A19,يونيو!$AI19-يونيو!$AJ19,0)</f>
        <v>0</v>
      </c>
      <c r="AG239" s="96">
        <f>IF(AG$11=يونيو!$A19,يونيو!$AI19-يونيو!$AJ19,0)</f>
        <v>0</v>
      </c>
      <c r="AH239" s="96">
        <f>IF(AH$11=يونيو!$A19,يونيو!$AI19-يونيو!$AJ19,0)</f>
        <v>0</v>
      </c>
      <c r="AI239" s="96"/>
      <c r="AJ239" s="96">
        <f>IF(AJ$11=يونيو!$A19,يونيو!$BP19-يونيو!$BO19,0)</f>
        <v>0</v>
      </c>
      <c r="AK239" s="96">
        <f>IF(AK$11=يونيو!$A19,يونيو!$AI19-يونيو!$AJ19,0)</f>
        <v>0</v>
      </c>
      <c r="AL239" s="96">
        <f>IF(AL$11=يونيو!$A19,يونيو!$AI19-يونيو!$AJ19,0)</f>
        <v>0</v>
      </c>
      <c r="AM239" s="96">
        <f>IF(AM$11=يونيو!$A19,يونيو!$AI19-يونيو!$AJ19,0)</f>
        <v>0</v>
      </c>
      <c r="AN239" s="96">
        <f>IF(AN$11=يونيو!$A19,يونيو!$AI19-يونيو!$AJ19,0)</f>
        <v>0</v>
      </c>
    </row>
    <row r="240" spans="1:40">
      <c r="A240" s="96" t="str">
        <f>IF(D240&gt;0,يونيو!D20," ")</f>
        <v> </v>
      </c>
      <c r="B240" s="96"/>
      <c r="C240" s="96"/>
      <c r="D240" s="126">
        <f t="shared" si="40"/>
        <v>0</v>
      </c>
      <c r="E240" s="126">
        <f t="shared" si="41"/>
        <v>0</v>
      </c>
      <c r="F240" s="96">
        <f>IF(F$11=يونيو!$A20,يونيو!$BP20-يونيو!$BO20,0)</f>
        <v>0</v>
      </c>
      <c r="G240" s="96">
        <f>IF(G$11=يونيو!$A20,يونيو!$BL20-يونيو!$BK20,0)</f>
        <v>0</v>
      </c>
      <c r="H240" s="96">
        <f>IF(H$11=يونيو!$A20,يونيو!$BM20-يونيو!$BN20,0)</f>
        <v>0</v>
      </c>
      <c r="I240" s="96">
        <f>IF(I$11=يونيو!$A20,يونيو!$BM20-يونيو!$BN20,0)</f>
        <v>0</v>
      </c>
      <c r="J240" s="96">
        <f>IF(J$11=يونيو!$A20,يونيو!$BM20-يونيو!$BN20,0)</f>
        <v>0</v>
      </c>
      <c r="K240" s="96">
        <f>IF(K$11=يونيو!$A20,يونيو!$BM20-يونيو!$BN20,0)</f>
        <v>0</v>
      </c>
      <c r="L240" s="96">
        <f>IF(L$11=يونيو!$A20,يونيو!$BM20-يونيو!$BN20,0)</f>
        <v>0</v>
      </c>
      <c r="M240" s="96"/>
      <c r="N240" s="96">
        <f>IF(N$11=يونيو!$A20,يونيو!$BP20-يونيو!$BO20,0)</f>
        <v>0</v>
      </c>
      <c r="O240" s="96">
        <f>IF(O$11=يونيو!$A20,يونيو!$BL20-يونيو!$BK20,0)</f>
        <v>0</v>
      </c>
      <c r="P240" s="96">
        <f>IF(P$11=يونيو!$A20,يونيو!$AI20-يونيو!$AJ20,0)</f>
        <v>0</v>
      </c>
      <c r="Q240" s="96">
        <f>IF(Q$11=يونيو!$A20,يونيو!$AI20-يونيو!$AJ20,0)</f>
        <v>0</v>
      </c>
      <c r="R240" s="96">
        <f>IF(R$11=يونيو!$A20,يونيو!$AI20-يونيو!$AJ20,0)</f>
        <v>0</v>
      </c>
      <c r="S240" s="96">
        <f>IF(S$11=يونيو!$A20,يونيو!$AI20-يونيو!$AJ20,0)</f>
        <v>0</v>
      </c>
      <c r="T240" s="96">
        <f>IF(T$11=يونيو!$A20,يونيو!$AI20-يونيو!$AJ20,0)</f>
        <v>0</v>
      </c>
      <c r="U240" s="96"/>
      <c r="V240" s="96">
        <f>IF(V$11=يونيو!$A20,يونيو!$BP20-يونيو!$BO20,0)</f>
        <v>0</v>
      </c>
      <c r="W240" s="96">
        <f>IF(W$11=يونيو!$A20,يونيو!$BL20-يونيو!$BK20,0)</f>
        <v>0</v>
      </c>
      <c r="X240" s="96">
        <f>IF(X$11=يونيو!$A20,يونيو!$AI20-يونيو!$AJ20,0)</f>
        <v>0</v>
      </c>
      <c r="Y240" s="96">
        <f>IF(Y$11=يونيو!$A20,يونيو!$AI20-يونيو!$AJ20,0)</f>
        <v>0</v>
      </c>
      <c r="Z240" s="96">
        <f>IF(Z$11=يونيو!$A20,يونيو!$AI20-يونيو!$AJ20,0)</f>
        <v>0</v>
      </c>
      <c r="AA240" s="96">
        <f>IF(AA$11=يونيو!$A20,يونيو!$AI20-يونيو!$AJ20,0)</f>
        <v>0</v>
      </c>
      <c r="AB240" s="96">
        <f>IF(AB$11=يونيو!$A20,يونيو!$AI20-يونيو!$AJ20,0)</f>
        <v>0</v>
      </c>
      <c r="AC240" s="96"/>
      <c r="AD240" s="96">
        <f>IF(AD$11=يونيو!$A20,يونيو!$BP20-يونيو!$BO20,0)</f>
        <v>0</v>
      </c>
      <c r="AE240" s="96">
        <f>IF(AE$11=يونيو!$A20,يونيو!$BL20-يونيو!$BK20,0)</f>
        <v>0</v>
      </c>
      <c r="AF240" s="96">
        <f>IF(AF$11=يونيو!$A20,يونيو!$AI20-يونيو!$AJ20,0)</f>
        <v>0</v>
      </c>
      <c r="AG240" s="96">
        <f>IF(AG$11=يونيو!$A20,يونيو!$AI20-يونيو!$AJ20,0)</f>
        <v>0</v>
      </c>
      <c r="AH240" s="96">
        <f>IF(AH$11=يونيو!$A20,يونيو!$AI20-يونيو!$AJ20,0)</f>
        <v>0</v>
      </c>
      <c r="AI240" s="96"/>
      <c r="AJ240" s="96">
        <f>IF(AJ$11=يونيو!$A20,يونيو!$BP20-يونيو!$BO20,0)</f>
        <v>0</v>
      </c>
      <c r="AK240" s="96">
        <f>IF(AK$11=يونيو!$A20,يونيو!$AI20-يونيو!$AJ20,0)</f>
        <v>0</v>
      </c>
      <c r="AL240" s="96">
        <f>IF(AL$11=يونيو!$A20,يونيو!$AI20-يونيو!$AJ20,0)</f>
        <v>0</v>
      </c>
      <c r="AM240" s="96">
        <f>IF(AM$11=يونيو!$A20,يونيو!$AI20-يونيو!$AJ20,0)</f>
        <v>0</v>
      </c>
      <c r="AN240" s="96">
        <f>IF(AN$11=يونيو!$A20,يونيو!$AI20-يونيو!$AJ20,0)</f>
        <v>0</v>
      </c>
    </row>
    <row r="241" spans="1:40">
      <c r="A241" s="96" t="str">
        <f>IF(D241&gt;0,يونيو!D21," ")</f>
        <v> </v>
      </c>
      <c r="B241" s="96"/>
      <c r="C241" s="96"/>
      <c r="D241" s="126">
        <f t="shared" si="40"/>
        <v>0</v>
      </c>
      <c r="E241" s="126">
        <f t="shared" si="41"/>
        <v>0</v>
      </c>
      <c r="F241" s="96">
        <f>IF(F$11=يونيو!$A21,يونيو!$BP21-يونيو!$BO21,0)</f>
        <v>0</v>
      </c>
      <c r="G241" s="96">
        <f>IF(G$11=يونيو!$A21,يونيو!$BL21-يونيو!$BK21,0)</f>
        <v>0</v>
      </c>
      <c r="H241" s="96">
        <f>IF(H$11=يونيو!$A21,يونيو!$BM21-يونيو!$BN21,0)</f>
        <v>0</v>
      </c>
      <c r="I241" s="96">
        <f>IF(I$11=يونيو!$A21,يونيو!$BM21-يونيو!$BN21,0)</f>
        <v>0</v>
      </c>
      <c r="J241" s="96">
        <f>IF(J$11=يونيو!$A21,يونيو!$BM21-يونيو!$BN21,0)</f>
        <v>0</v>
      </c>
      <c r="K241" s="96">
        <f>IF(K$11=يونيو!$A21,يونيو!$BM21-يونيو!$BN21,0)</f>
        <v>0</v>
      </c>
      <c r="L241" s="96">
        <f>IF(L$11=يونيو!$A21,يونيو!$BM21-يونيو!$BN21,0)</f>
        <v>0</v>
      </c>
      <c r="M241" s="96"/>
      <c r="N241" s="96">
        <f>IF(N$11=يونيو!$A21,يونيو!$BP21-يونيو!$BO21,0)</f>
        <v>0</v>
      </c>
      <c r="O241" s="96">
        <f>IF(O$11=يونيو!$A21,يونيو!$BL21-يونيو!$BK21,0)</f>
        <v>0</v>
      </c>
      <c r="P241" s="96">
        <f>IF(P$11=يونيو!$A21,يونيو!$AI21-يونيو!$AJ21,0)</f>
        <v>0</v>
      </c>
      <c r="Q241" s="96">
        <f>IF(Q$11=يونيو!$A21,يونيو!$AI21-يونيو!$AJ21,0)</f>
        <v>0</v>
      </c>
      <c r="R241" s="96">
        <f>IF(R$11=يونيو!$A21,يونيو!$AI21-يونيو!$AJ21,0)</f>
        <v>0</v>
      </c>
      <c r="S241" s="96">
        <f>IF(S$11=يونيو!$A21,يونيو!$AI21-يونيو!$AJ21,0)</f>
        <v>0</v>
      </c>
      <c r="T241" s="96">
        <f>IF(T$11=يونيو!$A21,يونيو!$AI21-يونيو!$AJ21,0)</f>
        <v>0</v>
      </c>
      <c r="U241" s="96"/>
      <c r="V241" s="96">
        <f>IF(V$11=يونيو!$A21,يونيو!$BP21-يونيو!$BO21,0)</f>
        <v>0</v>
      </c>
      <c r="W241" s="96">
        <f>IF(W$11=يونيو!$A21,يونيو!$BL21-يونيو!$BK21,0)</f>
        <v>0</v>
      </c>
      <c r="X241" s="96">
        <f>IF(X$11=يونيو!$A21,يونيو!$AI21-يونيو!$AJ21,0)</f>
        <v>0</v>
      </c>
      <c r="Y241" s="96">
        <f>IF(Y$11=يونيو!$A21,يونيو!$AI21-يونيو!$AJ21,0)</f>
        <v>0</v>
      </c>
      <c r="Z241" s="96">
        <f>IF(Z$11=يونيو!$A21,يونيو!$AI21-يونيو!$AJ21,0)</f>
        <v>0</v>
      </c>
      <c r="AA241" s="96">
        <f>IF(AA$11=يونيو!$A21,يونيو!$AI21-يونيو!$AJ21,0)</f>
        <v>0</v>
      </c>
      <c r="AB241" s="96">
        <f>IF(AB$11=يونيو!$A21,يونيو!$AI21-يونيو!$AJ21,0)</f>
        <v>0</v>
      </c>
      <c r="AC241" s="96"/>
      <c r="AD241" s="96">
        <f>IF(AD$11=يونيو!$A21,يونيو!$BP21-يونيو!$BO21,0)</f>
        <v>0</v>
      </c>
      <c r="AE241" s="96">
        <f>IF(AE$11=يونيو!$A21,يونيو!$BL21-يونيو!$BK21,0)</f>
        <v>0</v>
      </c>
      <c r="AF241" s="96">
        <f>IF(AF$11=يونيو!$A21,يونيو!$AI21-يونيو!$AJ21,0)</f>
        <v>0</v>
      </c>
      <c r="AG241" s="96">
        <f>IF(AG$11=يونيو!$A21,يونيو!$AI21-يونيو!$AJ21,0)</f>
        <v>0</v>
      </c>
      <c r="AH241" s="96">
        <f>IF(AH$11=يونيو!$A21,يونيو!$AI21-يونيو!$AJ21,0)</f>
        <v>0</v>
      </c>
      <c r="AI241" s="96"/>
      <c r="AJ241" s="96">
        <f>IF(AJ$11=يونيو!$A21,يونيو!$BP21-يونيو!$BO21,0)</f>
        <v>0</v>
      </c>
      <c r="AK241" s="96">
        <f>IF(AK$11=يونيو!$A21,يونيو!$AI21-يونيو!$AJ21,0)</f>
        <v>0</v>
      </c>
      <c r="AL241" s="96">
        <f>IF(AL$11=يونيو!$A21,يونيو!$AI21-يونيو!$AJ21,0)</f>
        <v>0</v>
      </c>
      <c r="AM241" s="96">
        <f>IF(AM$11=يونيو!$A21,يونيو!$AI21-يونيو!$AJ21,0)</f>
        <v>0</v>
      </c>
      <c r="AN241" s="96">
        <f>IF(AN$11=يونيو!$A21,يونيو!$AI21-يونيو!$AJ21,0)</f>
        <v>0</v>
      </c>
    </row>
    <row r="242" spans="1:40">
      <c r="A242" s="96" t="str">
        <f>IF(D242&gt;0,يونيو!D22," ")</f>
        <v> </v>
      </c>
      <c r="B242" s="96"/>
      <c r="C242" s="96"/>
      <c r="D242" s="126">
        <f t="shared" si="40"/>
        <v>0</v>
      </c>
      <c r="E242" s="126">
        <f t="shared" si="41"/>
        <v>0</v>
      </c>
      <c r="F242" s="96">
        <f>IF(F$11=يونيو!$A22,يونيو!$BP22-يونيو!$BO22,0)</f>
        <v>0</v>
      </c>
      <c r="G242" s="96">
        <f>IF(G$11=يونيو!$A22,يونيو!$BL22-يونيو!$BK22,0)</f>
        <v>0</v>
      </c>
      <c r="H242" s="96">
        <f>IF(H$11=يونيو!$A22,يونيو!$BM22-يونيو!$BN22,0)</f>
        <v>0</v>
      </c>
      <c r="I242" s="96">
        <f>IF(I$11=يونيو!$A22,يونيو!$BM22-يونيو!$BN22,0)</f>
        <v>0</v>
      </c>
      <c r="J242" s="96">
        <f>IF(J$11=يونيو!$A22,يونيو!$BM22-يونيو!$BN22,0)</f>
        <v>0</v>
      </c>
      <c r="K242" s="96">
        <f>IF(K$11=يونيو!$A22,يونيو!$BM22-يونيو!$BN22,0)</f>
        <v>0</v>
      </c>
      <c r="L242" s="96">
        <f>IF(L$11=يونيو!$A22,يونيو!$BM22-يونيو!$BN22,0)</f>
        <v>0</v>
      </c>
      <c r="M242" s="96"/>
      <c r="N242" s="96">
        <f>IF(N$11=يونيو!$A22,يونيو!$BP22-يونيو!$BO22,0)</f>
        <v>0</v>
      </c>
      <c r="O242" s="96">
        <f>IF(O$11=يونيو!$A22,يونيو!$BL22-يونيو!$BK22,0)</f>
        <v>0</v>
      </c>
      <c r="P242" s="96">
        <f>IF(P$11=يونيو!$A22,يونيو!$AI22-يونيو!$AJ22,0)</f>
        <v>0</v>
      </c>
      <c r="Q242" s="96">
        <f>IF(Q$11=يونيو!$A22,يونيو!$AI22-يونيو!$AJ22,0)</f>
        <v>0</v>
      </c>
      <c r="R242" s="96">
        <f>IF(R$11=يونيو!$A22,يونيو!$AI22-يونيو!$AJ22,0)</f>
        <v>0</v>
      </c>
      <c r="S242" s="96">
        <f>IF(S$11=يونيو!$A22,يونيو!$AI22-يونيو!$AJ22,0)</f>
        <v>0</v>
      </c>
      <c r="T242" s="96">
        <f>IF(T$11=يونيو!$A22,يونيو!$AI22-يونيو!$AJ22,0)</f>
        <v>0</v>
      </c>
      <c r="U242" s="96"/>
      <c r="V242" s="96">
        <f>IF(V$11=يونيو!$A22,يونيو!$BP22-يونيو!$BO22,0)</f>
        <v>0</v>
      </c>
      <c r="W242" s="96">
        <f>IF(W$11=يونيو!$A22,يونيو!$BL22-يونيو!$BK22,0)</f>
        <v>0</v>
      </c>
      <c r="X242" s="96">
        <f>IF(X$11=يونيو!$A22,يونيو!$AI22-يونيو!$AJ22,0)</f>
        <v>0</v>
      </c>
      <c r="Y242" s="96">
        <f>IF(Y$11=يونيو!$A22,يونيو!$AI22-يونيو!$AJ22,0)</f>
        <v>0</v>
      </c>
      <c r="Z242" s="96">
        <f>IF(Z$11=يونيو!$A22,يونيو!$AI22-يونيو!$AJ22,0)</f>
        <v>0</v>
      </c>
      <c r="AA242" s="96">
        <f>IF(AA$11=يونيو!$A22,يونيو!$AI22-يونيو!$AJ22,0)</f>
        <v>0</v>
      </c>
      <c r="AB242" s="96">
        <f>IF(AB$11=يونيو!$A22,يونيو!$AI22-يونيو!$AJ22,0)</f>
        <v>0</v>
      </c>
      <c r="AC242" s="96"/>
      <c r="AD242" s="96">
        <f>IF(AD$11=يونيو!$A22,يونيو!$BP22-يونيو!$BO22,0)</f>
        <v>0</v>
      </c>
      <c r="AE242" s="96">
        <f>IF(AE$11=يونيو!$A22,يونيو!$BL22-يونيو!$BK22,0)</f>
        <v>0</v>
      </c>
      <c r="AF242" s="96">
        <f>IF(AF$11=يونيو!$A22,يونيو!$AI22-يونيو!$AJ22,0)</f>
        <v>0</v>
      </c>
      <c r="AG242" s="96">
        <f>IF(AG$11=يونيو!$A22,يونيو!$AI22-يونيو!$AJ22,0)</f>
        <v>0</v>
      </c>
      <c r="AH242" s="96">
        <f>IF(AH$11=يونيو!$A22,يونيو!$AI22-يونيو!$AJ22,0)</f>
        <v>0</v>
      </c>
      <c r="AI242" s="96"/>
      <c r="AJ242" s="96">
        <f>IF(AJ$11=يونيو!$A22,يونيو!$BP22-يونيو!$BO22,0)</f>
        <v>0</v>
      </c>
      <c r="AK242" s="96">
        <f>IF(AK$11=يونيو!$A22,يونيو!$AI22-يونيو!$AJ22,0)</f>
        <v>0</v>
      </c>
      <c r="AL242" s="96">
        <f>IF(AL$11=يونيو!$A22,يونيو!$AI22-يونيو!$AJ22,0)</f>
        <v>0</v>
      </c>
      <c r="AM242" s="96">
        <f>IF(AM$11=يونيو!$A22,يونيو!$AI22-يونيو!$AJ22,0)</f>
        <v>0</v>
      </c>
      <c r="AN242" s="96">
        <f>IF(AN$11=يونيو!$A22,يونيو!$AI22-يونيو!$AJ22,0)</f>
        <v>0</v>
      </c>
    </row>
    <row r="243" spans="1:40">
      <c r="A243" s="96" t="str">
        <f>IF(D243&gt;0,يونيو!D23," ")</f>
        <v> </v>
      </c>
      <c r="B243" s="96"/>
      <c r="C243" s="96"/>
      <c r="D243" s="126">
        <f t="shared" si="40"/>
        <v>0</v>
      </c>
      <c r="E243" s="126">
        <f t="shared" si="41"/>
        <v>0</v>
      </c>
      <c r="F243" s="96">
        <f>IF(F$11=يونيو!$A23,يونيو!$BP23-يونيو!$BO23,0)</f>
        <v>0</v>
      </c>
      <c r="G243" s="96">
        <f>IF(G$11=يونيو!$A23,يونيو!$BL23-يونيو!$BK23,0)</f>
        <v>0</v>
      </c>
      <c r="H243" s="96">
        <f>IF(H$11=يونيو!$A23,يونيو!$BM23-يونيو!$BN23,0)</f>
        <v>0</v>
      </c>
      <c r="I243" s="96">
        <f>IF(I$11=يونيو!$A23,يونيو!$BM23-يونيو!$BN23,0)</f>
        <v>0</v>
      </c>
      <c r="J243" s="96">
        <f>IF(J$11=يونيو!$A23,يونيو!$BM23-يونيو!$BN23,0)</f>
        <v>0</v>
      </c>
      <c r="K243" s="96">
        <f>IF(K$11=يونيو!$A23,يونيو!$BM23-يونيو!$BN23,0)</f>
        <v>0</v>
      </c>
      <c r="L243" s="96">
        <f>IF(L$11=يونيو!$A23,يونيو!$BM23-يونيو!$BN23,0)</f>
        <v>0</v>
      </c>
      <c r="M243" s="96"/>
      <c r="N243" s="96">
        <f>IF(N$11=يونيو!$A23,يونيو!$BP23-يونيو!$BO23,0)</f>
        <v>0</v>
      </c>
      <c r="O243" s="96">
        <f>IF(O$11=يونيو!$A23,يونيو!$BL23-يونيو!$BK23,0)</f>
        <v>0</v>
      </c>
      <c r="P243" s="96">
        <f>IF(P$11=يونيو!$A23,يونيو!$AI23-يونيو!$AJ23,0)</f>
        <v>0</v>
      </c>
      <c r="Q243" s="96">
        <f>IF(Q$11=يونيو!$A23,يونيو!$AI23-يونيو!$AJ23,0)</f>
        <v>0</v>
      </c>
      <c r="R243" s="96">
        <f>IF(R$11=يونيو!$A23,يونيو!$AI23-يونيو!$AJ23,0)</f>
        <v>0</v>
      </c>
      <c r="S243" s="96">
        <f>IF(S$11=يونيو!$A23,يونيو!$AI23-يونيو!$AJ23,0)</f>
        <v>0</v>
      </c>
      <c r="T243" s="96">
        <f>IF(T$11=يونيو!$A23,يونيو!$AI23-يونيو!$AJ23,0)</f>
        <v>0</v>
      </c>
      <c r="U243" s="96"/>
      <c r="V243" s="96">
        <f>IF(V$11=يونيو!$A23,يونيو!$BP23-يونيو!$BO23,0)</f>
        <v>0</v>
      </c>
      <c r="W243" s="96">
        <f>IF(W$11=يونيو!$A23,يونيو!$BL23-يونيو!$BK23,0)</f>
        <v>0</v>
      </c>
      <c r="X243" s="96">
        <f>IF(X$11=يونيو!$A23,يونيو!$AI23-يونيو!$AJ23,0)</f>
        <v>0</v>
      </c>
      <c r="Y243" s="96">
        <f>IF(Y$11=يونيو!$A23,يونيو!$AI23-يونيو!$AJ23,0)</f>
        <v>0</v>
      </c>
      <c r="Z243" s="96">
        <f>IF(Z$11=يونيو!$A23,يونيو!$AI23-يونيو!$AJ23,0)</f>
        <v>0</v>
      </c>
      <c r="AA243" s="96">
        <f>IF(AA$11=يونيو!$A23,يونيو!$AI23-يونيو!$AJ23,0)</f>
        <v>0</v>
      </c>
      <c r="AB243" s="96">
        <f>IF(AB$11=يونيو!$A23,يونيو!$AI23-يونيو!$AJ23,0)</f>
        <v>0</v>
      </c>
      <c r="AC243" s="96"/>
      <c r="AD243" s="96">
        <f>IF(AD$11=يونيو!$A23,يونيو!$BP23-يونيو!$BO23,0)</f>
        <v>0</v>
      </c>
      <c r="AE243" s="96">
        <f>IF(AE$11=يونيو!$A23,يونيو!$BL23-يونيو!$BK23,0)</f>
        <v>0</v>
      </c>
      <c r="AF243" s="96">
        <f>IF(AF$11=يونيو!$A23,يونيو!$AI23-يونيو!$AJ23,0)</f>
        <v>0</v>
      </c>
      <c r="AG243" s="96">
        <f>IF(AG$11=يونيو!$A23,يونيو!$AI23-يونيو!$AJ23,0)</f>
        <v>0</v>
      </c>
      <c r="AH243" s="96">
        <f>IF(AH$11=يونيو!$A23,يونيو!$AI23-يونيو!$AJ23,0)</f>
        <v>0</v>
      </c>
      <c r="AI243" s="96"/>
      <c r="AJ243" s="96">
        <f>IF(AJ$11=يونيو!$A23,يونيو!$BP23-يونيو!$BO23,0)</f>
        <v>0</v>
      </c>
      <c r="AK243" s="96">
        <f>IF(AK$11=يونيو!$A23,يونيو!$AI23-يونيو!$AJ23,0)</f>
        <v>0</v>
      </c>
      <c r="AL243" s="96">
        <f>IF(AL$11=يونيو!$A23,يونيو!$AI23-يونيو!$AJ23,0)</f>
        <v>0</v>
      </c>
      <c r="AM243" s="96">
        <f>IF(AM$11=يونيو!$A23,يونيو!$AI23-يونيو!$AJ23,0)</f>
        <v>0</v>
      </c>
      <c r="AN243" s="96">
        <f>IF(AN$11=يونيو!$A23,يونيو!$AI23-يونيو!$AJ23,0)</f>
        <v>0</v>
      </c>
    </row>
    <row r="244" spans="1:40">
      <c r="A244" s="96" t="str">
        <f>IF(D244&gt;0,يونيو!D24," ")</f>
        <v> </v>
      </c>
      <c r="B244" s="96"/>
      <c r="C244" s="96"/>
      <c r="D244" s="126">
        <f t="shared" si="40"/>
        <v>0</v>
      </c>
      <c r="E244" s="126">
        <f t="shared" si="41"/>
        <v>0</v>
      </c>
      <c r="F244" s="96">
        <f>IF(F$11=يونيو!$A24,يونيو!$BP24-يونيو!$BO24,0)</f>
        <v>0</v>
      </c>
      <c r="G244" s="96">
        <f>IF(G$11=يونيو!$A24,يونيو!$BL24-يونيو!$BK24,0)</f>
        <v>0</v>
      </c>
      <c r="H244" s="96">
        <f>IF(H$11=يونيو!$A24,يونيو!$BM24-يونيو!$BN24,0)</f>
        <v>0</v>
      </c>
      <c r="I244" s="96">
        <f>IF(I$11=يونيو!$A24,يونيو!$BM24-يونيو!$BN24,0)</f>
        <v>0</v>
      </c>
      <c r="J244" s="96">
        <f>IF(J$11=يونيو!$A24,يونيو!$BM24-يونيو!$BN24,0)</f>
        <v>0</v>
      </c>
      <c r="K244" s="96">
        <f>IF(K$11=يونيو!$A24,يونيو!$BM24-يونيو!$BN24,0)</f>
        <v>0</v>
      </c>
      <c r="L244" s="96">
        <f>IF(L$11=يونيو!$A24,يونيو!$BM24-يونيو!$BN24,0)</f>
        <v>0</v>
      </c>
      <c r="M244" s="96"/>
      <c r="N244" s="96">
        <f>IF(N$11=يونيو!$A24,يونيو!$BP24-يونيو!$BO24,0)</f>
        <v>0</v>
      </c>
      <c r="O244" s="96">
        <f>IF(O$11=يونيو!$A24,يونيو!$BL24-يونيو!$BK24,0)</f>
        <v>0</v>
      </c>
      <c r="P244" s="96">
        <f>IF(P$11=يونيو!$A24,يونيو!$AI24-يونيو!$AJ24,0)</f>
        <v>0</v>
      </c>
      <c r="Q244" s="96">
        <f>IF(Q$11=يونيو!$A24,يونيو!$AI24-يونيو!$AJ24,0)</f>
        <v>0</v>
      </c>
      <c r="R244" s="96">
        <f>IF(R$11=يونيو!$A24,يونيو!$AI24-يونيو!$AJ24,0)</f>
        <v>0</v>
      </c>
      <c r="S244" s="96">
        <f>IF(S$11=يونيو!$A24,يونيو!$AI24-يونيو!$AJ24,0)</f>
        <v>0</v>
      </c>
      <c r="T244" s="96">
        <f>IF(T$11=يونيو!$A24,يونيو!$AI24-يونيو!$AJ24,0)</f>
        <v>0</v>
      </c>
      <c r="U244" s="96"/>
      <c r="V244" s="96">
        <f>IF(V$11=يونيو!$A24,يونيو!$BP24-يونيو!$BO24,0)</f>
        <v>0</v>
      </c>
      <c r="W244" s="96">
        <f>IF(W$11=يونيو!$A24,يونيو!$BL24-يونيو!$BK24,0)</f>
        <v>0</v>
      </c>
      <c r="X244" s="96">
        <f>IF(X$11=يونيو!$A24,يونيو!$AI24-يونيو!$AJ24,0)</f>
        <v>0</v>
      </c>
      <c r="Y244" s="96">
        <f>IF(Y$11=يونيو!$A24,يونيو!$AI24-يونيو!$AJ24,0)</f>
        <v>0</v>
      </c>
      <c r="Z244" s="96">
        <f>IF(Z$11=يونيو!$A24,يونيو!$AI24-يونيو!$AJ24,0)</f>
        <v>0</v>
      </c>
      <c r="AA244" s="96">
        <f>IF(AA$11=يونيو!$A24,يونيو!$AI24-يونيو!$AJ24,0)</f>
        <v>0</v>
      </c>
      <c r="AB244" s="96">
        <f>IF(AB$11=يونيو!$A24,يونيو!$AI24-يونيو!$AJ24,0)</f>
        <v>0</v>
      </c>
      <c r="AC244" s="96"/>
      <c r="AD244" s="96">
        <f>IF(AD$11=يونيو!$A24,يونيو!$BP24-يونيو!$BO24,0)</f>
        <v>0</v>
      </c>
      <c r="AE244" s="96">
        <f>IF(AE$11=يونيو!$A24,يونيو!$BL24-يونيو!$BK24,0)</f>
        <v>0</v>
      </c>
      <c r="AF244" s="96">
        <f>IF(AF$11=يونيو!$A24,يونيو!$AI24-يونيو!$AJ24,0)</f>
        <v>0</v>
      </c>
      <c r="AG244" s="96">
        <f>IF(AG$11=يونيو!$A24,يونيو!$AI24-يونيو!$AJ24,0)</f>
        <v>0</v>
      </c>
      <c r="AH244" s="96">
        <f>IF(AH$11=يونيو!$A24,يونيو!$AI24-يونيو!$AJ24,0)</f>
        <v>0</v>
      </c>
      <c r="AI244" s="96"/>
      <c r="AJ244" s="96">
        <f>IF(AJ$11=يونيو!$A24,يونيو!$BP24-يونيو!$BO24,0)</f>
        <v>0</v>
      </c>
      <c r="AK244" s="96">
        <f>IF(AK$11=يونيو!$A24,يونيو!$AI24-يونيو!$AJ24,0)</f>
        <v>0</v>
      </c>
      <c r="AL244" s="96">
        <f>IF(AL$11=يونيو!$A24,يونيو!$AI24-يونيو!$AJ24,0)</f>
        <v>0</v>
      </c>
      <c r="AM244" s="96">
        <f>IF(AM$11=يونيو!$A24,يونيو!$AI24-يونيو!$AJ24,0)</f>
        <v>0</v>
      </c>
      <c r="AN244" s="96">
        <f>IF(AN$11=يونيو!$A24,يونيو!$AI24-يونيو!$AJ24,0)</f>
        <v>0</v>
      </c>
    </row>
    <row r="245" spans="1:40">
      <c r="A245" s="96" t="str">
        <f>IF(D245&gt;0,يونيو!D25," ")</f>
        <v> </v>
      </c>
      <c r="B245" s="96"/>
      <c r="C245" s="96"/>
      <c r="D245" s="126">
        <f t="shared" si="40"/>
        <v>0</v>
      </c>
      <c r="E245" s="126">
        <f t="shared" si="41"/>
        <v>0</v>
      </c>
      <c r="F245" s="96">
        <f>IF(F$11=يونيو!$A25,يونيو!$BP25-يونيو!$BO25,0)</f>
        <v>0</v>
      </c>
      <c r="G245" s="96">
        <f>IF(G$11=يونيو!$A25,يونيو!$BL25-يونيو!$BK25,0)</f>
        <v>0</v>
      </c>
      <c r="H245" s="96">
        <f>IF(H$11=يونيو!$A25,يونيو!$BM25-يونيو!$BN25,0)</f>
        <v>0</v>
      </c>
      <c r="I245" s="96">
        <f>IF(I$11=يونيو!$A25,يونيو!$BM25-يونيو!$BN25,0)</f>
        <v>0</v>
      </c>
      <c r="J245" s="96">
        <f>IF(J$11=يونيو!$A25,يونيو!$BM25-يونيو!$BN25,0)</f>
        <v>0</v>
      </c>
      <c r="K245" s="96">
        <f>IF(K$11=يونيو!$A25,يونيو!$BM25-يونيو!$BN25,0)</f>
        <v>0</v>
      </c>
      <c r="L245" s="96">
        <f>IF(L$11=يونيو!$A25,يونيو!$BM25-يونيو!$BN25,0)</f>
        <v>0</v>
      </c>
      <c r="M245" s="96"/>
      <c r="N245" s="96">
        <f>IF(N$11=يونيو!$A25,يونيو!$BP25-يونيو!$BO25,0)</f>
        <v>0</v>
      </c>
      <c r="O245" s="96">
        <f>IF(O$11=يونيو!$A25,يونيو!$BL25-يونيو!$BK25,0)</f>
        <v>0</v>
      </c>
      <c r="P245" s="96">
        <f>IF(P$11=يونيو!$A25,يونيو!$AI25-يونيو!$AJ25,0)</f>
        <v>0</v>
      </c>
      <c r="Q245" s="96">
        <f>IF(Q$11=يونيو!$A25,يونيو!$AI25-يونيو!$AJ25,0)</f>
        <v>0</v>
      </c>
      <c r="R245" s="96">
        <f>IF(R$11=يونيو!$A25,يونيو!$AI25-يونيو!$AJ25,0)</f>
        <v>0</v>
      </c>
      <c r="S245" s="96">
        <f>IF(S$11=يونيو!$A25,يونيو!$AI25-يونيو!$AJ25,0)</f>
        <v>0</v>
      </c>
      <c r="T245" s="96">
        <f>IF(T$11=يونيو!$A25,يونيو!$AI25-يونيو!$AJ25,0)</f>
        <v>0</v>
      </c>
      <c r="U245" s="96"/>
      <c r="V245" s="96">
        <f>IF(V$11=يونيو!$A25,يونيو!$BP25-يونيو!$BO25,0)</f>
        <v>0</v>
      </c>
      <c r="W245" s="96">
        <f>IF(W$11=يونيو!$A25,يونيو!$BL25-يونيو!$BK25,0)</f>
        <v>0</v>
      </c>
      <c r="X245" s="96">
        <f>IF(X$11=يونيو!$A25,يونيو!$AI25-يونيو!$AJ25,0)</f>
        <v>0</v>
      </c>
      <c r="Y245" s="96">
        <f>IF(Y$11=يونيو!$A25,يونيو!$AI25-يونيو!$AJ25,0)</f>
        <v>0</v>
      </c>
      <c r="Z245" s="96">
        <f>IF(Z$11=يونيو!$A25,يونيو!$AI25-يونيو!$AJ25,0)</f>
        <v>0</v>
      </c>
      <c r="AA245" s="96">
        <f>IF(AA$11=يونيو!$A25,يونيو!$AI25-يونيو!$AJ25,0)</f>
        <v>0</v>
      </c>
      <c r="AB245" s="96">
        <f>IF(AB$11=يونيو!$A25,يونيو!$AI25-يونيو!$AJ25,0)</f>
        <v>0</v>
      </c>
      <c r="AC245" s="96"/>
      <c r="AD245" s="96">
        <f>IF(AD$11=يونيو!$A25,يونيو!$BP25-يونيو!$BO25,0)</f>
        <v>0</v>
      </c>
      <c r="AE245" s="96">
        <f>IF(AE$11=يونيو!$A25,يونيو!$BL25-يونيو!$BK25,0)</f>
        <v>0</v>
      </c>
      <c r="AF245" s="96">
        <f>IF(AF$11=يونيو!$A25,يونيو!$AI25-يونيو!$AJ25,0)</f>
        <v>0</v>
      </c>
      <c r="AG245" s="96">
        <f>IF(AG$11=يونيو!$A25,يونيو!$AI25-يونيو!$AJ25,0)</f>
        <v>0</v>
      </c>
      <c r="AH245" s="96">
        <f>IF(AH$11=يونيو!$A25,يونيو!$AI25-يونيو!$AJ25,0)</f>
        <v>0</v>
      </c>
      <c r="AI245" s="96"/>
      <c r="AJ245" s="96">
        <f>IF(AJ$11=يونيو!$A25,يونيو!$BP25-يونيو!$BO25,0)</f>
        <v>0</v>
      </c>
      <c r="AK245" s="96">
        <f>IF(AK$11=يونيو!$A25,يونيو!$AI25-يونيو!$AJ25,0)</f>
        <v>0</v>
      </c>
      <c r="AL245" s="96">
        <f>IF(AL$11=يونيو!$A25,يونيو!$AI25-يونيو!$AJ25,0)</f>
        <v>0</v>
      </c>
      <c r="AM245" s="96">
        <f>IF(AM$11=يونيو!$A25,يونيو!$AI25-يونيو!$AJ25,0)</f>
        <v>0</v>
      </c>
      <c r="AN245" s="96">
        <f>IF(AN$11=يونيو!$A25,يونيو!$AI25-يونيو!$AJ25,0)</f>
        <v>0</v>
      </c>
    </row>
    <row r="246" spans="1:40">
      <c r="A246" s="96" t="str">
        <f>IF(D246&gt;0,يونيو!D26," ")</f>
        <v> </v>
      </c>
      <c r="B246" s="96"/>
      <c r="C246" s="96"/>
      <c r="D246" s="126">
        <f t="shared" si="40"/>
        <v>0</v>
      </c>
      <c r="E246" s="126">
        <f t="shared" si="41"/>
        <v>0</v>
      </c>
      <c r="F246" s="96">
        <f>IF(F$11=يونيو!$A26,يونيو!$BP26-يونيو!$BO26,0)</f>
        <v>0</v>
      </c>
      <c r="G246" s="96">
        <f>IF(G$11=يونيو!$A26,يونيو!$BL26-يونيو!$BK26,0)</f>
        <v>0</v>
      </c>
      <c r="H246" s="96">
        <f>IF(H$11=يونيو!$A26,يونيو!$BM26-يونيو!$BN26,0)</f>
        <v>0</v>
      </c>
      <c r="I246" s="96">
        <f>IF(I$11=يونيو!$A26,يونيو!$BM26-يونيو!$BN26,0)</f>
        <v>0</v>
      </c>
      <c r="J246" s="96">
        <f>IF(J$11=يونيو!$A26,يونيو!$BM26-يونيو!$BN26,0)</f>
        <v>0</v>
      </c>
      <c r="K246" s="96">
        <f>IF(K$11=يونيو!$A26,يونيو!$BM26-يونيو!$BN26,0)</f>
        <v>0</v>
      </c>
      <c r="L246" s="96">
        <f>IF(L$11=يونيو!$A26,يونيو!$BM26-يونيو!$BN26,0)</f>
        <v>0</v>
      </c>
      <c r="M246" s="96"/>
      <c r="N246" s="96">
        <f>IF(N$11=يونيو!$A26,يونيو!$BP26-يونيو!$BO26,0)</f>
        <v>0</v>
      </c>
      <c r="O246" s="96">
        <f>IF(O$11=يونيو!$A26,يونيو!$BL26-يونيو!$BK26,0)</f>
        <v>0</v>
      </c>
      <c r="P246" s="96">
        <f>IF(P$11=يونيو!$A26,يونيو!$AI26-يونيو!$AJ26,0)</f>
        <v>0</v>
      </c>
      <c r="Q246" s="96">
        <f>IF(Q$11=يونيو!$A26,يونيو!$AI26-يونيو!$AJ26,0)</f>
        <v>0</v>
      </c>
      <c r="R246" s="96">
        <f>IF(R$11=يونيو!$A26,يونيو!$AI26-يونيو!$AJ26,0)</f>
        <v>0</v>
      </c>
      <c r="S246" s="96">
        <f>IF(S$11=يونيو!$A26,يونيو!$AI26-يونيو!$AJ26,0)</f>
        <v>0</v>
      </c>
      <c r="T246" s="96">
        <f>IF(T$11=يونيو!$A26,يونيو!$AI26-يونيو!$AJ26,0)</f>
        <v>0</v>
      </c>
      <c r="U246" s="96"/>
      <c r="V246" s="96">
        <f>IF(V$11=يونيو!$A26,يونيو!$BP26-يونيو!$BO26,0)</f>
        <v>0</v>
      </c>
      <c r="W246" s="96">
        <f>IF(W$11=يونيو!$A26,يونيو!$BL26-يونيو!$BK26,0)</f>
        <v>0</v>
      </c>
      <c r="X246" s="96">
        <f>IF(X$11=يونيو!$A26,يونيو!$AI26-يونيو!$AJ26,0)</f>
        <v>0</v>
      </c>
      <c r="Y246" s="96">
        <f>IF(Y$11=يونيو!$A26,يونيو!$AI26-يونيو!$AJ26,0)</f>
        <v>0</v>
      </c>
      <c r="Z246" s="96">
        <f>IF(Z$11=يونيو!$A26,يونيو!$AI26-يونيو!$AJ26,0)</f>
        <v>0</v>
      </c>
      <c r="AA246" s="96">
        <f>IF(AA$11=يونيو!$A26,يونيو!$AI26-يونيو!$AJ26,0)</f>
        <v>0</v>
      </c>
      <c r="AB246" s="96">
        <f>IF(AB$11=يونيو!$A26,يونيو!$AI26-يونيو!$AJ26,0)</f>
        <v>0</v>
      </c>
      <c r="AC246" s="96"/>
      <c r="AD246" s="96">
        <f>IF(AD$11=يونيو!$A26,يونيو!$BP26-يونيو!$BO26,0)</f>
        <v>0</v>
      </c>
      <c r="AE246" s="96">
        <f>IF(AE$11=يونيو!$A26,يونيو!$BL26-يونيو!$BK26,0)</f>
        <v>0</v>
      </c>
      <c r="AF246" s="96">
        <f>IF(AF$11=يونيو!$A26,يونيو!$AI26-يونيو!$AJ26,0)</f>
        <v>0</v>
      </c>
      <c r="AG246" s="96">
        <f>IF(AG$11=يونيو!$A26,يونيو!$AI26-يونيو!$AJ26,0)</f>
        <v>0</v>
      </c>
      <c r="AH246" s="96">
        <f>IF(AH$11=يونيو!$A26,يونيو!$AI26-يونيو!$AJ26,0)</f>
        <v>0</v>
      </c>
      <c r="AI246" s="96"/>
      <c r="AJ246" s="96">
        <f>IF(AJ$11=يونيو!$A26,يونيو!$BP26-يونيو!$BO26,0)</f>
        <v>0</v>
      </c>
      <c r="AK246" s="96">
        <f>IF(AK$11=يونيو!$A26,يونيو!$AI26-يونيو!$AJ26,0)</f>
        <v>0</v>
      </c>
      <c r="AL246" s="96">
        <f>IF(AL$11=يونيو!$A26,يونيو!$AI26-يونيو!$AJ26,0)</f>
        <v>0</v>
      </c>
      <c r="AM246" s="96">
        <f>IF(AM$11=يونيو!$A26,يونيو!$AI26-يونيو!$AJ26,0)</f>
        <v>0</v>
      </c>
      <c r="AN246" s="96">
        <f>IF(AN$11=يونيو!$A26,يونيو!$AI26-يونيو!$AJ26,0)</f>
        <v>0</v>
      </c>
    </row>
    <row r="247" spans="1:40">
      <c r="A247" s="96" t="str">
        <f>IF(D247&gt;0,يونيو!D27," ")</f>
        <v> </v>
      </c>
      <c r="B247" s="96"/>
      <c r="C247" s="96"/>
      <c r="D247" s="126">
        <f t="shared" si="40"/>
        <v>0</v>
      </c>
      <c r="E247" s="126">
        <f t="shared" si="41"/>
        <v>0</v>
      </c>
      <c r="F247" s="96">
        <f>IF(F$11=يونيو!$A27,يونيو!$BP27-يونيو!$BO27,0)</f>
        <v>0</v>
      </c>
      <c r="G247" s="96">
        <f>IF(G$11=يونيو!$A27,يونيو!$BL27-يونيو!$BK27,0)</f>
        <v>0</v>
      </c>
      <c r="H247" s="96">
        <f>IF(H$11=يونيو!$A27,يونيو!$BM27-يونيو!$BN27,0)</f>
        <v>0</v>
      </c>
      <c r="I247" s="96">
        <f>IF(I$11=يونيو!$A27,يونيو!$BM27-يونيو!$BN27,0)</f>
        <v>0</v>
      </c>
      <c r="J247" s="96">
        <f>IF(J$11=يونيو!$A27,يونيو!$BM27-يونيو!$BN27,0)</f>
        <v>0</v>
      </c>
      <c r="K247" s="96">
        <f>IF(K$11=يونيو!$A27,يونيو!$BM27-يونيو!$BN27,0)</f>
        <v>0</v>
      </c>
      <c r="L247" s="96">
        <f>IF(L$11=يونيو!$A27,يونيو!$BM27-يونيو!$BN27,0)</f>
        <v>0</v>
      </c>
      <c r="M247" s="96"/>
      <c r="N247" s="96">
        <f>IF(N$11=يونيو!$A27,يونيو!$BP27-يونيو!$BO27,0)</f>
        <v>0</v>
      </c>
      <c r="O247" s="96">
        <f>IF(O$11=يونيو!$A27,يونيو!$BL27-يونيو!$BK27,0)</f>
        <v>0</v>
      </c>
      <c r="P247" s="96">
        <f>IF(P$11=يونيو!$A27,يونيو!$AI27-يونيو!$AJ27,0)</f>
        <v>0</v>
      </c>
      <c r="Q247" s="96">
        <f>IF(Q$11=يونيو!$A27,يونيو!$AI27-يونيو!$AJ27,0)</f>
        <v>0</v>
      </c>
      <c r="R247" s="96">
        <f>IF(R$11=يونيو!$A27,يونيو!$AI27-يونيو!$AJ27,0)</f>
        <v>0</v>
      </c>
      <c r="S247" s="96">
        <f>IF(S$11=يونيو!$A27,يونيو!$AI27-يونيو!$AJ27,0)</f>
        <v>0</v>
      </c>
      <c r="T247" s="96">
        <f>IF(T$11=يونيو!$A27,يونيو!$AI27-يونيو!$AJ27,0)</f>
        <v>0</v>
      </c>
      <c r="U247" s="96"/>
      <c r="V247" s="96">
        <f>IF(V$11=يونيو!$A27,يونيو!$BP27-يونيو!$BO27,0)</f>
        <v>0</v>
      </c>
      <c r="W247" s="96">
        <f>IF(W$11=يونيو!$A27,يونيو!$BL27-يونيو!$BK27,0)</f>
        <v>0</v>
      </c>
      <c r="X247" s="96">
        <f>IF(X$11=يونيو!$A27,يونيو!$AI27-يونيو!$AJ27,0)</f>
        <v>0</v>
      </c>
      <c r="Y247" s="96">
        <f>IF(Y$11=يونيو!$A27,يونيو!$AI27-يونيو!$AJ27,0)</f>
        <v>0</v>
      </c>
      <c r="Z247" s="96">
        <f>IF(Z$11=يونيو!$A27,يونيو!$AI27-يونيو!$AJ27,0)</f>
        <v>0</v>
      </c>
      <c r="AA247" s="96">
        <f>IF(AA$11=يونيو!$A27,يونيو!$AI27-يونيو!$AJ27,0)</f>
        <v>0</v>
      </c>
      <c r="AB247" s="96">
        <f>IF(AB$11=يونيو!$A27,يونيو!$AI27-يونيو!$AJ27,0)</f>
        <v>0</v>
      </c>
      <c r="AC247" s="96"/>
      <c r="AD247" s="96">
        <f>IF(AD$11=يونيو!$A27,يونيو!$BP27-يونيو!$BO27,0)</f>
        <v>0</v>
      </c>
      <c r="AE247" s="96">
        <f>IF(AE$11=يونيو!$A27,يونيو!$BL27-يونيو!$BK27,0)</f>
        <v>0</v>
      </c>
      <c r="AF247" s="96">
        <f>IF(AF$11=يونيو!$A27,يونيو!$AI27-يونيو!$AJ27,0)</f>
        <v>0</v>
      </c>
      <c r="AG247" s="96">
        <f>IF(AG$11=يونيو!$A27,يونيو!$AI27-يونيو!$AJ27,0)</f>
        <v>0</v>
      </c>
      <c r="AH247" s="96">
        <f>IF(AH$11=يونيو!$A27,يونيو!$AI27-يونيو!$AJ27,0)</f>
        <v>0</v>
      </c>
      <c r="AI247" s="96"/>
      <c r="AJ247" s="96">
        <f>IF(AJ$11=يونيو!$A27,يونيو!$BP27-يونيو!$BO27,0)</f>
        <v>0</v>
      </c>
      <c r="AK247" s="96">
        <f>IF(AK$11=يونيو!$A27,يونيو!$AI27-يونيو!$AJ27,0)</f>
        <v>0</v>
      </c>
      <c r="AL247" s="96">
        <f>IF(AL$11=يونيو!$A27,يونيو!$AI27-يونيو!$AJ27,0)</f>
        <v>0</v>
      </c>
      <c r="AM247" s="96">
        <f>IF(AM$11=يونيو!$A27,يونيو!$AI27-يونيو!$AJ27,0)</f>
        <v>0</v>
      </c>
      <c r="AN247" s="96">
        <f>IF(AN$11=يونيو!$A27,يونيو!$AI27-يونيو!$AJ27,0)</f>
        <v>0</v>
      </c>
    </row>
    <row r="248" spans="1:40">
      <c r="A248" s="96" t="str">
        <f>IF(D248&gt;0,يونيو!D28," ")</f>
        <v> </v>
      </c>
      <c r="B248" s="96"/>
      <c r="C248" s="96"/>
      <c r="D248" s="126">
        <f t="shared" si="40"/>
        <v>0</v>
      </c>
      <c r="E248" s="126">
        <f t="shared" si="41"/>
        <v>0</v>
      </c>
      <c r="F248" s="96">
        <f>IF(F$11=يونيو!$A28,يونيو!$BP28-يونيو!$BO28,0)</f>
        <v>0</v>
      </c>
      <c r="G248" s="96">
        <f>IF(G$11=يونيو!$A28,يونيو!$BL28-يونيو!$BK28,0)</f>
        <v>0</v>
      </c>
      <c r="H248" s="96">
        <f>IF(H$11=يونيو!$A28,يونيو!$BM28-يونيو!$BN28,0)</f>
        <v>0</v>
      </c>
      <c r="I248" s="96">
        <f>IF(I$11=يونيو!$A28,يونيو!$BM28-يونيو!$BN28,0)</f>
        <v>0</v>
      </c>
      <c r="J248" s="96">
        <f>IF(J$11=يونيو!$A28,يونيو!$BM28-يونيو!$BN28,0)</f>
        <v>0</v>
      </c>
      <c r="K248" s="96">
        <f>IF(K$11=يونيو!$A28,يونيو!$BM28-يونيو!$BN28,0)</f>
        <v>0</v>
      </c>
      <c r="L248" s="96">
        <f>IF(L$11=يونيو!$A28,يونيو!$BM28-يونيو!$BN28,0)</f>
        <v>0</v>
      </c>
      <c r="M248" s="96"/>
      <c r="N248" s="96">
        <f>IF(N$11=يونيو!$A28,يونيو!$BP28-يونيو!$BO28,0)</f>
        <v>0</v>
      </c>
      <c r="O248" s="96">
        <f>IF(O$11=يونيو!$A28,يونيو!$BL28-يونيو!$BK28,0)</f>
        <v>0</v>
      </c>
      <c r="P248" s="96">
        <f>IF(P$11=يونيو!$A28,يونيو!$AI28-يونيو!$AJ28,0)</f>
        <v>0</v>
      </c>
      <c r="Q248" s="96">
        <f>IF(Q$11=يونيو!$A28,يونيو!$AI28-يونيو!$AJ28,0)</f>
        <v>0</v>
      </c>
      <c r="R248" s="96">
        <f>IF(R$11=يونيو!$A28,يونيو!$AI28-يونيو!$AJ28,0)</f>
        <v>0</v>
      </c>
      <c r="S248" s="96">
        <f>IF(S$11=يونيو!$A28,يونيو!$AI28-يونيو!$AJ28,0)</f>
        <v>0</v>
      </c>
      <c r="T248" s="96">
        <f>IF(T$11=يونيو!$A28,يونيو!$AI28-يونيو!$AJ28,0)</f>
        <v>0</v>
      </c>
      <c r="U248" s="96"/>
      <c r="V248" s="96">
        <f>IF(V$11=يونيو!$A28,يونيو!$BP28-يونيو!$BO28,0)</f>
        <v>0</v>
      </c>
      <c r="W248" s="96">
        <f>IF(W$11=يونيو!$A28,يونيو!$BL28-يونيو!$BK28,0)</f>
        <v>0</v>
      </c>
      <c r="X248" s="96">
        <f>IF(X$11=يونيو!$A28,يونيو!$AI28-يونيو!$AJ28,0)</f>
        <v>0</v>
      </c>
      <c r="Y248" s="96">
        <f>IF(Y$11=يونيو!$A28,يونيو!$AI28-يونيو!$AJ28,0)</f>
        <v>0</v>
      </c>
      <c r="Z248" s="96">
        <f>IF(Z$11=يونيو!$A28,يونيو!$AI28-يونيو!$AJ28,0)</f>
        <v>0</v>
      </c>
      <c r="AA248" s="96">
        <f>IF(AA$11=يونيو!$A28,يونيو!$AI28-يونيو!$AJ28,0)</f>
        <v>0</v>
      </c>
      <c r="AB248" s="96">
        <f>IF(AB$11=يونيو!$A28,يونيو!$AI28-يونيو!$AJ28,0)</f>
        <v>0</v>
      </c>
      <c r="AC248" s="96"/>
      <c r="AD248" s="96">
        <f>IF(AD$11=يونيو!$A28,يونيو!$BP28-يونيو!$BO28,0)</f>
        <v>0</v>
      </c>
      <c r="AE248" s="96">
        <f>IF(AE$11=يونيو!$A28,يونيو!$BL28-يونيو!$BK28,0)</f>
        <v>0</v>
      </c>
      <c r="AF248" s="96">
        <f>IF(AF$11=يونيو!$A28,يونيو!$AI28-يونيو!$AJ28,0)</f>
        <v>0</v>
      </c>
      <c r="AG248" s="96">
        <f>IF(AG$11=يونيو!$A28,يونيو!$AI28-يونيو!$AJ28,0)</f>
        <v>0</v>
      </c>
      <c r="AH248" s="96">
        <f>IF(AH$11=يونيو!$A28,يونيو!$AI28-يونيو!$AJ28,0)</f>
        <v>0</v>
      </c>
      <c r="AI248" s="96"/>
      <c r="AJ248" s="96">
        <f>IF(AJ$11=يونيو!$A28,يونيو!$BP28-يونيو!$BO28,0)</f>
        <v>0</v>
      </c>
      <c r="AK248" s="96">
        <f>IF(AK$11=يونيو!$A28,يونيو!$AI28-يونيو!$AJ28,0)</f>
        <v>0</v>
      </c>
      <c r="AL248" s="96">
        <f>IF(AL$11=يونيو!$A28,يونيو!$AI28-يونيو!$AJ28,0)</f>
        <v>0</v>
      </c>
      <c r="AM248" s="96">
        <f>IF(AM$11=يونيو!$A28,يونيو!$AI28-يونيو!$AJ28,0)</f>
        <v>0</v>
      </c>
      <c r="AN248" s="96">
        <f>IF(AN$11=يونيو!$A28,يونيو!$AI28-يونيو!$AJ28,0)</f>
        <v>0</v>
      </c>
    </row>
    <row r="249" spans="1:40">
      <c r="A249" s="96" t="str">
        <f>IF(D249&gt;0,يونيو!D29," ")</f>
        <v> </v>
      </c>
      <c r="B249" s="96"/>
      <c r="C249" s="96"/>
      <c r="D249" s="126">
        <f t="shared" si="40"/>
        <v>0</v>
      </c>
      <c r="E249" s="126">
        <f t="shared" si="41"/>
        <v>0</v>
      </c>
      <c r="F249" s="96">
        <f>IF(F$11=يونيو!$A29,يونيو!$BP29-يونيو!$BO29,0)</f>
        <v>0</v>
      </c>
      <c r="G249" s="96">
        <f>IF(G$11=يونيو!$A29,يونيو!$BL29-يونيو!$BK29,0)</f>
        <v>0</v>
      </c>
      <c r="H249" s="96">
        <f>IF(H$11=يونيو!$A29,يونيو!$BM29-يونيو!$BN29,0)</f>
        <v>0</v>
      </c>
      <c r="I249" s="96">
        <f>IF(I$11=يونيو!$A29,يونيو!$BM29-يونيو!$BN29,0)</f>
        <v>0</v>
      </c>
      <c r="J249" s="96">
        <f>IF(J$11=يونيو!$A29,يونيو!$BM29-يونيو!$BN29,0)</f>
        <v>0</v>
      </c>
      <c r="K249" s="96">
        <f>IF(K$11=يونيو!$A29,يونيو!$BM29-يونيو!$BN29,0)</f>
        <v>0</v>
      </c>
      <c r="L249" s="96">
        <f>IF(L$11=يونيو!$A29,يونيو!$BM29-يونيو!$BN29,0)</f>
        <v>0</v>
      </c>
      <c r="M249" s="96"/>
      <c r="N249" s="96">
        <f>IF(N$11=يونيو!$A29,يونيو!$BP29-يونيو!$BO29,0)</f>
        <v>0</v>
      </c>
      <c r="O249" s="96">
        <f>IF(O$11=يونيو!$A29,يونيو!$BL29-يونيو!$BK29,0)</f>
        <v>0</v>
      </c>
      <c r="P249" s="96">
        <f>IF(P$11=يونيو!$A29,يونيو!$AI29-يونيو!$AJ29,0)</f>
        <v>0</v>
      </c>
      <c r="Q249" s="96">
        <f>IF(Q$11=يونيو!$A29,يونيو!$AI29-يونيو!$AJ29,0)</f>
        <v>0</v>
      </c>
      <c r="R249" s="96">
        <f>IF(R$11=يونيو!$A29,يونيو!$AI29-يونيو!$AJ29,0)</f>
        <v>0</v>
      </c>
      <c r="S249" s="96">
        <f>IF(S$11=يونيو!$A29,يونيو!$AI29-يونيو!$AJ29,0)</f>
        <v>0</v>
      </c>
      <c r="T249" s="96">
        <f>IF(T$11=يونيو!$A29,يونيو!$AI29-يونيو!$AJ29,0)</f>
        <v>0</v>
      </c>
      <c r="U249" s="96"/>
      <c r="V249" s="96">
        <f>IF(V$11=يونيو!$A29,يونيو!$BP29-يونيو!$BO29,0)</f>
        <v>0</v>
      </c>
      <c r="W249" s="96">
        <f>IF(W$11=يونيو!$A29,يونيو!$BL29-يونيو!$BK29,0)</f>
        <v>0</v>
      </c>
      <c r="X249" s="96">
        <f>IF(X$11=يونيو!$A29,يونيو!$AI29-يونيو!$AJ29,0)</f>
        <v>0</v>
      </c>
      <c r="Y249" s="96">
        <f>IF(Y$11=يونيو!$A29,يونيو!$AI29-يونيو!$AJ29,0)</f>
        <v>0</v>
      </c>
      <c r="Z249" s="96">
        <f>IF(Z$11=يونيو!$A29,يونيو!$AI29-يونيو!$AJ29,0)</f>
        <v>0</v>
      </c>
      <c r="AA249" s="96">
        <f>IF(AA$11=يونيو!$A29,يونيو!$AI29-يونيو!$AJ29,0)</f>
        <v>0</v>
      </c>
      <c r="AB249" s="96">
        <f>IF(AB$11=يونيو!$A29,يونيو!$AI29-يونيو!$AJ29,0)</f>
        <v>0</v>
      </c>
      <c r="AC249" s="96"/>
      <c r="AD249" s="96">
        <f>IF(AD$11=يونيو!$A29,يونيو!$BP29-يونيو!$BO29,0)</f>
        <v>0</v>
      </c>
      <c r="AE249" s="96">
        <f>IF(AE$11=يونيو!$A29,يونيو!$BL29-يونيو!$BK29,0)</f>
        <v>0</v>
      </c>
      <c r="AF249" s="96">
        <f>IF(AF$11=يونيو!$A29,يونيو!$AI29-يونيو!$AJ29,0)</f>
        <v>0</v>
      </c>
      <c r="AG249" s="96">
        <f>IF(AG$11=يونيو!$A29,يونيو!$AI29-يونيو!$AJ29,0)</f>
        <v>0</v>
      </c>
      <c r="AH249" s="96">
        <f>IF(AH$11=يونيو!$A29,يونيو!$AI29-يونيو!$AJ29,0)</f>
        <v>0</v>
      </c>
      <c r="AI249" s="96"/>
      <c r="AJ249" s="96">
        <f>IF(AJ$11=يونيو!$A29,يونيو!$BP29-يونيو!$BO29,0)</f>
        <v>0</v>
      </c>
      <c r="AK249" s="96">
        <f>IF(AK$11=يونيو!$A29,يونيو!$AI29-يونيو!$AJ29,0)</f>
        <v>0</v>
      </c>
      <c r="AL249" s="96">
        <f>IF(AL$11=يونيو!$A29,يونيو!$AI29-يونيو!$AJ29,0)</f>
        <v>0</v>
      </c>
      <c r="AM249" s="96">
        <f>IF(AM$11=يونيو!$A29,يونيو!$AI29-يونيو!$AJ29,0)</f>
        <v>0</v>
      </c>
      <c r="AN249" s="96">
        <f>IF(AN$11=يونيو!$A29,يونيو!$AI29-يونيو!$AJ29,0)</f>
        <v>0</v>
      </c>
    </row>
    <row r="250" spans="1:40">
      <c r="A250" s="96" t="str">
        <f>IF(D250&gt;0,يونيو!D30," ")</f>
        <v> </v>
      </c>
      <c r="B250" s="96"/>
      <c r="C250" s="96"/>
      <c r="D250" s="126">
        <f t="shared" si="40"/>
        <v>0</v>
      </c>
      <c r="E250" s="126">
        <f t="shared" si="41"/>
        <v>0</v>
      </c>
      <c r="F250" s="96">
        <f>IF(F$11=يونيو!$A30,يونيو!$BP30-يونيو!$BO30,0)</f>
        <v>0</v>
      </c>
      <c r="G250" s="96">
        <f>IF(G$11=يونيو!$A30,يونيو!$BL30-يونيو!$BK30,0)</f>
        <v>0</v>
      </c>
      <c r="H250" s="96">
        <f>IF(H$11=يونيو!$A30,يونيو!$BM30-يونيو!$BN30,0)</f>
        <v>0</v>
      </c>
      <c r="I250" s="96">
        <f>IF(I$11=يونيو!$A30,يونيو!$BM30-يونيو!$BN30,0)</f>
        <v>0</v>
      </c>
      <c r="J250" s="96">
        <f>IF(J$11=يونيو!$A30,يونيو!$BM30-يونيو!$BN30,0)</f>
        <v>0</v>
      </c>
      <c r="K250" s="96">
        <f>IF(K$11=يونيو!$A30,يونيو!$BM30-يونيو!$BN30,0)</f>
        <v>0</v>
      </c>
      <c r="L250" s="96">
        <f>IF(L$11=يونيو!$A30,يونيو!$BM30-يونيو!$BN30,0)</f>
        <v>0</v>
      </c>
      <c r="M250" s="96"/>
      <c r="N250" s="96">
        <f>IF(N$11=يونيو!$A30,يونيو!$BP30-يونيو!$BO30,0)</f>
        <v>0</v>
      </c>
      <c r="O250" s="96">
        <f>IF(O$11=يونيو!$A30,يونيو!$BL30-يونيو!$BK30,0)</f>
        <v>0</v>
      </c>
      <c r="P250" s="96">
        <f>IF(P$11=يونيو!$A30,يونيو!$AI30-يونيو!$AJ30,0)</f>
        <v>0</v>
      </c>
      <c r="Q250" s="96">
        <f>IF(Q$11=يونيو!$A30,يونيو!$AI30-يونيو!$AJ30,0)</f>
        <v>0</v>
      </c>
      <c r="R250" s="96">
        <f>IF(R$11=يونيو!$A30,يونيو!$AI30-يونيو!$AJ30,0)</f>
        <v>0</v>
      </c>
      <c r="S250" s="96">
        <f>IF(S$11=يونيو!$A30,يونيو!$AI30-يونيو!$AJ30,0)</f>
        <v>0</v>
      </c>
      <c r="T250" s="96">
        <f>IF(T$11=يونيو!$A30,يونيو!$AI30-يونيو!$AJ30,0)</f>
        <v>0</v>
      </c>
      <c r="U250" s="96"/>
      <c r="V250" s="96">
        <f>IF(V$11=يونيو!$A30,يونيو!$BP30-يونيو!$BO30,0)</f>
        <v>0</v>
      </c>
      <c r="W250" s="96">
        <f>IF(W$11=يونيو!$A30,يونيو!$BL30-يونيو!$BK30,0)</f>
        <v>0</v>
      </c>
      <c r="X250" s="96">
        <f>IF(X$11=يونيو!$A30,يونيو!$AI30-يونيو!$AJ30,0)</f>
        <v>0</v>
      </c>
      <c r="Y250" s="96">
        <f>IF(Y$11=يونيو!$A30,يونيو!$AI30-يونيو!$AJ30,0)</f>
        <v>0</v>
      </c>
      <c r="Z250" s="96">
        <f>IF(Z$11=يونيو!$A30,يونيو!$AI30-يونيو!$AJ30,0)</f>
        <v>0</v>
      </c>
      <c r="AA250" s="96">
        <f>IF(AA$11=يونيو!$A30,يونيو!$AI30-يونيو!$AJ30,0)</f>
        <v>0</v>
      </c>
      <c r="AB250" s="96">
        <f>IF(AB$11=يونيو!$A30,يونيو!$AI30-يونيو!$AJ30,0)</f>
        <v>0</v>
      </c>
      <c r="AC250" s="96"/>
      <c r="AD250" s="96">
        <f>IF(AD$11=يونيو!$A30,يونيو!$BP30-يونيو!$BO30,0)</f>
        <v>0</v>
      </c>
      <c r="AE250" s="96">
        <f>IF(AE$11=يونيو!$A30,يونيو!$BL30-يونيو!$BK30,0)</f>
        <v>0</v>
      </c>
      <c r="AF250" s="96">
        <f>IF(AF$11=يونيو!$A30,يونيو!$AI30-يونيو!$AJ30,0)</f>
        <v>0</v>
      </c>
      <c r="AG250" s="96">
        <f>IF(AG$11=يونيو!$A30,يونيو!$AI30-يونيو!$AJ30,0)</f>
        <v>0</v>
      </c>
      <c r="AH250" s="96">
        <f>IF(AH$11=يونيو!$A30,يونيو!$AI30-يونيو!$AJ30,0)</f>
        <v>0</v>
      </c>
      <c r="AI250" s="96"/>
      <c r="AJ250" s="96">
        <f>IF(AJ$11=يونيو!$A30,يونيو!$BP30-يونيو!$BO30,0)</f>
        <v>0</v>
      </c>
      <c r="AK250" s="96">
        <f>IF(AK$11=يونيو!$A30,يونيو!$AI30-يونيو!$AJ30,0)</f>
        <v>0</v>
      </c>
      <c r="AL250" s="96">
        <f>IF(AL$11=يونيو!$A30,يونيو!$AI30-يونيو!$AJ30,0)</f>
        <v>0</v>
      </c>
      <c r="AM250" s="96">
        <f>IF(AM$11=يونيو!$A30,يونيو!$AI30-يونيو!$AJ30,0)</f>
        <v>0</v>
      </c>
      <c r="AN250" s="96">
        <f>IF(AN$11=يونيو!$A30,يونيو!$AI30-يونيو!$AJ30,0)</f>
        <v>0</v>
      </c>
    </row>
    <row r="251" spans="1:40">
      <c r="A251" s="96" t="str">
        <f>IF(D251&gt;0,يونيو!D31," ")</f>
        <v> </v>
      </c>
      <c r="B251" s="96"/>
      <c r="C251" s="96"/>
      <c r="D251" s="126">
        <f t="shared" si="40"/>
        <v>0</v>
      </c>
      <c r="E251" s="126">
        <f t="shared" si="41"/>
        <v>0</v>
      </c>
      <c r="F251" s="96">
        <f>IF(F$11=يونيو!$A31,يونيو!$BP31-يونيو!$BO31,0)</f>
        <v>0</v>
      </c>
      <c r="G251" s="96">
        <f>IF(G$11=يونيو!$A31,يونيو!$BL31-يونيو!$BK31,0)</f>
        <v>0</v>
      </c>
      <c r="H251" s="96">
        <f>IF(H$11=يونيو!$A31,يونيو!$BM31-يونيو!$BN31,0)</f>
        <v>0</v>
      </c>
      <c r="I251" s="96">
        <f>IF(I$11=يونيو!$A31,يونيو!$BM31-يونيو!$BN31,0)</f>
        <v>0</v>
      </c>
      <c r="J251" s="96">
        <f>IF(J$11=يونيو!$A31,يونيو!$BM31-يونيو!$BN31,0)</f>
        <v>0</v>
      </c>
      <c r="K251" s="96">
        <f>IF(K$11=يونيو!$A31,يونيو!$BM31-يونيو!$BN31,0)</f>
        <v>0</v>
      </c>
      <c r="L251" s="96">
        <f>IF(L$11=يونيو!$A31,يونيو!$BM31-يونيو!$BN31,0)</f>
        <v>0</v>
      </c>
      <c r="M251" s="96"/>
      <c r="N251" s="96">
        <f>IF(N$11=يونيو!$A31,يونيو!$BP31-يونيو!$BO31,0)</f>
        <v>0</v>
      </c>
      <c r="O251" s="96">
        <f>IF(O$11=يونيو!$A31,يونيو!$BL31-يونيو!$BK31,0)</f>
        <v>0</v>
      </c>
      <c r="P251" s="96">
        <f>IF(P$11=يونيو!$A31,يونيو!$AI31-يونيو!$AJ31,0)</f>
        <v>0</v>
      </c>
      <c r="Q251" s="96">
        <f>IF(Q$11=يونيو!$A31,يونيو!$AI31-يونيو!$AJ31,0)</f>
        <v>0</v>
      </c>
      <c r="R251" s="96">
        <f>IF(R$11=يونيو!$A31,يونيو!$AI31-يونيو!$AJ31,0)</f>
        <v>0</v>
      </c>
      <c r="S251" s="96">
        <f>IF(S$11=يونيو!$A31,يونيو!$AI31-يونيو!$AJ31,0)</f>
        <v>0</v>
      </c>
      <c r="T251" s="96">
        <f>IF(T$11=يونيو!$A31,يونيو!$AI31-يونيو!$AJ31,0)</f>
        <v>0</v>
      </c>
      <c r="U251" s="96"/>
      <c r="V251" s="96">
        <f>IF(V$11=يونيو!$A31,يونيو!$BP31-يونيو!$BO31,0)</f>
        <v>0</v>
      </c>
      <c r="W251" s="96">
        <f>IF(W$11=يونيو!$A31,يونيو!$BL31-يونيو!$BK31,0)</f>
        <v>0</v>
      </c>
      <c r="X251" s="96">
        <f>IF(X$11=يونيو!$A31,يونيو!$AI31-يونيو!$AJ31,0)</f>
        <v>0</v>
      </c>
      <c r="Y251" s="96">
        <f>IF(Y$11=يونيو!$A31,يونيو!$AI31-يونيو!$AJ31,0)</f>
        <v>0</v>
      </c>
      <c r="Z251" s="96">
        <f>IF(Z$11=يونيو!$A31,يونيو!$AI31-يونيو!$AJ31,0)</f>
        <v>0</v>
      </c>
      <c r="AA251" s="96">
        <f>IF(AA$11=يونيو!$A31,يونيو!$AI31-يونيو!$AJ31,0)</f>
        <v>0</v>
      </c>
      <c r="AB251" s="96">
        <f>IF(AB$11=يونيو!$A31,يونيو!$AI31-يونيو!$AJ31,0)</f>
        <v>0</v>
      </c>
      <c r="AC251" s="96"/>
      <c r="AD251" s="96">
        <f>IF(AD$11=يونيو!$A31,يونيو!$BP31-يونيو!$BO31,0)</f>
        <v>0</v>
      </c>
      <c r="AE251" s="96">
        <f>IF(AE$11=يونيو!$A31,يونيو!$BL31-يونيو!$BK31,0)</f>
        <v>0</v>
      </c>
      <c r="AF251" s="96">
        <f>IF(AF$11=يونيو!$A31,يونيو!$AI31-يونيو!$AJ31,0)</f>
        <v>0</v>
      </c>
      <c r="AG251" s="96">
        <f>IF(AG$11=يونيو!$A31,يونيو!$AI31-يونيو!$AJ31,0)</f>
        <v>0</v>
      </c>
      <c r="AH251" s="96">
        <f>IF(AH$11=يونيو!$A31,يونيو!$AI31-يونيو!$AJ31,0)</f>
        <v>0</v>
      </c>
      <c r="AI251" s="96"/>
      <c r="AJ251" s="96">
        <f>IF(AJ$11=يونيو!$A31,يونيو!$BP31-يونيو!$BO31,0)</f>
        <v>0</v>
      </c>
      <c r="AK251" s="96">
        <f>IF(AK$11=يونيو!$A31,يونيو!$AI31-يونيو!$AJ31,0)</f>
        <v>0</v>
      </c>
      <c r="AL251" s="96">
        <f>IF(AL$11=يونيو!$A31,يونيو!$AI31-يونيو!$AJ31,0)</f>
        <v>0</v>
      </c>
      <c r="AM251" s="96">
        <f>IF(AM$11=يونيو!$A31,يونيو!$AI31-يونيو!$AJ31,0)</f>
        <v>0</v>
      </c>
      <c r="AN251" s="96">
        <f>IF(AN$11=يونيو!$A31,يونيو!$AI31-يونيو!$AJ31,0)</f>
        <v>0</v>
      </c>
    </row>
    <row r="252" spans="1:40">
      <c r="A252" s="96" t="str">
        <f>IF(D252&gt;0,يونيو!D32," ")</f>
        <v> </v>
      </c>
      <c r="B252" s="96"/>
      <c r="C252" s="96"/>
      <c r="D252" s="126">
        <f t="shared" si="40"/>
        <v>0</v>
      </c>
      <c r="E252" s="126">
        <f t="shared" si="41"/>
        <v>0</v>
      </c>
      <c r="F252" s="96">
        <f>IF(F$11=يونيو!$A32,يونيو!$BP32-يونيو!$BO32,0)</f>
        <v>0</v>
      </c>
      <c r="G252" s="96">
        <f>IF(G$11=يونيو!$A32,يونيو!$BL32-يونيو!$BK32,0)</f>
        <v>0</v>
      </c>
      <c r="H252" s="96">
        <f>IF(H$11=يونيو!$A32,يونيو!$BM32-يونيو!$BN32,0)</f>
        <v>0</v>
      </c>
      <c r="I252" s="96">
        <f>IF(I$11=يونيو!$A32,يونيو!$BM32-يونيو!$BN32,0)</f>
        <v>0</v>
      </c>
      <c r="J252" s="96">
        <f>IF(J$11=يونيو!$A32,يونيو!$BM32-يونيو!$BN32,0)</f>
        <v>0</v>
      </c>
      <c r="K252" s="96">
        <f>IF(K$11=يونيو!$A32,يونيو!$BM32-يونيو!$BN32,0)</f>
        <v>0</v>
      </c>
      <c r="L252" s="96">
        <f>IF(L$11=يونيو!$A32,يونيو!$BM32-يونيو!$BN32,0)</f>
        <v>0</v>
      </c>
      <c r="M252" s="96"/>
      <c r="N252" s="96">
        <f>IF(N$11=يونيو!$A32,يونيو!$BP32-يونيو!$BO32,0)</f>
        <v>0</v>
      </c>
      <c r="O252" s="96">
        <f>IF(O$11=يونيو!$A32,يونيو!$BL32-يونيو!$BK32,0)</f>
        <v>0</v>
      </c>
      <c r="P252" s="96">
        <f>IF(P$11=يونيو!$A32,يونيو!$AI32-يونيو!$AJ32,0)</f>
        <v>0</v>
      </c>
      <c r="Q252" s="96">
        <f>IF(Q$11=يونيو!$A32,يونيو!$AI32-يونيو!$AJ32,0)</f>
        <v>0</v>
      </c>
      <c r="R252" s="96">
        <f>IF(R$11=يونيو!$A32,يونيو!$AI32-يونيو!$AJ32,0)</f>
        <v>0</v>
      </c>
      <c r="S252" s="96">
        <f>IF(S$11=يونيو!$A32,يونيو!$AI32-يونيو!$AJ32,0)</f>
        <v>0</v>
      </c>
      <c r="T252" s="96">
        <f>IF(T$11=يونيو!$A32,يونيو!$AI32-يونيو!$AJ32,0)</f>
        <v>0</v>
      </c>
      <c r="U252" s="96"/>
      <c r="V252" s="96">
        <f>IF(V$11=يونيو!$A32,يونيو!$BP32-يونيو!$BO32,0)</f>
        <v>0</v>
      </c>
      <c r="W252" s="96">
        <f>IF(W$11=يونيو!$A32,يونيو!$BL32-يونيو!$BK32,0)</f>
        <v>0</v>
      </c>
      <c r="X252" s="96">
        <f>IF(X$11=يونيو!$A32,يونيو!$AI32-يونيو!$AJ32,0)</f>
        <v>0</v>
      </c>
      <c r="Y252" s="96">
        <f>IF(Y$11=يونيو!$A32,يونيو!$AI32-يونيو!$AJ32,0)</f>
        <v>0</v>
      </c>
      <c r="Z252" s="96">
        <f>IF(Z$11=يونيو!$A32,يونيو!$AI32-يونيو!$AJ32,0)</f>
        <v>0</v>
      </c>
      <c r="AA252" s="96">
        <f>IF(AA$11=يونيو!$A32,يونيو!$AI32-يونيو!$AJ32,0)</f>
        <v>0</v>
      </c>
      <c r="AB252" s="96">
        <f>IF(AB$11=يونيو!$A32,يونيو!$AI32-يونيو!$AJ32,0)</f>
        <v>0</v>
      </c>
      <c r="AC252" s="96"/>
      <c r="AD252" s="96">
        <f>IF(AD$11=يونيو!$A32,يونيو!$BP32-يونيو!$BO32,0)</f>
        <v>0</v>
      </c>
      <c r="AE252" s="96">
        <f>IF(AE$11=يونيو!$A32,يونيو!$BL32-يونيو!$BK32,0)</f>
        <v>0</v>
      </c>
      <c r="AF252" s="96">
        <f>IF(AF$11=يونيو!$A32,يونيو!$AI32-يونيو!$AJ32,0)</f>
        <v>0</v>
      </c>
      <c r="AG252" s="96">
        <f>IF(AG$11=يونيو!$A32,يونيو!$AI32-يونيو!$AJ32,0)</f>
        <v>0</v>
      </c>
      <c r="AH252" s="96">
        <f>IF(AH$11=يونيو!$A32,يونيو!$AI32-يونيو!$AJ32,0)</f>
        <v>0</v>
      </c>
      <c r="AI252" s="96"/>
      <c r="AJ252" s="96">
        <f>IF(AJ$11=يونيو!$A32,يونيو!$BP32-يونيو!$BO32,0)</f>
        <v>0</v>
      </c>
      <c r="AK252" s="96">
        <f>IF(AK$11=يونيو!$A32,يونيو!$AI32-يونيو!$AJ32,0)</f>
        <v>0</v>
      </c>
      <c r="AL252" s="96">
        <f>IF(AL$11=يونيو!$A32,يونيو!$AI32-يونيو!$AJ32,0)</f>
        <v>0</v>
      </c>
      <c r="AM252" s="96">
        <f>IF(AM$11=يونيو!$A32,يونيو!$AI32-يونيو!$AJ32,0)</f>
        <v>0</v>
      </c>
      <c r="AN252" s="96">
        <f>IF(AN$11=يونيو!$A32,يونيو!$AI32-يونيو!$AJ32,0)</f>
        <v>0</v>
      </c>
    </row>
    <row r="253" spans="1:40">
      <c r="A253" s="96" t="str">
        <f>IF(D253&gt;0,يونيو!D33," ")</f>
        <v> </v>
      </c>
      <c r="B253" s="96"/>
      <c r="C253" s="96"/>
      <c r="D253" s="126">
        <f t="shared" si="40"/>
        <v>0</v>
      </c>
      <c r="E253" s="126">
        <f t="shared" si="41"/>
        <v>0</v>
      </c>
      <c r="F253" s="96">
        <f>IF(F$11=يونيو!$A33,يونيو!$BP33-يونيو!$BO33,0)</f>
        <v>0</v>
      </c>
      <c r="G253" s="96">
        <f>IF(G$11=يونيو!$A33,يونيو!$BL33-يونيو!$BK33,0)</f>
        <v>0</v>
      </c>
      <c r="H253" s="96">
        <f>IF(H$11=يونيو!$A33,يونيو!$BM33-يونيو!$BN33,0)</f>
        <v>0</v>
      </c>
      <c r="I253" s="96">
        <f>IF(I$11=يونيو!$A33,يونيو!$BM33-يونيو!$BN33,0)</f>
        <v>0</v>
      </c>
      <c r="J253" s="96">
        <f>IF(J$11=يونيو!$A33,يونيو!$BM33-يونيو!$BN33,0)</f>
        <v>0</v>
      </c>
      <c r="K253" s="96">
        <f>IF(K$11=يونيو!$A33,يونيو!$BM33-يونيو!$BN33,0)</f>
        <v>0</v>
      </c>
      <c r="L253" s="96">
        <f>IF(L$11=يونيو!$A33,يونيو!$BM33-يونيو!$BN33,0)</f>
        <v>0</v>
      </c>
      <c r="M253" s="96"/>
      <c r="N253" s="96">
        <f>IF(N$11=يونيو!$A33,يونيو!$BP33-يونيو!$BO33,0)</f>
        <v>0</v>
      </c>
      <c r="O253" s="96">
        <f>IF(O$11=يونيو!$A33,يونيو!$BL33-يونيو!$BK33,0)</f>
        <v>0</v>
      </c>
      <c r="P253" s="96">
        <f>IF(P$11=يونيو!$A33,يونيو!$AI33-يونيو!$AJ33,0)</f>
        <v>0</v>
      </c>
      <c r="Q253" s="96">
        <f>IF(Q$11=يونيو!$A33,يونيو!$AI33-يونيو!$AJ33,0)</f>
        <v>0</v>
      </c>
      <c r="R253" s="96">
        <f>IF(R$11=يونيو!$A33,يونيو!$AI33-يونيو!$AJ33,0)</f>
        <v>0</v>
      </c>
      <c r="S253" s="96">
        <f>IF(S$11=يونيو!$A33,يونيو!$AI33-يونيو!$AJ33,0)</f>
        <v>0</v>
      </c>
      <c r="T253" s="96">
        <f>IF(T$11=يونيو!$A33,يونيو!$AI33-يونيو!$AJ33,0)</f>
        <v>0</v>
      </c>
      <c r="U253" s="96"/>
      <c r="V253" s="96">
        <f>IF(V$11=يونيو!$A33,يونيو!$BP33-يونيو!$BO33,0)</f>
        <v>0</v>
      </c>
      <c r="W253" s="96">
        <f>IF(W$11=يونيو!$A33,يونيو!$BL33-يونيو!$BK33,0)</f>
        <v>0</v>
      </c>
      <c r="X253" s="96">
        <f>IF(X$11=يونيو!$A33,يونيو!$AI33-يونيو!$AJ33,0)</f>
        <v>0</v>
      </c>
      <c r="Y253" s="96">
        <f>IF(Y$11=يونيو!$A33,يونيو!$AI33-يونيو!$AJ33,0)</f>
        <v>0</v>
      </c>
      <c r="Z253" s="96">
        <f>IF(Z$11=يونيو!$A33,يونيو!$AI33-يونيو!$AJ33,0)</f>
        <v>0</v>
      </c>
      <c r="AA253" s="96">
        <f>IF(AA$11=يونيو!$A33,يونيو!$AI33-يونيو!$AJ33,0)</f>
        <v>0</v>
      </c>
      <c r="AB253" s="96">
        <f>IF(AB$11=يونيو!$A33,يونيو!$AI33-يونيو!$AJ33,0)</f>
        <v>0</v>
      </c>
      <c r="AC253" s="96"/>
      <c r="AD253" s="96">
        <f>IF(AD$11=يونيو!$A33,يونيو!$BP33-يونيو!$BO33,0)</f>
        <v>0</v>
      </c>
      <c r="AE253" s="96">
        <f>IF(AE$11=يونيو!$A33,يونيو!$BL33-يونيو!$BK33,0)</f>
        <v>0</v>
      </c>
      <c r="AF253" s="96">
        <f>IF(AF$11=يونيو!$A33,يونيو!$AI33-يونيو!$AJ33,0)</f>
        <v>0</v>
      </c>
      <c r="AG253" s="96">
        <f>IF(AG$11=يونيو!$A33,يونيو!$AI33-يونيو!$AJ33,0)</f>
        <v>0</v>
      </c>
      <c r="AH253" s="96">
        <f>IF(AH$11=يونيو!$A33,يونيو!$AI33-يونيو!$AJ33,0)</f>
        <v>0</v>
      </c>
      <c r="AI253" s="96"/>
      <c r="AJ253" s="96">
        <f>IF(AJ$11=يونيو!$A33,يونيو!$BP33-يونيو!$BO33,0)</f>
        <v>0</v>
      </c>
      <c r="AK253" s="96">
        <f>IF(AK$11=يونيو!$A33,يونيو!$AI33-يونيو!$AJ33,0)</f>
        <v>0</v>
      </c>
      <c r="AL253" s="96">
        <f>IF(AL$11=يونيو!$A33,يونيو!$AI33-يونيو!$AJ33,0)</f>
        <v>0</v>
      </c>
      <c r="AM253" s="96">
        <f>IF(AM$11=يونيو!$A33,يونيو!$AI33-يونيو!$AJ33,0)</f>
        <v>0</v>
      </c>
      <c r="AN253" s="96">
        <f>IF(AN$11=يونيو!$A33,يونيو!$AI33-يونيو!$AJ33,0)</f>
        <v>0</v>
      </c>
    </row>
    <row r="254" spans="1:40">
      <c r="A254" s="96" t="str">
        <f>IF(D254&gt;0,يونيو!D34," ")</f>
        <v> </v>
      </c>
      <c r="B254" s="96"/>
      <c r="C254" s="96"/>
      <c r="D254" s="126">
        <f t="shared" si="40"/>
        <v>0</v>
      </c>
      <c r="E254" s="126">
        <f t="shared" si="41"/>
        <v>0</v>
      </c>
      <c r="F254" s="96">
        <f>IF(F$11=يونيو!$A34,يونيو!$BP34-يونيو!$BO34,0)</f>
        <v>0</v>
      </c>
      <c r="G254" s="96">
        <f>IF(G$11=يونيو!$A34,يونيو!$BL34-يونيو!$BK34,0)</f>
        <v>0</v>
      </c>
      <c r="H254" s="96">
        <f>IF(H$11=يونيو!$A34,يونيو!$BM34-يونيو!$BN34,0)</f>
        <v>0</v>
      </c>
      <c r="I254" s="96">
        <f>IF(I$11=يونيو!$A34,يونيو!$BM34-يونيو!$BN34,0)</f>
        <v>0</v>
      </c>
      <c r="J254" s="96">
        <f>IF(J$11=يونيو!$A34,يونيو!$BM34-يونيو!$BN34,0)</f>
        <v>0</v>
      </c>
      <c r="K254" s="96">
        <f>IF(K$11=يونيو!$A34,يونيو!$BM34-يونيو!$BN34,0)</f>
        <v>0</v>
      </c>
      <c r="L254" s="96">
        <f>IF(L$11=يونيو!$A34,يونيو!$BM34-يونيو!$BN34,0)</f>
        <v>0</v>
      </c>
      <c r="M254" s="96"/>
      <c r="N254" s="96">
        <f>IF(N$11=يونيو!$A34,يونيو!$BP34-يونيو!$BO34,0)</f>
        <v>0</v>
      </c>
      <c r="O254" s="96">
        <f>IF(O$11=يونيو!$A34,يونيو!$BL34-يونيو!$BK34,0)</f>
        <v>0</v>
      </c>
      <c r="P254" s="96">
        <f>IF(P$11=يونيو!$A34,يونيو!$AI34-يونيو!$AJ34,0)</f>
        <v>0</v>
      </c>
      <c r="Q254" s="96">
        <f>IF(Q$11=يونيو!$A34,يونيو!$AI34-يونيو!$AJ34,0)</f>
        <v>0</v>
      </c>
      <c r="R254" s="96">
        <f>IF(R$11=يونيو!$A34,يونيو!$AI34-يونيو!$AJ34,0)</f>
        <v>0</v>
      </c>
      <c r="S254" s="96">
        <f>IF(S$11=يونيو!$A34,يونيو!$AI34-يونيو!$AJ34,0)</f>
        <v>0</v>
      </c>
      <c r="T254" s="96">
        <f>IF(T$11=يونيو!$A34,يونيو!$AI34-يونيو!$AJ34,0)</f>
        <v>0</v>
      </c>
      <c r="U254" s="96"/>
      <c r="V254" s="96">
        <f>IF(V$11=يونيو!$A34,يونيو!$BP34-يونيو!$BO34,0)</f>
        <v>0</v>
      </c>
      <c r="W254" s="96">
        <f>IF(W$11=يونيو!$A34,يونيو!$BL34-يونيو!$BK34,0)</f>
        <v>0</v>
      </c>
      <c r="X254" s="96">
        <f>IF(X$11=يونيو!$A34,يونيو!$AI34-يونيو!$AJ34,0)</f>
        <v>0</v>
      </c>
      <c r="Y254" s="96">
        <f>IF(Y$11=يونيو!$A34,يونيو!$AI34-يونيو!$AJ34,0)</f>
        <v>0</v>
      </c>
      <c r="Z254" s="96">
        <f>IF(Z$11=يونيو!$A34,يونيو!$AI34-يونيو!$AJ34,0)</f>
        <v>0</v>
      </c>
      <c r="AA254" s="96">
        <f>IF(AA$11=يونيو!$A34,يونيو!$AI34-يونيو!$AJ34,0)</f>
        <v>0</v>
      </c>
      <c r="AB254" s="96">
        <f>IF(AB$11=يونيو!$A34,يونيو!$AI34-يونيو!$AJ34,0)</f>
        <v>0</v>
      </c>
      <c r="AC254" s="96"/>
      <c r="AD254" s="96">
        <f>IF(AD$11=يونيو!$A34,يونيو!$BP34-يونيو!$BO34,0)</f>
        <v>0</v>
      </c>
      <c r="AE254" s="96">
        <f>IF(AE$11=يونيو!$A34,يونيو!$BL34-يونيو!$BK34,0)</f>
        <v>0</v>
      </c>
      <c r="AF254" s="96">
        <f>IF(AF$11=يونيو!$A34,يونيو!$AI34-يونيو!$AJ34,0)</f>
        <v>0</v>
      </c>
      <c r="AG254" s="96">
        <f>IF(AG$11=يونيو!$A34,يونيو!$AI34-يونيو!$AJ34,0)</f>
        <v>0</v>
      </c>
      <c r="AH254" s="96">
        <f>IF(AH$11=يونيو!$A34,يونيو!$AI34-يونيو!$AJ34,0)</f>
        <v>0</v>
      </c>
      <c r="AI254" s="96"/>
      <c r="AJ254" s="96">
        <f>IF(AJ$11=يونيو!$A34,يونيو!$BP34-يونيو!$BO34,0)</f>
        <v>0</v>
      </c>
      <c r="AK254" s="96">
        <f>IF(AK$11=يونيو!$A34,يونيو!$AI34-يونيو!$AJ34,0)</f>
        <v>0</v>
      </c>
      <c r="AL254" s="96">
        <f>IF(AL$11=يونيو!$A34,يونيو!$AI34-يونيو!$AJ34,0)</f>
        <v>0</v>
      </c>
      <c r="AM254" s="96">
        <f>IF(AM$11=يونيو!$A34,يونيو!$AI34-يونيو!$AJ34,0)</f>
        <v>0</v>
      </c>
      <c r="AN254" s="96">
        <f>IF(AN$11=يونيو!$A34,يونيو!$AI34-يونيو!$AJ34,0)</f>
        <v>0</v>
      </c>
    </row>
    <row r="255" spans="1:40">
      <c r="A255" s="96" t="str">
        <f>IF(D255&gt;0,يونيو!D35," ")</f>
        <v> </v>
      </c>
      <c r="B255" s="96"/>
      <c r="C255" s="96"/>
      <c r="D255" s="126">
        <f t="shared" si="40"/>
        <v>0</v>
      </c>
      <c r="E255" s="126">
        <f t="shared" si="41"/>
        <v>0</v>
      </c>
      <c r="F255" s="96">
        <f>IF(F$11=يونيو!$A35,يونيو!$BP35-يونيو!$BO35,0)</f>
        <v>0</v>
      </c>
      <c r="G255" s="96">
        <f>IF(G$11=يونيو!$A35,يونيو!$BL35-يونيو!$BK35,0)</f>
        <v>0</v>
      </c>
      <c r="H255" s="96">
        <f>IF(H$11=يونيو!$A35,يونيو!$BM35-يونيو!$BN35,0)</f>
        <v>0</v>
      </c>
      <c r="I255" s="96">
        <f>IF(I$11=يونيو!$A35,يونيو!$BM35-يونيو!$BN35,0)</f>
        <v>0</v>
      </c>
      <c r="J255" s="96">
        <f>IF(J$11=يونيو!$A35,يونيو!$BM35-يونيو!$BN35,0)</f>
        <v>0</v>
      </c>
      <c r="K255" s="96">
        <f>IF(K$11=يونيو!$A35,يونيو!$BM35-يونيو!$BN35,0)</f>
        <v>0</v>
      </c>
      <c r="L255" s="96">
        <f>IF(L$11=يونيو!$A35,يونيو!$BM35-يونيو!$BN35,0)</f>
        <v>0</v>
      </c>
      <c r="M255" s="96"/>
      <c r="N255" s="96">
        <f>IF(N$11=يونيو!$A35,يونيو!$BP35-يونيو!$BO35,0)</f>
        <v>0</v>
      </c>
      <c r="O255" s="96">
        <f>IF(O$11=يونيو!$A35,يونيو!$BL35-يونيو!$BK35,0)</f>
        <v>0</v>
      </c>
      <c r="P255" s="96">
        <f>IF(P$11=يونيو!$A35,يونيو!$AI35-يونيو!$AJ35,0)</f>
        <v>0</v>
      </c>
      <c r="Q255" s="96">
        <f>IF(Q$11=يونيو!$A35,يونيو!$AI35-يونيو!$AJ35,0)</f>
        <v>0</v>
      </c>
      <c r="R255" s="96">
        <f>IF(R$11=يونيو!$A35,يونيو!$AI35-يونيو!$AJ35,0)</f>
        <v>0</v>
      </c>
      <c r="S255" s="96">
        <f>IF(S$11=يونيو!$A35,يونيو!$AI35-يونيو!$AJ35,0)</f>
        <v>0</v>
      </c>
      <c r="T255" s="96">
        <f>IF(T$11=يونيو!$A35,يونيو!$AI35-يونيو!$AJ35,0)</f>
        <v>0</v>
      </c>
      <c r="U255" s="96"/>
      <c r="V255" s="96">
        <f>IF(V$11=يونيو!$A35,يونيو!$BP35-يونيو!$BO35,0)</f>
        <v>0</v>
      </c>
      <c r="W255" s="96">
        <f>IF(W$11=يونيو!$A35,يونيو!$BL35-يونيو!$BK35,0)</f>
        <v>0</v>
      </c>
      <c r="X255" s="96">
        <f>IF(X$11=يونيو!$A35,يونيو!$AI35-يونيو!$AJ35,0)</f>
        <v>0</v>
      </c>
      <c r="Y255" s="96">
        <f>IF(Y$11=يونيو!$A35,يونيو!$AI35-يونيو!$AJ35,0)</f>
        <v>0</v>
      </c>
      <c r="Z255" s="96">
        <f>IF(Z$11=يونيو!$A35,يونيو!$AI35-يونيو!$AJ35,0)</f>
        <v>0</v>
      </c>
      <c r="AA255" s="96">
        <f>IF(AA$11=يونيو!$A35,يونيو!$AI35-يونيو!$AJ35,0)</f>
        <v>0</v>
      </c>
      <c r="AB255" s="96">
        <f>IF(AB$11=يونيو!$A35,يونيو!$AI35-يونيو!$AJ35,0)</f>
        <v>0</v>
      </c>
      <c r="AC255" s="96"/>
      <c r="AD255" s="96">
        <f>IF(AD$11=يونيو!$A35,يونيو!$BP35-يونيو!$BO35,0)</f>
        <v>0</v>
      </c>
      <c r="AE255" s="96">
        <f>IF(AE$11=يونيو!$A35,يونيو!$BL35-يونيو!$BK35,0)</f>
        <v>0</v>
      </c>
      <c r="AF255" s="96">
        <f>IF(AF$11=يونيو!$A35,يونيو!$AI35-يونيو!$AJ35,0)</f>
        <v>0</v>
      </c>
      <c r="AG255" s="96">
        <f>IF(AG$11=يونيو!$A35,يونيو!$AI35-يونيو!$AJ35,0)</f>
        <v>0</v>
      </c>
      <c r="AH255" s="96">
        <f>IF(AH$11=يونيو!$A35,يونيو!$AI35-يونيو!$AJ35,0)</f>
        <v>0</v>
      </c>
      <c r="AI255" s="96"/>
      <c r="AJ255" s="96">
        <f>IF(AJ$11=يونيو!$A35,يونيو!$BP35-يونيو!$BO35,0)</f>
        <v>0</v>
      </c>
      <c r="AK255" s="96">
        <f>IF(AK$11=يونيو!$A35,يونيو!$AI35-يونيو!$AJ35,0)</f>
        <v>0</v>
      </c>
      <c r="AL255" s="96">
        <f>IF(AL$11=يونيو!$A35,يونيو!$AI35-يونيو!$AJ35,0)</f>
        <v>0</v>
      </c>
      <c r="AM255" s="96">
        <f>IF(AM$11=يونيو!$A35,يونيو!$AI35-يونيو!$AJ35,0)</f>
        <v>0</v>
      </c>
      <c r="AN255" s="96">
        <f>IF(AN$11=يونيو!$A35,يونيو!$AI35-يونيو!$AJ35,0)</f>
        <v>0</v>
      </c>
    </row>
    <row r="256" spans="1:40">
      <c r="A256" s="96" t="str">
        <f>IF(D256&gt;0,يونيو!D36," ")</f>
        <v> </v>
      </c>
      <c r="B256" s="96"/>
      <c r="C256" s="96"/>
      <c r="D256" s="126">
        <f t="shared" si="40"/>
        <v>0</v>
      </c>
      <c r="E256" s="126">
        <f t="shared" si="41"/>
        <v>0</v>
      </c>
      <c r="F256" s="96">
        <f>IF(F$11=يونيو!$A36,يونيو!$BP36-يونيو!$BO36,0)</f>
        <v>0</v>
      </c>
      <c r="G256" s="96">
        <f>IF(G$11=يونيو!$A36,يونيو!$BL36-يونيو!$BK36,0)</f>
        <v>0</v>
      </c>
      <c r="H256" s="96">
        <f>IF(H$11=يونيو!$A36,يونيو!$BM36-يونيو!$BN36,0)</f>
        <v>0</v>
      </c>
      <c r="I256" s="96">
        <f>IF(I$11=يونيو!$A36,يونيو!$BM36-يونيو!$BN36,0)</f>
        <v>0</v>
      </c>
      <c r="J256" s="96">
        <f>IF(J$11=يونيو!$A36,يونيو!$BM36-يونيو!$BN36,0)</f>
        <v>0</v>
      </c>
      <c r="K256" s="96">
        <f>IF(K$11=يونيو!$A36,يونيو!$BM36-يونيو!$BN36,0)</f>
        <v>0</v>
      </c>
      <c r="L256" s="96">
        <f>IF(L$11=يونيو!$A36,يونيو!$BM36-يونيو!$BN36,0)</f>
        <v>0</v>
      </c>
      <c r="M256" s="96"/>
      <c r="N256" s="96">
        <f>IF(N$11=يونيو!$A36,يونيو!$BP36-يونيو!$BO36,0)</f>
        <v>0</v>
      </c>
      <c r="O256" s="96">
        <f>IF(O$11=يونيو!$A36,يونيو!$BL36-يونيو!$BK36,0)</f>
        <v>0</v>
      </c>
      <c r="P256" s="96">
        <f>IF(P$11=يونيو!$A36,يونيو!$AI36-يونيو!$AJ36,0)</f>
        <v>0</v>
      </c>
      <c r="Q256" s="96">
        <f>IF(Q$11=يونيو!$A36,يونيو!$AI36-يونيو!$AJ36,0)</f>
        <v>0</v>
      </c>
      <c r="R256" s="96">
        <f>IF(R$11=يونيو!$A36,يونيو!$AI36-يونيو!$AJ36,0)</f>
        <v>0</v>
      </c>
      <c r="S256" s="96">
        <f>IF(S$11=يونيو!$A36,يونيو!$AI36-يونيو!$AJ36,0)</f>
        <v>0</v>
      </c>
      <c r="T256" s="96">
        <f>IF(T$11=يونيو!$A36,يونيو!$AI36-يونيو!$AJ36,0)</f>
        <v>0</v>
      </c>
      <c r="U256" s="96"/>
      <c r="V256" s="96">
        <f>IF(V$11=يونيو!$A36,يونيو!$BP36-يونيو!$BO36,0)</f>
        <v>0</v>
      </c>
      <c r="W256" s="96">
        <f>IF(W$11=يونيو!$A36,يونيو!$BL36-يونيو!$BK36,0)</f>
        <v>0</v>
      </c>
      <c r="X256" s="96">
        <f>IF(X$11=يونيو!$A36,يونيو!$AI36-يونيو!$AJ36,0)</f>
        <v>0</v>
      </c>
      <c r="Y256" s="96">
        <f>IF(Y$11=يونيو!$A36,يونيو!$AI36-يونيو!$AJ36,0)</f>
        <v>0</v>
      </c>
      <c r="Z256" s="96">
        <f>IF(Z$11=يونيو!$A36,يونيو!$AI36-يونيو!$AJ36,0)</f>
        <v>0</v>
      </c>
      <c r="AA256" s="96">
        <f>IF(AA$11=يونيو!$A36,يونيو!$AI36-يونيو!$AJ36,0)</f>
        <v>0</v>
      </c>
      <c r="AB256" s="96">
        <f>IF(AB$11=يونيو!$A36,يونيو!$AI36-يونيو!$AJ36,0)</f>
        <v>0</v>
      </c>
      <c r="AC256" s="96"/>
      <c r="AD256" s="96">
        <f>IF(AD$11=يونيو!$A36,يونيو!$BP36-يونيو!$BO36,0)</f>
        <v>0</v>
      </c>
      <c r="AE256" s="96">
        <f>IF(AE$11=يونيو!$A36,يونيو!$BL36-يونيو!$BK36,0)</f>
        <v>0</v>
      </c>
      <c r="AF256" s="96">
        <f>IF(AF$11=يونيو!$A36,يونيو!$AI36-يونيو!$AJ36,0)</f>
        <v>0</v>
      </c>
      <c r="AG256" s="96">
        <f>IF(AG$11=يونيو!$A36,يونيو!$AI36-يونيو!$AJ36,0)</f>
        <v>0</v>
      </c>
      <c r="AH256" s="96">
        <f>IF(AH$11=يونيو!$A36,يونيو!$AI36-يونيو!$AJ36,0)</f>
        <v>0</v>
      </c>
      <c r="AI256" s="96"/>
      <c r="AJ256" s="96">
        <f>IF(AJ$11=يونيو!$A36,يونيو!$BP36-يونيو!$BO36,0)</f>
        <v>0</v>
      </c>
      <c r="AK256" s="96">
        <f>IF(AK$11=يونيو!$A36,يونيو!$AI36-يونيو!$AJ36,0)</f>
        <v>0</v>
      </c>
      <c r="AL256" s="96">
        <f>IF(AL$11=يونيو!$A36,يونيو!$AI36-يونيو!$AJ36,0)</f>
        <v>0</v>
      </c>
      <c r="AM256" s="96">
        <f>IF(AM$11=يونيو!$A36,يونيو!$AI36-يونيو!$AJ36,0)</f>
        <v>0</v>
      </c>
      <c r="AN256" s="96">
        <f>IF(AN$11=يونيو!$A36,يونيو!$AI36-يونيو!$AJ36,0)</f>
        <v>0</v>
      </c>
    </row>
    <row r="257" spans="1:40">
      <c r="A257" s="96" t="str">
        <f>IF(D257&gt;0,يونيو!D37," ")</f>
        <v> </v>
      </c>
      <c r="B257" s="96"/>
      <c r="C257" s="96"/>
      <c r="D257" s="126">
        <f t="shared" si="40"/>
        <v>0</v>
      </c>
      <c r="E257" s="126">
        <f t="shared" si="41"/>
        <v>0</v>
      </c>
      <c r="F257" s="96">
        <f>IF(F$11=يونيو!$A37,يونيو!$BP37-يونيو!$BO37,0)</f>
        <v>0</v>
      </c>
      <c r="G257" s="96">
        <f>IF(G$11=يونيو!$A37,يونيو!$BL37-يونيو!$BK37,0)</f>
        <v>0</v>
      </c>
      <c r="H257" s="96">
        <f>IF(H$11=يونيو!$A37,يونيو!$BM37-يونيو!$BN37,0)</f>
        <v>0</v>
      </c>
      <c r="I257" s="96">
        <f>IF(I$11=يونيو!$A37,يونيو!$BM37-يونيو!$BN37,0)</f>
        <v>0</v>
      </c>
      <c r="J257" s="96">
        <f>IF(J$11=يونيو!$A37,يونيو!$BM37-يونيو!$BN37,0)</f>
        <v>0</v>
      </c>
      <c r="K257" s="96">
        <f>IF(K$11=يونيو!$A37,يونيو!$BM37-يونيو!$BN37,0)</f>
        <v>0</v>
      </c>
      <c r="L257" s="96">
        <f>IF(L$11=يونيو!$A37,يونيو!$BM37-يونيو!$BN37,0)</f>
        <v>0</v>
      </c>
      <c r="M257" s="96"/>
      <c r="N257" s="96">
        <f>IF(N$11=يونيو!$A37,يونيو!$BP37-يونيو!$BO37,0)</f>
        <v>0</v>
      </c>
      <c r="O257" s="96">
        <f>IF(O$11=يونيو!$A37,يونيو!$BL37-يونيو!$BK37,0)</f>
        <v>0</v>
      </c>
      <c r="P257" s="96">
        <f>IF(P$11=يونيو!$A37,يونيو!$AI37-يونيو!$AJ37,0)</f>
        <v>0</v>
      </c>
      <c r="Q257" s="96">
        <f>IF(Q$11=يونيو!$A37,يونيو!$AI37-يونيو!$AJ37,0)</f>
        <v>0</v>
      </c>
      <c r="R257" s="96">
        <f>IF(R$11=يونيو!$A37,يونيو!$AI37-يونيو!$AJ37,0)</f>
        <v>0</v>
      </c>
      <c r="S257" s="96">
        <f>IF(S$11=يونيو!$A37,يونيو!$AI37-يونيو!$AJ37,0)</f>
        <v>0</v>
      </c>
      <c r="T257" s="96">
        <f>IF(T$11=يونيو!$A37,يونيو!$AI37-يونيو!$AJ37,0)</f>
        <v>0</v>
      </c>
      <c r="U257" s="96"/>
      <c r="V257" s="96">
        <f>IF(V$11=يونيو!$A37,يونيو!$BP37-يونيو!$BO37,0)</f>
        <v>0</v>
      </c>
      <c r="W257" s="96">
        <f>IF(W$11=يونيو!$A37,يونيو!$BL37-يونيو!$BK37,0)</f>
        <v>0</v>
      </c>
      <c r="X257" s="96">
        <f>IF(X$11=يونيو!$A37,يونيو!$AI37-يونيو!$AJ37,0)</f>
        <v>0</v>
      </c>
      <c r="Y257" s="96">
        <f>IF(Y$11=يونيو!$A37,يونيو!$AI37-يونيو!$AJ37,0)</f>
        <v>0</v>
      </c>
      <c r="Z257" s="96">
        <f>IF(Z$11=يونيو!$A37,يونيو!$AI37-يونيو!$AJ37,0)</f>
        <v>0</v>
      </c>
      <c r="AA257" s="96">
        <f>IF(AA$11=يونيو!$A37,يونيو!$AI37-يونيو!$AJ37,0)</f>
        <v>0</v>
      </c>
      <c r="AB257" s="96">
        <f>IF(AB$11=يونيو!$A37,يونيو!$AI37-يونيو!$AJ37,0)</f>
        <v>0</v>
      </c>
      <c r="AC257" s="96"/>
      <c r="AD257" s="96">
        <f>IF(AD$11=يونيو!$A37,يونيو!$BP37-يونيو!$BO37,0)</f>
        <v>0</v>
      </c>
      <c r="AE257" s="96">
        <f>IF(AE$11=يونيو!$A37,يونيو!$BL37-يونيو!$BK37,0)</f>
        <v>0</v>
      </c>
      <c r="AF257" s="96">
        <f>IF(AF$11=يونيو!$A37,يونيو!$AI37-يونيو!$AJ37,0)</f>
        <v>0</v>
      </c>
      <c r="AG257" s="96">
        <f>IF(AG$11=يونيو!$A37,يونيو!$AI37-يونيو!$AJ37,0)</f>
        <v>0</v>
      </c>
      <c r="AH257" s="96">
        <f>IF(AH$11=يونيو!$A37,يونيو!$AI37-يونيو!$AJ37,0)</f>
        <v>0</v>
      </c>
      <c r="AI257" s="96"/>
      <c r="AJ257" s="96">
        <f>IF(AJ$11=يونيو!$A37,يونيو!$BP37-يونيو!$BO37,0)</f>
        <v>0</v>
      </c>
      <c r="AK257" s="96">
        <f>IF(AK$11=يونيو!$A37,يونيو!$AI37-يونيو!$AJ37,0)</f>
        <v>0</v>
      </c>
      <c r="AL257" s="96">
        <f>IF(AL$11=يونيو!$A37,يونيو!$AI37-يونيو!$AJ37,0)</f>
        <v>0</v>
      </c>
      <c r="AM257" s="96">
        <f>IF(AM$11=يونيو!$A37,يونيو!$AI37-يونيو!$AJ37,0)</f>
        <v>0</v>
      </c>
      <c r="AN257" s="96">
        <f>IF(AN$11=يونيو!$A37,يونيو!$AI37-يونيو!$AJ37,0)</f>
        <v>0</v>
      </c>
    </row>
    <row r="258" spans="1:40">
      <c r="A258" s="96" t="str">
        <f>IF(D258&gt;0,يونيو!D38," ")</f>
        <v> </v>
      </c>
      <c r="B258" s="96"/>
      <c r="C258" s="96"/>
      <c r="D258" s="126">
        <f t="shared" si="40"/>
        <v>0</v>
      </c>
      <c r="E258" s="126">
        <f t="shared" si="41"/>
        <v>0</v>
      </c>
      <c r="F258" s="96">
        <f>IF(F$11=يونيو!$A38,يونيو!$BP38-يونيو!$BO38,0)</f>
        <v>0</v>
      </c>
      <c r="G258" s="96">
        <f>IF(G$11=يونيو!$A38,يونيو!$BL38-يونيو!$BK38,0)</f>
        <v>0</v>
      </c>
      <c r="H258" s="96">
        <f>IF(H$11=يونيو!$A38,يونيو!$BM38-يونيو!$BN38,0)</f>
        <v>0</v>
      </c>
      <c r="I258" s="96">
        <f>IF(I$11=يونيو!$A38,يونيو!$BM38-يونيو!$BN38,0)</f>
        <v>0</v>
      </c>
      <c r="J258" s="96">
        <f>IF(J$11=يونيو!$A38,يونيو!$BM38-يونيو!$BN38,0)</f>
        <v>0</v>
      </c>
      <c r="K258" s="96">
        <f>IF(K$11=يونيو!$A38,يونيو!$BM38-يونيو!$BN38,0)</f>
        <v>0</v>
      </c>
      <c r="L258" s="96">
        <f>IF(L$11=يونيو!$A38,يونيو!$BM38-يونيو!$BN38,0)</f>
        <v>0</v>
      </c>
      <c r="M258" s="96"/>
      <c r="N258" s="96">
        <f>IF(N$11=يونيو!$A38,يونيو!$BP38-يونيو!$BO38,0)</f>
        <v>0</v>
      </c>
      <c r="O258" s="96">
        <f>IF(O$11=يونيو!$A38,يونيو!$BL38-يونيو!$BK38,0)</f>
        <v>0</v>
      </c>
      <c r="P258" s="96">
        <f>IF(P$11=يونيو!$A38,يونيو!$AI38-يونيو!$AJ38,0)</f>
        <v>0</v>
      </c>
      <c r="Q258" s="96">
        <f>IF(Q$11=يونيو!$A38,يونيو!$AI38-يونيو!$AJ38,0)</f>
        <v>0</v>
      </c>
      <c r="R258" s="96">
        <f>IF(R$11=يونيو!$A38,يونيو!$AI38-يونيو!$AJ38,0)</f>
        <v>0</v>
      </c>
      <c r="S258" s="96">
        <f>IF(S$11=يونيو!$A38,يونيو!$AI38-يونيو!$AJ38,0)</f>
        <v>0</v>
      </c>
      <c r="T258" s="96">
        <f>IF(T$11=يونيو!$A38,يونيو!$AI38-يونيو!$AJ38,0)</f>
        <v>0</v>
      </c>
      <c r="U258" s="96"/>
      <c r="V258" s="96">
        <f>IF(V$11=يونيو!$A38,يونيو!$BP38-يونيو!$BO38,0)</f>
        <v>0</v>
      </c>
      <c r="W258" s="96">
        <f>IF(W$11=يونيو!$A38,يونيو!$BL38-يونيو!$BK38,0)</f>
        <v>0</v>
      </c>
      <c r="X258" s="96">
        <f>IF(X$11=يونيو!$A38,يونيو!$AI38-يونيو!$AJ38,0)</f>
        <v>0</v>
      </c>
      <c r="Y258" s="96">
        <f>IF(Y$11=يونيو!$A38,يونيو!$AI38-يونيو!$AJ38,0)</f>
        <v>0</v>
      </c>
      <c r="Z258" s="96">
        <f>IF(Z$11=يونيو!$A38,يونيو!$AI38-يونيو!$AJ38,0)</f>
        <v>0</v>
      </c>
      <c r="AA258" s="96">
        <f>IF(AA$11=يونيو!$A38,يونيو!$AI38-يونيو!$AJ38,0)</f>
        <v>0</v>
      </c>
      <c r="AB258" s="96">
        <f>IF(AB$11=يونيو!$A38,يونيو!$AI38-يونيو!$AJ38,0)</f>
        <v>0</v>
      </c>
      <c r="AC258" s="96"/>
      <c r="AD258" s="96">
        <f>IF(AD$11=يونيو!$A38,يونيو!$BP38-يونيو!$BO38,0)</f>
        <v>0</v>
      </c>
      <c r="AE258" s="96">
        <f>IF(AE$11=يونيو!$A38,يونيو!$BL38-يونيو!$BK38,0)</f>
        <v>0</v>
      </c>
      <c r="AF258" s="96">
        <f>IF(AF$11=يونيو!$A38,يونيو!$AI38-يونيو!$AJ38,0)</f>
        <v>0</v>
      </c>
      <c r="AG258" s="96">
        <f>IF(AG$11=يونيو!$A38,يونيو!$AI38-يونيو!$AJ38,0)</f>
        <v>0</v>
      </c>
      <c r="AH258" s="96">
        <f>IF(AH$11=يونيو!$A38,يونيو!$AI38-يونيو!$AJ38,0)</f>
        <v>0</v>
      </c>
      <c r="AI258" s="96"/>
      <c r="AJ258" s="96">
        <f>IF(AJ$11=يونيو!$A38,يونيو!$BP38-يونيو!$BO38,0)</f>
        <v>0</v>
      </c>
      <c r="AK258" s="96">
        <f>IF(AK$11=يونيو!$A38,يونيو!$AI38-يونيو!$AJ38,0)</f>
        <v>0</v>
      </c>
      <c r="AL258" s="96">
        <f>IF(AL$11=يونيو!$A38,يونيو!$AI38-يونيو!$AJ38,0)</f>
        <v>0</v>
      </c>
      <c r="AM258" s="96">
        <f>IF(AM$11=يونيو!$A38,يونيو!$AI38-يونيو!$AJ38,0)</f>
        <v>0</v>
      </c>
      <c r="AN258" s="96">
        <f>IF(AN$11=يونيو!$A38,يونيو!$AI38-يونيو!$AJ38,0)</f>
        <v>0</v>
      </c>
    </row>
    <row r="259" spans="1:40">
      <c r="A259" s="96" t="str">
        <f>IF(D259&gt;0,يونيو!D39," ")</f>
        <v> </v>
      </c>
      <c r="B259" s="96"/>
      <c r="C259" s="96"/>
      <c r="D259" s="126">
        <f t="shared" si="40"/>
        <v>0</v>
      </c>
      <c r="E259" s="126">
        <f t="shared" si="41"/>
        <v>0</v>
      </c>
      <c r="F259" s="96">
        <f>IF(F$11=يونيو!$A39,يونيو!$BP39-يونيو!$BO39,0)</f>
        <v>0</v>
      </c>
      <c r="G259" s="96">
        <f>IF(G$11=يونيو!$A39,يونيو!$BL39-يونيو!$BK39,0)</f>
        <v>0</v>
      </c>
      <c r="H259" s="96">
        <f>IF(H$11=يونيو!$A39,يونيو!$BM39-يونيو!$BN39,0)</f>
        <v>0</v>
      </c>
      <c r="I259" s="96">
        <f>IF(I$11=يونيو!$A39,يونيو!$BM39-يونيو!$BN39,0)</f>
        <v>0</v>
      </c>
      <c r="J259" s="96">
        <f>IF(J$11=يونيو!$A39,يونيو!$BM39-يونيو!$BN39,0)</f>
        <v>0</v>
      </c>
      <c r="K259" s="96">
        <f>IF(K$11=يونيو!$A39,يونيو!$BM39-يونيو!$BN39,0)</f>
        <v>0</v>
      </c>
      <c r="L259" s="96">
        <f>IF(L$11=يونيو!$A39,يونيو!$BM39-يونيو!$BN39,0)</f>
        <v>0</v>
      </c>
      <c r="M259" s="96"/>
      <c r="N259" s="96">
        <f>IF(N$11=يونيو!$A39,يونيو!$BP39-يونيو!$BO39,0)</f>
        <v>0</v>
      </c>
      <c r="O259" s="96">
        <f>IF(O$11=يونيو!$A39,يونيو!$BL39-يونيو!$BK39,0)</f>
        <v>0</v>
      </c>
      <c r="P259" s="96">
        <f>IF(P$11=يونيو!$A39,يونيو!$AI39-يونيو!$AJ39,0)</f>
        <v>0</v>
      </c>
      <c r="Q259" s="96">
        <f>IF(Q$11=يونيو!$A39,يونيو!$AI39-يونيو!$AJ39,0)</f>
        <v>0</v>
      </c>
      <c r="R259" s="96">
        <f>IF(R$11=يونيو!$A39,يونيو!$AI39-يونيو!$AJ39,0)</f>
        <v>0</v>
      </c>
      <c r="S259" s="96">
        <f>IF(S$11=يونيو!$A39,يونيو!$AI39-يونيو!$AJ39,0)</f>
        <v>0</v>
      </c>
      <c r="T259" s="96">
        <f>IF(T$11=يونيو!$A39,يونيو!$AI39-يونيو!$AJ39,0)</f>
        <v>0</v>
      </c>
      <c r="U259" s="96"/>
      <c r="V259" s="96">
        <f>IF(V$11=يونيو!$A39,يونيو!$BP39-يونيو!$BO39,0)</f>
        <v>0</v>
      </c>
      <c r="W259" s="96">
        <f>IF(W$11=يونيو!$A39,يونيو!$BL39-يونيو!$BK39,0)</f>
        <v>0</v>
      </c>
      <c r="X259" s="96">
        <f>IF(X$11=يونيو!$A39,يونيو!$AI39-يونيو!$AJ39,0)</f>
        <v>0</v>
      </c>
      <c r="Y259" s="96">
        <f>IF(Y$11=يونيو!$A39,يونيو!$AI39-يونيو!$AJ39,0)</f>
        <v>0</v>
      </c>
      <c r="Z259" s="96">
        <f>IF(Z$11=يونيو!$A39,يونيو!$AI39-يونيو!$AJ39,0)</f>
        <v>0</v>
      </c>
      <c r="AA259" s="96">
        <f>IF(AA$11=يونيو!$A39,يونيو!$AI39-يونيو!$AJ39,0)</f>
        <v>0</v>
      </c>
      <c r="AB259" s="96">
        <f>IF(AB$11=يونيو!$A39,يونيو!$AI39-يونيو!$AJ39,0)</f>
        <v>0</v>
      </c>
      <c r="AC259" s="96"/>
      <c r="AD259" s="96">
        <f>IF(AD$11=يونيو!$A39,يونيو!$BP39-يونيو!$BO39,0)</f>
        <v>0</v>
      </c>
      <c r="AE259" s="96">
        <f>IF(AE$11=يونيو!$A39,يونيو!$BL39-يونيو!$BK39,0)</f>
        <v>0</v>
      </c>
      <c r="AF259" s="96">
        <f>IF(AF$11=يونيو!$A39,يونيو!$AI39-يونيو!$AJ39,0)</f>
        <v>0</v>
      </c>
      <c r="AG259" s="96">
        <f>IF(AG$11=يونيو!$A39,يونيو!$AI39-يونيو!$AJ39,0)</f>
        <v>0</v>
      </c>
      <c r="AH259" s="96">
        <f>IF(AH$11=يونيو!$A39,يونيو!$AI39-يونيو!$AJ39,0)</f>
        <v>0</v>
      </c>
      <c r="AI259" s="96"/>
      <c r="AJ259" s="96">
        <f>IF(AJ$11=يونيو!$A39,يونيو!$BP39-يونيو!$BO39,0)</f>
        <v>0</v>
      </c>
      <c r="AK259" s="96">
        <f>IF(AK$11=يونيو!$A39,يونيو!$AI39-يونيو!$AJ39,0)</f>
        <v>0</v>
      </c>
      <c r="AL259" s="96">
        <f>IF(AL$11=يونيو!$A39,يونيو!$AI39-يونيو!$AJ39,0)</f>
        <v>0</v>
      </c>
      <c r="AM259" s="96">
        <f>IF(AM$11=يونيو!$A39,يونيو!$AI39-يونيو!$AJ39,0)</f>
        <v>0</v>
      </c>
      <c r="AN259" s="96">
        <f>IF(AN$11=يونيو!$A39,يونيو!$AI39-يونيو!$AJ39,0)</f>
        <v>0</v>
      </c>
    </row>
    <row r="260" spans="1:40">
      <c r="A260" s="96" t="str">
        <f>IF(D260&gt;0,يونيو!D40," ")</f>
        <v> </v>
      </c>
      <c r="B260" s="96"/>
      <c r="C260" s="96"/>
      <c r="D260" s="126">
        <f t="shared" si="40"/>
        <v>0</v>
      </c>
      <c r="E260" s="126">
        <f t="shared" si="41"/>
        <v>0</v>
      </c>
      <c r="F260" s="96">
        <f>IF(F$11=يونيو!$A40,يونيو!$BP40-يونيو!$BO40,0)</f>
        <v>0</v>
      </c>
      <c r="G260" s="96">
        <f>IF(G$11=يونيو!$A40,يونيو!$BL40-يونيو!$BK40,0)</f>
        <v>0</v>
      </c>
      <c r="H260" s="96">
        <f>IF(H$11=يونيو!$A40,يونيو!$BM40-يونيو!$BN40,0)</f>
        <v>0</v>
      </c>
      <c r="I260" s="96">
        <f>IF(I$11=يونيو!$A40,يونيو!$BM40-يونيو!$BN40,0)</f>
        <v>0</v>
      </c>
      <c r="J260" s="96">
        <f>IF(J$11=يونيو!$A40,يونيو!$BM40-يونيو!$BN40,0)</f>
        <v>0</v>
      </c>
      <c r="K260" s="96">
        <f>IF(K$11=يونيو!$A40,يونيو!$BM40-يونيو!$BN40,0)</f>
        <v>0</v>
      </c>
      <c r="L260" s="96">
        <f>IF(L$11=يونيو!$A40,يونيو!$BM40-يونيو!$BN40,0)</f>
        <v>0</v>
      </c>
      <c r="M260" s="96"/>
      <c r="N260" s="96">
        <f>IF(N$11=يونيو!$A40,يونيو!$BP40-يونيو!$BO40,0)</f>
        <v>0</v>
      </c>
      <c r="O260" s="96">
        <f>IF(O$11=يونيو!$A40,يونيو!$BL40-يونيو!$BK40,0)</f>
        <v>0</v>
      </c>
      <c r="P260" s="96">
        <f>IF(P$11=يونيو!$A40,يونيو!$AI40-يونيو!$AJ40,0)</f>
        <v>0</v>
      </c>
      <c r="Q260" s="96">
        <f>IF(Q$11=يونيو!$A40,يونيو!$AI40-يونيو!$AJ40,0)</f>
        <v>0</v>
      </c>
      <c r="R260" s="96">
        <f>IF(R$11=يونيو!$A40,يونيو!$AI40-يونيو!$AJ40,0)</f>
        <v>0</v>
      </c>
      <c r="S260" s="96">
        <f>IF(S$11=يونيو!$A40,يونيو!$AI40-يونيو!$AJ40,0)</f>
        <v>0</v>
      </c>
      <c r="T260" s="96">
        <f>IF(T$11=يونيو!$A40,يونيو!$AI40-يونيو!$AJ40,0)</f>
        <v>0</v>
      </c>
      <c r="U260" s="96"/>
      <c r="V260" s="96">
        <f>IF(V$11=يونيو!$A40,يونيو!$BP40-يونيو!$BO40,0)</f>
        <v>0</v>
      </c>
      <c r="W260" s="96">
        <f>IF(W$11=يونيو!$A40,يونيو!$BL40-يونيو!$BK40,0)</f>
        <v>0</v>
      </c>
      <c r="X260" s="96">
        <f>IF(X$11=يونيو!$A40,يونيو!$AI40-يونيو!$AJ40,0)</f>
        <v>0</v>
      </c>
      <c r="Y260" s="96">
        <f>IF(Y$11=يونيو!$A40,يونيو!$AI40-يونيو!$AJ40,0)</f>
        <v>0</v>
      </c>
      <c r="Z260" s="96">
        <f>IF(Z$11=يونيو!$A40,يونيو!$AI40-يونيو!$AJ40,0)</f>
        <v>0</v>
      </c>
      <c r="AA260" s="96">
        <f>IF(AA$11=يونيو!$A40,يونيو!$AI40-يونيو!$AJ40,0)</f>
        <v>0</v>
      </c>
      <c r="AB260" s="96">
        <f>IF(AB$11=يونيو!$A40,يونيو!$AI40-يونيو!$AJ40,0)</f>
        <v>0</v>
      </c>
      <c r="AC260" s="96"/>
      <c r="AD260" s="96">
        <f>IF(AD$11=يونيو!$A40,يونيو!$BP40-يونيو!$BO40,0)</f>
        <v>0</v>
      </c>
      <c r="AE260" s="96">
        <f>IF(AE$11=يونيو!$A40,يونيو!$BL40-يونيو!$BK40,0)</f>
        <v>0</v>
      </c>
      <c r="AF260" s="96">
        <f>IF(AF$11=يونيو!$A40,يونيو!$AI40-يونيو!$AJ40,0)</f>
        <v>0</v>
      </c>
      <c r="AG260" s="96">
        <f>IF(AG$11=يونيو!$A40,يونيو!$AI40-يونيو!$AJ40,0)</f>
        <v>0</v>
      </c>
      <c r="AH260" s="96">
        <f>IF(AH$11=يونيو!$A40,يونيو!$AI40-يونيو!$AJ40,0)</f>
        <v>0</v>
      </c>
      <c r="AI260" s="96"/>
      <c r="AJ260" s="96">
        <f>IF(AJ$11=يونيو!$A40,يونيو!$BP40-يونيو!$BO40,0)</f>
        <v>0</v>
      </c>
      <c r="AK260" s="96">
        <f>IF(AK$11=يونيو!$A40,يونيو!$AI40-يونيو!$AJ40,0)</f>
        <v>0</v>
      </c>
      <c r="AL260" s="96">
        <f>IF(AL$11=يونيو!$A40,يونيو!$AI40-يونيو!$AJ40,0)</f>
        <v>0</v>
      </c>
      <c r="AM260" s="96">
        <f>IF(AM$11=يونيو!$A40,يونيو!$AI40-يونيو!$AJ40,0)</f>
        <v>0</v>
      </c>
      <c r="AN260" s="96">
        <f>IF(AN$11=يونيو!$A40,يونيو!$AI40-يونيو!$AJ40,0)</f>
        <v>0</v>
      </c>
    </row>
    <row r="261" spans="1:40">
      <c r="A261" s="96" t="str">
        <f>IF(D261&gt;0,يونيو!D41," ")</f>
        <v> </v>
      </c>
      <c r="B261" s="96"/>
      <c r="C261" s="96"/>
      <c r="D261" s="126">
        <f t="shared" si="40"/>
        <v>0</v>
      </c>
      <c r="E261" s="126">
        <f t="shared" si="41"/>
        <v>0</v>
      </c>
      <c r="F261" s="96">
        <f>IF(F$11=يونيو!$A41,يونيو!$BP41-يونيو!$BO41,0)</f>
        <v>0</v>
      </c>
      <c r="G261" s="96">
        <f>IF(G$11=يونيو!$A41,يونيو!$BL41-يونيو!$BK41,0)</f>
        <v>0</v>
      </c>
      <c r="H261" s="96">
        <f>IF(H$11=يونيو!$A41,يونيو!$BM41-يونيو!$BN41,0)</f>
        <v>0</v>
      </c>
      <c r="I261" s="96">
        <f>IF(I$11=يونيو!$A41,يونيو!$BM41-يونيو!$BN41,0)</f>
        <v>0</v>
      </c>
      <c r="J261" s="96">
        <f>IF(J$11=يونيو!$A41,يونيو!$BM41-يونيو!$BN41,0)</f>
        <v>0</v>
      </c>
      <c r="K261" s="96">
        <f>IF(K$11=يونيو!$A41,يونيو!$BM41-يونيو!$BN41,0)</f>
        <v>0</v>
      </c>
      <c r="L261" s="96">
        <f>IF(L$11=يونيو!$A41,يونيو!$BM41-يونيو!$BN41,0)</f>
        <v>0</v>
      </c>
      <c r="M261" s="96"/>
      <c r="N261" s="96">
        <f>IF(N$11=يونيو!$A41,يونيو!$BP41-يونيو!$BO41,0)</f>
        <v>0</v>
      </c>
      <c r="O261" s="96">
        <f>IF(O$11=يونيو!$A41,يونيو!$BL41-يونيو!$BK41,0)</f>
        <v>0</v>
      </c>
      <c r="P261" s="96">
        <f>IF(P$11=يونيو!$A41,يونيو!$AI41-يونيو!$AJ41,0)</f>
        <v>0</v>
      </c>
      <c r="Q261" s="96">
        <f>IF(Q$11=يونيو!$A41,يونيو!$AI41-يونيو!$AJ41,0)</f>
        <v>0</v>
      </c>
      <c r="R261" s="96">
        <f>IF(R$11=يونيو!$A41,يونيو!$AI41-يونيو!$AJ41,0)</f>
        <v>0</v>
      </c>
      <c r="S261" s="96">
        <f>IF(S$11=يونيو!$A41,يونيو!$AI41-يونيو!$AJ41,0)</f>
        <v>0</v>
      </c>
      <c r="T261" s="96">
        <f>IF(T$11=يونيو!$A41,يونيو!$AI41-يونيو!$AJ41,0)</f>
        <v>0</v>
      </c>
      <c r="U261" s="96"/>
      <c r="V261" s="96">
        <f>IF(V$11=يونيو!$A41,يونيو!$BP41-يونيو!$BO41,0)</f>
        <v>0</v>
      </c>
      <c r="W261" s="96">
        <f>IF(W$11=يونيو!$A41,يونيو!$BL41-يونيو!$BK41,0)</f>
        <v>0</v>
      </c>
      <c r="X261" s="96">
        <f>IF(X$11=يونيو!$A41,يونيو!$AI41-يونيو!$AJ41,0)</f>
        <v>0</v>
      </c>
      <c r="Y261" s="96">
        <f>IF(Y$11=يونيو!$A41,يونيو!$AI41-يونيو!$AJ41,0)</f>
        <v>0</v>
      </c>
      <c r="Z261" s="96">
        <f>IF(Z$11=يونيو!$A41,يونيو!$AI41-يونيو!$AJ41,0)</f>
        <v>0</v>
      </c>
      <c r="AA261" s="96">
        <f>IF(AA$11=يونيو!$A41,يونيو!$AI41-يونيو!$AJ41,0)</f>
        <v>0</v>
      </c>
      <c r="AB261" s="96">
        <f>IF(AB$11=يونيو!$A41,يونيو!$AI41-يونيو!$AJ41,0)</f>
        <v>0</v>
      </c>
      <c r="AC261" s="96"/>
      <c r="AD261" s="96">
        <f>IF(AD$11=يونيو!$A41,يونيو!$BP41-يونيو!$BO41,0)</f>
        <v>0</v>
      </c>
      <c r="AE261" s="96">
        <f>IF(AE$11=يونيو!$A41,يونيو!$BL41-يونيو!$BK41,0)</f>
        <v>0</v>
      </c>
      <c r="AF261" s="96">
        <f>IF(AF$11=يونيو!$A41,يونيو!$AI41-يونيو!$AJ41,0)</f>
        <v>0</v>
      </c>
      <c r="AG261" s="96">
        <f>IF(AG$11=يونيو!$A41,يونيو!$AI41-يونيو!$AJ41,0)</f>
        <v>0</v>
      </c>
      <c r="AH261" s="96">
        <f>IF(AH$11=يونيو!$A41,يونيو!$AI41-يونيو!$AJ41,0)</f>
        <v>0</v>
      </c>
      <c r="AI261" s="96"/>
      <c r="AJ261" s="96">
        <f>IF(AJ$11=يونيو!$A41,يونيو!$BP41-يونيو!$BO41,0)</f>
        <v>0</v>
      </c>
      <c r="AK261" s="96">
        <f>IF(AK$11=يونيو!$A41,يونيو!$AI41-يونيو!$AJ41,0)</f>
        <v>0</v>
      </c>
      <c r="AL261" s="96">
        <f>IF(AL$11=يونيو!$A41,يونيو!$AI41-يونيو!$AJ41,0)</f>
        <v>0</v>
      </c>
      <c r="AM261" s="96">
        <f>IF(AM$11=يونيو!$A41,يونيو!$AI41-يونيو!$AJ41,0)</f>
        <v>0</v>
      </c>
      <c r="AN261" s="96">
        <f>IF(AN$11=يونيو!$A41,يونيو!$AI41-يونيو!$AJ41,0)</f>
        <v>0</v>
      </c>
    </row>
    <row r="262" spans="1:40">
      <c r="A262" s="96" t="str">
        <f>IF(D262&gt;0,يونيو!D42," ")</f>
        <v> </v>
      </c>
      <c r="B262" s="96"/>
      <c r="C262" s="96"/>
      <c r="D262" s="126">
        <f t="shared" si="40"/>
        <v>0</v>
      </c>
      <c r="E262" s="126">
        <f t="shared" si="41"/>
        <v>0</v>
      </c>
      <c r="F262" s="96">
        <f>IF(F$11=يونيو!$A42,يونيو!$BP42-يونيو!$BO42,0)</f>
        <v>0</v>
      </c>
      <c r="G262" s="96">
        <f>IF(G$11=يونيو!$A42,يونيو!$BL42-يونيو!$BK42,0)</f>
        <v>0</v>
      </c>
      <c r="H262" s="96">
        <f>IF(H$11=يونيو!$A42,يونيو!$BM42-يونيو!$BN42,0)</f>
        <v>0</v>
      </c>
      <c r="I262" s="96">
        <f>IF(I$11=يونيو!$A42,يونيو!$BM42-يونيو!$BN42,0)</f>
        <v>0</v>
      </c>
      <c r="J262" s="96">
        <f>IF(J$11=يونيو!$A42,يونيو!$BM42-يونيو!$BN42,0)</f>
        <v>0</v>
      </c>
      <c r="K262" s="96">
        <f>IF(K$11=يونيو!$A42,يونيو!$BM42-يونيو!$BN42,0)</f>
        <v>0</v>
      </c>
      <c r="L262" s="96">
        <f>IF(L$11=يونيو!$A42,يونيو!$BM42-يونيو!$BN42,0)</f>
        <v>0</v>
      </c>
      <c r="M262" s="96"/>
      <c r="N262" s="96">
        <f>IF(N$11=يونيو!$A42,يونيو!$BP42-يونيو!$BO42,0)</f>
        <v>0</v>
      </c>
      <c r="O262" s="96">
        <f>IF(O$11=يونيو!$A42,يونيو!$BL42-يونيو!$BK42,0)</f>
        <v>0</v>
      </c>
      <c r="P262" s="96">
        <f>IF(P$11=يونيو!$A42,يونيو!$AI42-يونيو!$AJ42,0)</f>
        <v>0</v>
      </c>
      <c r="Q262" s="96">
        <f>IF(Q$11=يونيو!$A42,يونيو!$AI42-يونيو!$AJ42,0)</f>
        <v>0</v>
      </c>
      <c r="R262" s="96">
        <f>IF(R$11=يونيو!$A42,يونيو!$AI42-يونيو!$AJ42,0)</f>
        <v>0</v>
      </c>
      <c r="S262" s="96">
        <f>IF(S$11=يونيو!$A42,يونيو!$AI42-يونيو!$AJ42,0)</f>
        <v>0</v>
      </c>
      <c r="T262" s="96">
        <f>IF(T$11=يونيو!$A42,يونيو!$AI42-يونيو!$AJ42,0)</f>
        <v>0</v>
      </c>
      <c r="U262" s="96"/>
      <c r="V262" s="96">
        <f>IF(V$11=يونيو!$A42,يونيو!$BP42-يونيو!$BO42,0)</f>
        <v>0</v>
      </c>
      <c r="W262" s="96">
        <f>IF(W$11=يونيو!$A42,يونيو!$BL42-يونيو!$BK42,0)</f>
        <v>0</v>
      </c>
      <c r="X262" s="96">
        <f>IF(X$11=يونيو!$A42,يونيو!$AI42-يونيو!$AJ42,0)</f>
        <v>0</v>
      </c>
      <c r="Y262" s="96">
        <f>IF(Y$11=يونيو!$A42,يونيو!$AI42-يونيو!$AJ42,0)</f>
        <v>0</v>
      </c>
      <c r="Z262" s="96">
        <f>IF(Z$11=يونيو!$A42,يونيو!$AI42-يونيو!$AJ42,0)</f>
        <v>0</v>
      </c>
      <c r="AA262" s="96">
        <f>IF(AA$11=يونيو!$A42,يونيو!$AI42-يونيو!$AJ42,0)</f>
        <v>0</v>
      </c>
      <c r="AB262" s="96">
        <f>IF(AB$11=يونيو!$A42,يونيو!$AI42-يونيو!$AJ42,0)</f>
        <v>0</v>
      </c>
      <c r="AC262" s="96"/>
      <c r="AD262" s="96">
        <f>IF(AD$11=يونيو!$A42,يونيو!$BP42-يونيو!$BO42,0)</f>
        <v>0</v>
      </c>
      <c r="AE262" s="96">
        <f>IF(AE$11=يونيو!$A42,يونيو!$BL42-يونيو!$BK42,0)</f>
        <v>0</v>
      </c>
      <c r="AF262" s="96">
        <f>IF(AF$11=يونيو!$A42,يونيو!$AI42-يونيو!$AJ42,0)</f>
        <v>0</v>
      </c>
      <c r="AG262" s="96">
        <f>IF(AG$11=يونيو!$A42,يونيو!$AI42-يونيو!$AJ42,0)</f>
        <v>0</v>
      </c>
      <c r="AH262" s="96">
        <f>IF(AH$11=يونيو!$A42,يونيو!$AI42-يونيو!$AJ42,0)</f>
        <v>0</v>
      </c>
      <c r="AI262" s="96"/>
      <c r="AJ262" s="96">
        <f>IF(AJ$11=يونيو!$A42,يونيو!$BP42-يونيو!$BO42,0)</f>
        <v>0</v>
      </c>
      <c r="AK262" s="96">
        <f>IF(AK$11=يونيو!$A42,يونيو!$AI42-يونيو!$AJ42,0)</f>
        <v>0</v>
      </c>
      <c r="AL262" s="96">
        <f>IF(AL$11=يونيو!$A42,يونيو!$AI42-يونيو!$AJ42,0)</f>
        <v>0</v>
      </c>
      <c r="AM262" s="96">
        <f>IF(AM$11=يونيو!$A42,يونيو!$AI42-يونيو!$AJ42,0)</f>
        <v>0</v>
      </c>
      <c r="AN262" s="96">
        <f>IF(AN$11=يونيو!$A42,يونيو!$AI42-يونيو!$AJ42,0)</f>
        <v>0</v>
      </c>
    </row>
    <row r="263" ht="15" spans="1:40">
      <c r="A263" s="96" t="str">
        <f>IF(D263&gt;0,يونيو!D43," ")</f>
        <v> </v>
      </c>
      <c r="B263" s="96"/>
      <c r="C263" s="96"/>
      <c r="D263" s="126">
        <f t="shared" si="40"/>
        <v>0</v>
      </c>
      <c r="E263" s="126">
        <f t="shared" si="41"/>
        <v>0</v>
      </c>
      <c r="F263" s="96">
        <f>IF(F$11=يونيو!$A43,يونيو!$BP43-يونيو!$BO43,0)</f>
        <v>0</v>
      </c>
      <c r="G263" s="96">
        <f>IF(G$11=يونيو!$A43,يونيو!$BL43-يونيو!$BK43,0)</f>
        <v>0</v>
      </c>
      <c r="H263" s="96">
        <f>IF(H$11=يونيو!$A43,يونيو!$BM43-يونيو!$BN43,0)</f>
        <v>0</v>
      </c>
      <c r="I263" s="96">
        <f>IF(I$11=يونيو!$A43,يونيو!$BM43-يونيو!$BN43,0)</f>
        <v>0</v>
      </c>
      <c r="J263" s="96">
        <f>IF(J$11=يونيو!$A43,يونيو!$BM43-يونيو!$BN43,0)</f>
        <v>0</v>
      </c>
      <c r="K263" s="96">
        <f>IF(K$11=يونيو!$A43,يونيو!$BM43-يونيو!$BN43,0)</f>
        <v>0</v>
      </c>
      <c r="L263" s="96">
        <f>IF(L$11=يونيو!$A43,يونيو!$BM43-يونيو!$BN43,0)</f>
        <v>0</v>
      </c>
      <c r="M263" s="96"/>
      <c r="N263" s="96">
        <f>IF(N$11=يونيو!$A43,يونيو!$BP43-يونيو!$BO43,0)</f>
        <v>0</v>
      </c>
      <c r="O263" s="96">
        <f>IF(O$11=يونيو!$A43,يونيو!$BL43-يونيو!$BK43,0)</f>
        <v>0</v>
      </c>
      <c r="P263" s="96">
        <f>IF(P$11=يونيو!$A43,يونيو!$AI43-يونيو!$AJ43,0)</f>
        <v>0</v>
      </c>
      <c r="Q263" s="96">
        <f>IF(Q$11=يونيو!$A43,يونيو!$AI43-يونيو!$AJ43,0)</f>
        <v>0</v>
      </c>
      <c r="R263" s="96">
        <f>IF(R$11=يونيو!$A43,يونيو!$AI43-يونيو!$AJ43,0)</f>
        <v>0</v>
      </c>
      <c r="S263" s="96">
        <f>IF(S$11=يونيو!$A43,يونيو!$AI43-يونيو!$AJ43,0)</f>
        <v>0</v>
      </c>
      <c r="T263" s="96">
        <f>IF(T$11=يونيو!$A43,يونيو!$AI43-يونيو!$AJ43,0)</f>
        <v>0</v>
      </c>
      <c r="U263" s="96"/>
      <c r="V263" s="96">
        <f>IF(V$11=يونيو!$A43,يونيو!$BP43-يونيو!$BO43,0)</f>
        <v>0</v>
      </c>
      <c r="W263" s="96">
        <f>IF(W$11=يونيو!$A43,يونيو!$BL43-يونيو!$BK43,0)</f>
        <v>0</v>
      </c>
      <c r="X263" s="96">
        <f>IF(X$11=يونيو!$A43,يونيو!$AI43-يونيو!$AJ43,0)</f>
        <v>0</v>
      </c>
      <c r="Y263" s="96">
        <f>IF(Y$11=يونيو!$A43,يونيو!$AI43-يونيو!$AJ43,0)</f>
        <v>0</v>
      </c>
      <c r="Z263" s="96">
        <f>IF(Z$11=يونيو!$A43,يونيو!$AI43-يونيو!$AJ43,0)</f>
        <v>0</v>
      </c>
      <c r="AA263" s="96">
        <f>IF(AA$11=يونيو!$A43,يونيو!$AI43-يونيو!$AJ43,0)</f>
        <v>0</v>
      </c>
      <c r="AB263" s="96">
        <f>IF(AB$11=يونيو!$A43,يونيو!$AI43-يونيو!$AJ43,0)</f>
        <v>0</v>
      </c>
      <c r="AC263" s="96"/>
      <c r="AD263" s="96">
        <f>IF(AD$11=يونيو!$A43,يونيو!$BP43-يونيو!$BO43,0)</f>
        <v>0</v>
      </c>
      <c r="AE263" s="96">
        <f>IF(AE$11=يونيو!$A43,يونيو!$BL43-يونيو!$BK43,0)</f>
        <v>0</v>
      </c>
      <c r="AF263" s="96">
        <f>IF(AF$11=يونيو!$A43,يونيو!$AI43-يونيو!$AJ43,0)</f>
        <v>0</v>
      </c>
      <c r="AG263" s="96">
        <f>IF(AG$11=يونيو!$A43,يونيو!$AI43-يونيو!$AJ43,0)</f>
        <v>0</v>
      </c>
      <c r="AH263" s="96">
        <f>IF(AH$11=يونيو!$A43,يونيو!$AI43-يونيو!$AJ43,0)</f>
        <v>0</v>
      </c>
      <c r="AI263" s="96"/>
      <c r="AJ263" s="96">
        <f>IF(AJ$11=يونيو!$A43,يونيو!$BP43-يونيو!$BO43,0)</f>
        <v>0</v>
      </c>
      <c r="AK263" s="96">
        <f>IF(AK$11=يونيو!$A43,يونيو!$AI43-يونيو!$AJ43,0)</f>
        <v>0</v>
      </c>
      <c r="AL263" s="96">
        <f>IF(AL$11=يونيو!$A43,يونيو!$AI43-يونيو!$AJ43,0)</f>
        <v>0</v>
      </c>
      <c r="AM263" s="96">
        <f>IF(AM$11=يونيو!$A43,يونيو!$AI43-يونيو!$AJ43,0)</f>
        <v>0</v>
      </c>
      <c r="AN263" s="96">
        <f>IF(AN$11=يونيو!$A43,يونيو!$AI43-يونيو!$AJ43,0)</f>
        <v>0</v>
      </c>
    </row>
    <row r="264" ht="23.25" spans="3:40">
      <c r="C264" s="127" t="s">
        <v>534</v>
      </c>
      <c r="D264" s="110">
        <f t="shared" ref="D264:Z264" si="42">SUM(D232:D263)</f>
        <v>0</v>
      </c>
      <c r="E264" s="97">
        <f t="shared" si="42"/>
        <v>0</v>
      </c>
      <c r="F264" s="144">
        <f t="shared" si="42"/>
        <v>0</v>
      </c>
      <c r="G264" s="128">
        <f t="shared" si="42"/>
        <v>0</v>
      </c>
      <c r="H264" s="128">
        <f t="shared" si="42"/>
        <v>0</v>
      </c>
      <c r="I264" s="128">
        <f t="shared" si="42"/>
        <v>0</v>
      </c>
      <c r="J264" s="128">
        <f t="shared" si="42"/>
        <v>0</v>
      </c>
      <c r="K264" s="128">
        <f t="shared" si="42"/>
        <v>0</v>
      </c>
      <c r="L264" s="128">
        <f t="shared" si="42"/>
        <v>0</v>
      </c>
      <c r="M264" s="97">
        <f t="shared" si="42"/>
        <v>0</v>
      </c>
      <c r="N264" s="133">
        <f t="shared" si="42"/>
        <v>0</v>
      </c>
      <c r="O264" s="133">
        <f t="shared" si="42"/>
        <v>0</v>
      </c>
      <c r="P264" s="133">
        <f t="shared" si="42"/>
        <v>0</v>
      </c>
      <c r="Q264" s="133">
        <f t="shared" si="42"/>
        <v>0</v>
      </c>
      <c r="R264" s="133">
        <f t="shared" si="42"/>
        <v>0</v>
      </c>
      <c r="S264" s="133">
        <f t="shared" si="42"/>
        <v>0</v>
      </c>
      <c r="T264" s="133">
        <f t="shared" si="42"/>
        <v>0</v>
      </c>
      <c r="U264" s="97">
        <f t="shared" si="42"/>
        <v>0</v>
      </c>
      <c r="V264" s="136">
        <f t="shared" si="42"/>
        <v>0</v>
      </c>
      <c r="W264" s="136">
        <f t="shared" si="42"/>
        <v>0</v>
      </c>
      <c r="X264" s="136">
        <f t="shared" si="42"/>
        <v>0</v>
      </c>
      <c r="Y264" s="136">
        <f t="shared" si="42"/>
        <v>0</v>
      </c>
      <c r="Z264" s="136">
        <f t="shared" si="42"/>
        <v>0</v>
      </c>
      <c r="AA264" s="136"/>
      <c r="AB264" s="136">
        <f t="shared" ref="AB264:AJ264" si="43">SUM(AB232:AB263)</f>
        <v>0</v>
      </c>
      <c r="AC264" s="97">
        <f t="shared" si="43"/>
        <v>0</v>
      </c>
      <c r="AD264" s="138">
        <f t="shared" si="43"/>
        <v>0</v>
      </c>
      <c r="AE264" s="138">
        <f t="shared" si="43"/>
        <v>0</v>
      </c>
      <c r="AF264" s="138">
        <f t="shared" si="43"/>
        <v>0</v>
      </c>
      <c r="AG264" s="138">
        <f t="shared" si="43"/>
        <v>0</v>
      </c>
      <c r="AH264" s="138">
        <f t="shared" si="43"/>
        <v>0</v>
      </c>
      <c r="AI264" s="97">
        <f t="shared" si="43"/>
        <v>0</v>
      </c>
      <c r="AJ264" s="142">
        <f t="shared" si="43"/>
        <v>0</v>
      </c>
      <c r="AK264" s="142">
        <f>SUM(AK233:AK263)</f>
        <v>0</v>
      </c>
      <c r="AL264" s="142">
        <f>SUM(AL232:AL263)</f>
        <v>0</v>
      </c>
      <c r="AM264" s="142">
        <f>SUM(AM232:AM263)</f>
        <v>0</v>
      </c>
      <c r="AN264" s="143">
        <f>SUM(AN232:AN263)</f>
        <v>0</v>
      </c>
    </row>
    <row r="265" ht="15"/>
    <row r="270" ht="30" spans="18:27">
      <c r="R270" s="134"/>
      <c r="S270" s="134" t="s">
        <v>609</v>
      </c>
      <c r="T270" s="134"/>
      <c r="U270" s="134"/>
      <c r="V270" s="134"/>
      <c r="W270" s="134"/>
      <c r="X270" s="134"/>
      <c r="Y270" s="134"/>
      <c r="Z270" s="134"/>
      <c r="AA270" s="134"/>
    </row>
    <row r="271" ht="30" spans="18:27">
      <c r="R271" s="134"/>
      <c r="S271" s="134"/>
      <c r="T271" s="134"/>
      <c r="U271" s="134"/>
      <c r="V271" s="134"/>
      <c r="W271" s="134"/>
      <c r="X271" s="134"/>
      <c r="Y271" s="134"/>
      <c r="Z271" s="134"/>
      <c r="AA271" s="134"/>
    </row>
    <row r="272" ht="30" spans="18:27">
      <c r="R272" s="134"/>
      <c r="S272" s="134"/>
      <c r="T272" s="134"/>
      <c r="U272" s="134"/>
      <c r="V272" s="134"/>
      <c r="W272" s="134"/>
      <c r="X272" s="134"/>
      <c r="Y272" s="134"/>
      <c r="Z272" s="134"/>
      <c r="AA272" s="134"/>
    </row>
    <row r="273" ht="30" spans="18:27">
      <c r="R273" s="134"/>
      <c r="S273" s="134"/>
      <c r="T273" s="134"/>
      <c r="U273" s="134"/>
      <c r="V273" s="134"/>
      <c r="W273" s="134"/>
      <c r="X273" s="134"/>
      <c r="Y273" s="134"/>
      <c r="Z273" s="134"/>
      <c r="AA273" s="134"/>
    </row>
    <row r="274" ht="20.25" spans="1:40">
      <c r="A274" s="96"/>
      <c r="B274" s="96"/>
      <c r="C274" s="96"/>
      <c r="D274" s="96"/>
      <c r="E274" s="97"/>
      <c r="F274" s="125" t="s">
        <v>569</v>
      </c>
      <c r="G274" s="125"/>
      <c r="H274" s="125"/>
      <c r="I274" s="125"/>
      <c r="J274" s="125"/>
      <c r="K274" s="125"/>
      <c r="L274" s="125"/>
      <c r="M274" s="97"/>
      <c r="N274" s="132" t="s">
        <v>570</v>
      </c>
      <c r="O274" s="132"/>
      <c r="P274" s="132"/>
      <c r="Q274" s="132"/>
      <c r="R274" s="132"/>
      <c r="S274" s="132"/>
      <c r="T274" s="132"/>
      <c r="U274" s="97"/>
      <c r="V274" s="135" t="s">
        <v>571</v>
      </c>
      <c r="W274" s="135"/>
      <c r="X274" s="135"/>
      <c r="Y274" s="135"/>
      <c r="Z274" s="135"/>
      <c r="AA274" s="135"/>
      <c r="AB274" s="135"/>
      <c r="AC274" s="97"/>
      <c r="AD274" s="137" t="s">
        <v>572</v>
      </c>
      <c r="AE274" s="137"/>
      <c r="AF274" s="137"/>
      <c r="AG274" s="137"/>
      <c r="AH274" s="137"/>
      <c r="AI274" s="97"/>
      <c r="AJ274" s="139" t="s">
        <v>573</v>
      </c>
      <c r="AK274" s="139"/>
      <c r="AL274" s="139"/>
      <c r="AM274" s="139"/>
      <c r="AN274" s="139"/>
    </row>
    <row r="275" ht="20.25" spans="1:40">
      <c r="A275" s="97" t="s">
        <v>513</v>
      </c>
      <c r="B275" s="97" t="s">
        <v>486</v>
      </c>
      <c r="C275" s="97" t="s">
        <v>487</v>
      </c>
      <c r="D275" s="110" t="s">
        <v>574</v>
      </c>
      <c r="E275" s="97" t="s">
        <v>15</v>
      </c>
      <c r="F275" s="125" t="s">
        <v>575</v>
      </c>
      <c r="G275" s="125" t="s">
        <v>35</v>
      </c>
      <c r="H275" s="125" t="s">
        <v>576</v>
      </c>
      <c r="I275" s="125" t="s">
        <v>577</v>
      </c>
      <c r="J275" s="125" t="s">
        <v>578</v>
      </c>
      <c r="K275" s="125" t="s">
        <v>579</v>
      </c>
      <c r="L275" s="125" t="s">
        <v>580</v>
      </c>
      <c r="M275" s="97" t="s">
        <v>534</v>
      </c>
      <c r="N275" s="132" t="s">
        <v>581</v>
      </c>
      <c r="O275" s="132" t="s">
        <v>582</v>
      </c>
      <c r="P275" s="132" t="s">
        <v>583</v>
      </c>
      <c r="Q275" s="132" t="s">
        <v>584</v>
      </c>
      <c r="R275" s="132" t="s">
        <v>585</v>
      </c>
      <c r="S275" s="132" t="s">
        <v>586</v>
      </c>
      <c r="T275" s="132" t="s">
        <v>587</v>
      </c>
      <c r="U275" s="97" t="s">
        <v>534</v>
      </c>
      <c r="V275" s="135" t="s">
        <v>588</v>
      </c>
      <c r="W275" s="135" t="s">
        <v>589</v>
      </c>
      <c r="X275" s="135" t="s">
        <v>590</v>
      </c>
      <c r="Y275" s="135" t="s">
        <v>591</v>
      </c>
      <c r="Z275" s="135" t="s">
        <v>592</v>
      </c>
      <c r="AA275" s="135" t="s">
        <v>593</v>
      </c>
      <c r="AB275" s="135" t="s">
        <v>594</v>
      </c>
      <c r="AC275" s="97" t="s">
        <v>534</v>
      </c>
      <c r="AD275" s="137" t="s">
        <v>595</v>
      </c>
      <c r="AE275" s="137" t="s">
        <v>596</v>
      </c>
      <c r="AF275" s="137" t="s">
        <v>597</v>
      </c>
      <c r="AG275" s="137" t="s">
        <v>598</v>
      </c>
      <c r="AH275" s="137" t="s">
        <v>599</v>
      </c>
      <c r="AI275" s="97" t="s">
        <v>534</v>
      </c>
      <c r="AJ275" s="140" t="s">
        <v>575</v>
      </c>
      <c r="AK275" s="140" t="s">
        <v>600</v>
      </c>
      <c r="AL275" s="141" t="s">
        <v>601</v>
      </c>
      <c r="AM275" s="141" t="s">
        <v>602</v>
      </c>
      <c r="AN275" s="141" t="s">
        <v>603</v>
      </c>
    </row>
    <row r="276" spans="1:40">
      <c r="A276" s="96" t="str">
        <f>IF(D276&gt;0,يوليو!D12," ")</f>
        <v> </v>
      </c>
      <c r="B276" s="96" t="str">
        <f>IF(D276&gt;0,يناير!D276," ")</f>
        <v> </v>
      </c>
      <c r="C276" s="96" t="str">
        <f>IF(D276&gt;0,يناير!E276,"")</f>
        <v/>
      </c>
      <c r="D276" s="126">
        <f t="shared" ref="D276:D307" si="44">SUM(AI276,AC276,U276,M276)</f>
        <v>0</v>
      </c>
      <c r="E276" s="126">
        <f t="shared" ref="E276:E307" si="45">SUM(H276:L276,-G276-F276)</f>
        <v>0</v>
      </c>
      <c r="F276" s="96">
        <f>IF(F$11=يوليو!$A12,يوليو!$BP12-يوليو!$BO12,0)</f>
        <v>0</v>
      </c>
      <c r="G276" s="96">
        <f>IF(G$11=يوليو!$A12,يوليو!$BL12-يوليو!$BK12,0)</f>
        <v>0</v>
      </c>
      <c r="H276" s="96">
        <f>IF(H$11=يوليو!$A12,يوليو!$BM12-يوليو!$BN12,0)</f>
        <v>0</v>
      </c>
      <c r="I276" s="96">
        <f>IF(I$11=يوليو!$A12,يوليو!$BM12-يوليو!$BN12,0)</f>
        <v>0</v>
      </c>
      <c r="J276" s="96">
        <f>IF(J$11=يوليو!$A12,يوليو!$BM12-يوليو!$BN12,0)</f>
        <v>0</v>
      </c>
      <c r="K276" s="96">
        <f>IF(K$11=يوليو!$A12,يوليو!$BM12-يوليو!$BN12,0)</f>
        <v>0</v>
      </c>
      <c r="L276" s="96">
        <f>IF(L$11=يوليو!$A12,يوليو!$BM12-يوليو!$BN12,0)</f>
        <v>0</v>
      </c>
      <c r="M276" s="96">
        <f t="shared" ref="M276:M307" si="46">SUM(P276:T276,-O276-N276)</f>
        <v>0</v>
      </c>
      <c r="N276" s="96">
        <f>IF(N$11=يوليو!$A12,يوليو!$BP12-يوليو!$BO12,0)</f>
        <v>0</v>
      </c>
      <c r="O276" s="96">
        <f>IF(O$11=يوليو!$A12,يوليو!$BL12-يوليو!$BK12,0)</f>
        <v>0</v>
      </c>
      <c r="P276" s="96">
        <f>IF(P$11=يوليو!$A12,يوليو!$AI12-يوليو!$AJ12,0)</f>
        <v>0</v>
      </c>
      <c r="Q276" s="96">
        <f>IF(Q$11=يوليو!$A12,يوليو!$AI12-يوليو!$AJ12,0)</f>
        <v>0</v>
      </c>
      <c r="R276" s="96">
        <f>IF(R$11=يوليو!$A12,يوليو!$AI12-يوليو!$AJ12,0)</f>
        <v>0</v>
      </c>
      <c r="S276" s="96">
        <f>IF(S$11=يوليو!$A12,يوليو!$AI12-يوليو!$AJ12,0)</f>
        <v>0</v>
      </c>
      <c r="T276" s="96">
        <f>IF(T$11=يوليو!$A12,يوليو!$AI12-يوليو!$AJ12,0)</f>
        <v>0</v>
      </c>
      <c r="U276" s="96">
        <f t="shared" ref="U276:U307" si="47">SUM(X276:AB276,-W276-V276)</f>
        <v>0</v>
      </c>
      <c r="V276" s="96">
        <f>IF(V$11=يوليو!$A12,يوليو!$BP12-يوليو!$BO12,0)</f>
        <v>0</v>
      </c>
      <c r="W276" s="96">
        <f>IF(W$11=يوليو!$A12,يوليو!$BL12-يوليو!$BK12,0)</f>
        <v>0</v>
      </c>
      <c r="X276" s="96">
        <f>IF(X$11=يوليو!$A12,يوليو!$AI12-يوليو!$AJ12,0)</f>
        <v>0</v>
      </c>
      <c r="Y276" s="96">
        <f>IF(Y$11=يوليو!$A12,يوليو!$AI12-يوليو!$AJ12,0)</f>
        <v>0</v>
      </c>
      <c r="Z276" s="96">
        <f>IF(Z$11=يوليو!$A12,يوليو!$AI12-يوليو!$AJ12,0)</f>
        <v>0</v>
      </c>
      <c r="AA276" s="96">
        <f>IF(AA$11=يوليو!$A12,يوليو!$AI12-يوليو!$AJ12,0)</f>
        <v>0</v>
      </c>
      <c r="AB276" s="96">
        <f>IF(AB$11=يوليو!$A12,يوليو!$AI12-يوليو!$AJ12,0)</f>
        <v>0</v>
      </c>
      <c r="AC276" s="96">
        <f t="shared" ref="AC276:AC307" si="48">SUM(AF276:AH276,-AE276-AD276)</f>
        <v>0</v>
      </c>
      <c r="AD276" s="96">
        <f>IF(AD$11=يوليو!$A12,يوليو!$BP12-يوليو!$BO12,0)</f>
        <v>0</v>
      </c>
      <c r="AE276" s="96">
        <f>IF(AE$11=يوليو!$A12,يوليو!$BL12-يوليو!$BK12,0)</f>
        <v>0</v>
      </c>
      <c r="AF276" s="96">
        <f>IF(AF$11=يوليو!$A12,يوليو!$AI12-يوليو!$AJ12,0)</f>
        <v>0</v>
      </c>
      <c r="AG276" s="96">
        <f>IF(AG$11=يوليو!$A12,يوليو!$AI12-يوليو!$AJ12,0)</f>
        <v>0</v>
      </c>
      <c r="AH276" s="96">
        <f>IF(AH$11=يوليو!$A12,يوليو!$AI12-يوليو!$AJ12,0)</f>
        <v>0</v>
      </c>
      <c r="AI276" s="96">
        <f t="shared" ref="AI276:AI307" si="49">SUM(AK276:AN276,-AJ276)</f>
        <v>0</v>
      </c>
      <c r="AJ276" s="96">
        <f>IF(AJ$11=يوليو!$A12,يوليو!$BP12-يوليو!$BO12,0)</f>
        <v>0</v>
      </c>
      <c r="AK276" s="96">
        <f>IF(AK$11=يوليو!$A12,يوليو!$AI12-يوليو!$AJ12,0)</f>
        <v>0</v>
      </c>
      <c r="AL276" s="96">
        <f>IF(AL$11=يوليو!$A12,يوليو!$AI12-يوليو!$AJ12,0)</f>
        <v>0</v>
      </c>
      <c r="AM276" s="96">
        <f>IF(AM$11=يوليو!$A12,يوليو!$AI12-يوليو!$AJ12,0)</f>
        <v>0</v>
      </c>
      <c r="AN276" s="96">
        <f>IF(AN$11=يوليو!$A12,يوليو!$AI12-يوليو!$AJ12,0)</f>
        <v>0</v>
      </c>
    </row>
    <row r="277" spans="1:40">
      <c r="A277" s="96" t="str">
        <f>IF(D277&gt;0,يوليو!D13," ")</f>
        <v> </v>
      </c>
      <c r="B277" s="96"/>
      <c r="C277" s="96"/>
      <c r="D277" s="126">
        <f t="shared" si="44"/>
        <v>0</v>
      </c>
      <c r="E277" s="126">
        <f t="shared" si="45"/>
        <v>0</v>
      </c>
      <c r="F277" s="96">
        <f>IF(F$11=يوليو!$A13,يوليو!$BP13-يوليو!$BO13,0)</f>
        <v>0</v>
      </c>
      <c r="G277" s="96">
        <f>IF(G$11=يوليو!$A13,يوليو!$BL13-يوليو!$BK13,0)</f>
        <v>0</v>
      </c>
      <c r="H277" s="96">
        <f>IF(H$11=يوليو!$A13,يوليو!$BM13-يوليو!$BN13,0)</f>
        <v>0</v>
      </c>
      <c r="I277" s="96">
        <f>IF(I$11=يوليو!$A13,يوليو!$BM13-يوليو!$BN13,0)</f>
        <v>0</v>
      </c>
      <c r="J277" s="96">
        <f>IF(J$11=يوليو!$A13,يوليو!$BM13-يوليو!$BN13,0)</f>
        <v>0</v>
      </c>
      <c r="K277" s="96">
        <f>IF(K$11=يوليو!$A13,يوليو!$BM13-يوليو!$BN13,0)</f>
        <v>0</v>
      </c>
      <c r="L277" s="96">
        <f>IF(L$11=يوليو!$A13,يوليو!$BM13-يوليو!$BN13,0)</f>
        <v>0</v>
      </c>
      <c r="M277" s="96">
        <f t="shared" si="46"/>
        <v>0</v>
      </c>
      <c r="N277" s="96">
        <f>IF(N$11=يوليو!$A13,يوليو!$BP13-يوليو!$BO13,0)</f>
        <v>0</v>
      </c>
      <c r="O277" s="96">
        <f>IF(O$11=يوليو!$A13,يوليو!$BL13-يوليو!$BK13,0)</f>
        <v>0</v>
      </c>
      <c r="P277" s="96">
        <f>IF(P$11=يوليو!$A13,يوليو!$AI13-يوليو!$AJ13,0)</f>
        <v>0</v>
      </c>
      <c r="Q277" s="96">
        <f>IF(Q$11=يوليو!$A13,يوليو!$AI13-يوليو!$AJ13,0)</f>
        <v>0</v>
      </c>
      <c r="R277" s="96">
        <f>IF(R$11=يوليو!$A13,يوليو!$AI13-يوليو!$AJ13,0)</f>
        <v>0</v>
      </c>
      <c r="S277" s="96">
        <f>IF(S$11=يوليو!$A13,يوليو!$AI13-يوليو!$AJ13,0)</f>
        <v>0</v>
      </c>
      <c r="T277" s="96">
        <f>IF(T$11=يوليو!$A13,يوليو!$AI13-يوليو!$AJ13,0)</f>
        <v>0</v>
      </c>
      <c r="U277" s="96">
        <f t="shared" si="47"/>
        <v>0</v>
      </c>
      <c r="V277" s="96">
        <f>IF(V$11=يوليو!$A13,يوليو!$BP13-يوليو!$BO13,0)</f>
        <v>0</v>
      </c>
      <c r="W277" s="96">
        <f>IF(W$11=يوليو!$A13,يوليو!$BL13-يوليو!$BK13,0)</f>
        <v>0</v>
      </c>
      <c r="X277" s="96">
        <f>IF(X$11=يوليو!$A13,يوليو!$AI13-يوليو!$AJ13,0)</f>
        <v>0</v>
      </c>
      <c r="Y277" s="96">
        <f>IF(Y$11=يوليو!$A13,يوليو!$AI13-يوليو!$AJ13,0)</f>
        <v>0</v>
      </c>
      <c r="Z277" s="96">
        <f>IF(Z$11=يوليو!$A13,يوليو!$AI13-يوليو!$AJ13,0)</f>
        <v>0</v>
      </c>
      <c r="AA277" s="96">
        <f>IF(AA$11=يوليو!$A13,يوليو!$AI13-يوليو!$AJ13,0)</f>
        <v>0</v>
      </c>
      <c r="AB277" s="96">
        <f>IF(AB$11=يوليو!$A13,يوليو!$AI13-يوليو!$AJ13,0)</f>
        <v>0</v>
      </c>
      <c r="AC277" s="96">
        <f t="shared" si="48"/>
        <v>0</v>
      </c>
      <c r="AD277" s="96">
        <f>IF(AD$11=يوليو!$A13,يوليو!$BP13-يوليو!$BO13,0)</f>
        <v>0</v>
      </c>
      <c r="AE277" s="96">
        <f>IF(AE$11=يوليو!$A13,يوليو!$BL13-يوليو!$BK13,0)</f>
        <v>0</v>
      </c>
      <c r="AF277" s="96">
        <f>IF(AF$11=يوليو!$A13,يوليو!$AI13-يوليو!$AJ13,0)</f>
        <v>0</v>
      </c>
      <c r="AG277" s="96">
        <f>IF(AG$11=يوليو!$A13,يوليو!$AI13-يوليو!$AJ13,0)</f>
        <v>0</v>
      </c>
      <c r="AH277" s="96">
        <f>IF(AH$11=يوليو!$A13,يوليو!$AI13-يوليو!$AJ13,0)</f>
        <v>0</v>
      </c>
      <c r="AI277" s="96">
        <f t="shared" si="49"/>
        <v>0</v>
      </c>
      <c r="AJ277" s="96">
        <f>IF(AJ$11=يوليو!$A13,يوليو!$BP13-يوليو!$BO13,0)</f>
        <v>0</v>
      </c>
      <c r="AK277" s="96">
        <f>IF(AK$11=يوليو!$A13,يوليو!$AI13-يوليو!$AJ13,0)</f>
        <v>0</v>
      </c>
      <c r="AL277" s="96">
        <f>IF(AL$11=يوليو!$A13,يوليو!$AI13-يوليو!$AJ13,0)</f>
        <v>0</v>
      </c>
      <c r="AM277" s="96">
        <f>IF(AM$11=يوليو!$A13,يوليو!$AI13-يوليو!$AJ13,0)</f>
        <v>0</v>
      </c>
      <c r="AN277" s="96">
        <f>IF(AN$11=يوليو!$A13,يوليو!$AI13-يوليو!$AJ13,0)</f>
        <v>0</v>
      </c>
    </row>
    <row r="278" spans="1:40">
      <c r="A278" s="96" t="str">
        <f>IF(D278&gt;0,يوليو!D14," ")</f>
        <v> </v>
      </c>
      <c r="B278" s="96"/>
      <c r="C278" s="96"/>
      <c r="D278" s="126">
        <f t="shared" si="44"/>
        <v>0</v>
      </c>
      <c r="E278" s="126">
        <f t="shared" si="45"/>
        <v>0</v>
      </c>
      <c r="F278" s="96">
        <f>IF(F$11=يوليو!$A14,يوليو!$BP14-يوليو!$BO14,0)</f>
        <v>0</v>
      </c>
      <c r="G278" s="96">
        <f>IF(G$11=يوليو!$A14,يوليو!$BL14-يوليو!$BK14,0)</f>
        <v>0</v>
      </c>
      <c r="H278" s="96">
        <f>IF(H$11=يوليو!$A14,يوليو!$BM14-يوليو!$BN14,0)</f>
        <v>0</v>
      </c>
      <c r="I278" s="96">
        <f>IF(I$11=يوليو!$A14,يوليو!$BM14-يوليو!$BN14,0)</f>
        <v>0</v>
      </c>
      <c r="J278" s="96">
        <f>IF(J$11=يوليو!$A14,يوليو!$BM14-يوليو!$BN14,0)</f>
        <v>0</v>
      </c>
      <c r="K278" s="96">
        <f>IF(K$11=يوليو!$A14,يوليو!$BM14-يوليو!$BN14,0)</f>
        <v>0</v>
      </c>
      <c r="L278" s="96">
        <f>IF(L$11=يوليو!$A14,يوليو!$BM14-يوليو!$BN14,0)</f>
        <v>0</v>
      </c>
      <c r="M278" s="96">
        <f t="shared" si="46"/>
        <v>0</v>
      </c>
      <c r="N278" s="96">
        <f>IF(N$11=يوليو!$A14,يوليو!$BP14-يوليو!$BO14,0)</f>
        <v>0</v>
      </c>
      <c r="O278" s="96">
        <f>IF(O$11=يوليو!$A14,يوليو!$BL14-يوليو!$BK14,0)</f>
        <v>0</v>
      </c>
      <c r="P278" s="96">
        <f>IF(P$11=يوليو!$A14,يوليو!$AI14-يوليو!$AJ14,0)</f>
        <v>0</v>
      </c>
      <c r="Q278" s="96">
        <f>IF(Q$11=يوليو!$A14,يوليو!$AI14-يوليو!$AJ14,0)</f>
        <v>0</v>
      </c>
      <c r="R278" s="96">
        <f>IF(R$11=يوليو!$A14,يوليو!$AI14-يوليو!$AJ14,0)</f>
        <v>0</v>
      </c>
      <c r="S278" s="96">
        <f>IF(S$11=يوليو!$A14,يوليو!$AI14-يوليو!$AJ14,0)</f>
        <v>0</v>
      </c>
      <c r="T278" s="96">
        <f>IF(T$11=يوليو!$A14,يوليو!$AI14-يوليو!$AJ14,0)</f>
        <v>0</v>
      </c>
      <c r="U278" s="96">
        <f t="shared" si="47"/>
        <v>0</v>
      </c>
      <c r="V278" s="96">
        <f>IF(V$11=يوليو!$A14,يوليو!$BP14-يوليو!$BO14,0)</f>
        <v>0</v>
      </c>
      <c r="W278" s="96">
        <f>IF(W$11=يوليو!$A14,يوليو!$BL14-يوليو!$BK14,0)</f>
        <v>0</v>
      </c>
      <c r="X278" s="96">
        <f>IF(X$11=يوليو!$A14,يوليو!$AI14-يوليو!$AJ14,0)</f>
        <v>0</v>
      </c>
      <c r="Y278" s="96">
        <f>IF(Y$11=يوليو!$A14,يوليو!$AI14-يوليو!$AJ14,0)</f>
        <v>0</v>
      </c>
      <c r="Z278" s="96">
        <f>IF(Z$11=يوليو!$A14,يوليو!$AI14-يوليو!$AJ14,0)</f>
        <v>0</v>
      </c>
      <c r="AA278" s="96">
        <f>IF(AA$11=يوليو!$A14,يوليو!$AI14-يوليو!$AJ14,0)</f>
        <v>0</v>
      </c>
      <c r="AB278" s="96">
        <f>IF(AB$11=يوليو!$A14,يوليو!$AI14-يوليو!$AJ14,0)</f>
        <v>0</v>
      </c>
      <c r="AC278" s="96">
        <f t="shared" si="48"/>
        <v>0</v>
      </c>
      <c r="AD278" s="96">
        <f>IF(AD$11=يوليو!$A14,يوليو!$BP14-يوليو!$BO14,0)</f>
        <v>0</v>
      </c>
      <c r="AE278" s="96">
        <f>IF(AE$11=يوليو!$A14,يوليو!$BL14-يوليو!$BK14,0)</f>
        <v>0</v>
      </c>
      <c r="AF278" s="96">
        <f>IF(AF$11=يوليو!$A14,يوليو!$AI14-يوليو!$AJ14,0)</f>
        <v>0</v>
      </c>
      <c r="AG278" s="96">
        <f>IF(AG$11=يوليو!$A14,يوليو!$AI14-يوليو!$AJ14,0)</f>
        <v>0</v>
      </c>
      <c r="AH278" s="96">
        <f>IF(AH$11=يوليو!$A14,يوليو!$AI14-يوليو!$AJ14,0)</f>
        <v>0</v>
      </c>
      <c r="AI278" s="96">
        <f t="shared" si="49"/>
        <v>0</v>
      </c>
      <c r="AJ278" s="96">
        <f>IF(AJ$11=يوليو!$A14,يوليو!$BP14-يوليو!$BO14,0)</f>
        <v>0</v>
      </c>
      <c r="AK278" s="96">
        <f>IF(AK$11=يوليو!$A14,يوليو!$AI14-يوليو!$AJ14,0)</f>
        <v>0</v>
      </c>
      <c r="AL278" s="96">
        <f>IF(AL$11=يوليو!$A14,يوليو!$AI14-يوليو!$AJ14,0)</f>
        <v>0</v>
      </c>
      <c r="AM278" s="96">
        <f>IF(AM$11=يوليو!$A14,يوليو!$AI14-يوليو!$AJ14,0)</f>
        <v>0</v>
      </c>
      <c r="AN278" s="96">
        <f>IF(AN$11=يوليو!$A14,يوليو!$AI14-يوليو!$AJ14,0)</f>
        <v>0</v>
      </c>
    </row>
    <row r="279" spans="1:40">
      <c r="A279" s="96" t="str">
        <f>IF(D279&gt;0,يوليو!D15," ")</f>
        <v> </v>
      </c>
      <c r="B279" s="96"/>
      <c r="C279" s="96"/>
      <c r="D279" s="126">
        <f t="shared" si="44"/>
        <v>0</v>
      </c>
      <c r="E279" s="126">
        <f t="shared" si="45"/>
        <v>0</v>
      </c>
      <c r="F279" s="96">
        <f>IF(F$11=يوليو!$A15,يوليو!$BP15-يوليو!$BO15,0)</f>
        <v>0</v>
      </c>
      <c r="G279" s="96">
        <f>IF(G$11=يوليو!$A15,يوليو!$BL15-يوليو!$BK15,0)</f>
        <v>0</v>
      </c>
      <c r="H279" s="96">
        <f>IF(H$11=يوليو!$A15,يوليو!$BM15-يوليو!$BN15,0)</f>
        <v>0</v>
      </c>
      <c r="I279" s="96">
        <f>IF(I$11=يوليو!$A15,يوليو!$BM15-يوليو!$BN15,0)</f>
        <v>0</v>
      </c>
      <c r="J279" s="96">
        <f>IF(J$11=يوليو!$A15,يوليو!$BM15-يوليو!$BN15,0)</f>
        <v>0</v>
      </c>
      <c r="K279" s="96">
        <f>IF(K$11=يوليو!$A15,يوليو!$BM15-يوليو!$BN15,0)</f>
        <v>0</v>
      </c>
      <c r="L279" s="96">
        <f>IF(L$11=يوليو!$A15,يوليو!$BM15-يوليو!$BN15,0)</f>
        <v>0</v>
      </c>
      <c r="M279" s="96">
        <f t="shared" si="46"/>
        <v>0</v>
      </c>
      <c r="N279" s="96">
        <f>IF(N$11=يوليو!$A15,يوليو!$BP15-يوليو!$BO15,0)</f>
        <v>0</v>
      </c>
      <c r="O279" s="96">
        <f>IF(O$11=يوليو!$A15,يوليو!$BL15-يوليو!$BK15,0)</f>
        <v>0</v>
      </c>
      <c r="P279" s="96">
        <f>IF(P$11=يوليو!$A15,يوليو!$AI15-يوليو!$AJ15,0)</f>
        <v>0</v>
      </c>
      <c r="Q279" s="96">
        <f>IF(Q$11=يوليو!$A15,يوليو!$AI15-يوليو!$AJ15,0)</f>
        <v>0</v>
      </c>
      <c r="R279" s="96">
        <f>IF(R$11=يوليو!$A15,يوليو!$AI15-يوليو!$AJ15,0)</f>
        <v>0</v>
      </c>
      <c r="S279" s="96">
        <f>IF(S$11=يوليو!$A15,يوليو!$AI15-يوليو!$AJ15,0)</f>
        <v>0</v>
      </c>
      <c r="T279" s="96">
        <f>IF(T$11=يوليو!$A15,يوليو!$AI15-يوليو!$AJ15,0)</f>
        <v>0</v>
      </c>
      <c r="U279" s="96">
        <f t="shared" si="47"/>
        <v>0</v>
      </c>
      <c r="V279" s="96">
        <f>IF(V$11=يوليو!$A15,يوليو!$BP15-يوليو!$BO15,0)</f>
        <v>0</v>
      </c>
      <c r="W279" s="96">
        <f>IF(W$11=يوليو!$A15,يوليو!$BL15-يوليو!$BK15,0)</f>
        <v>0</v>
      </c>
      <c r="X279" s="96">
        <f>IF(X$11=يوليو!$A15,يوليو!$AI15-يوليو!$AJ15,0)</f>
        <v>0</v>
      </c>
      <c r="Y279" s="96">
        <f>IF(Y$11=يوليو!$A15,يوليو!$AI15-يوليو!$AJ15,0)</f>
        <v>0</v>
      </c>
      <c r="Z279" s="96">
        <f>IF(Z$11=يوليو!$A15,يوليو!$AI15-يوليو!$AJ15,0)</f>
        <v>0</v>
      </c>
      <c r="AA279" s="96">
        <f>IF(AA$11=يوليو!$A15,يوليو!$AI15-يوليو!$AJ15,0)</f>
        <v>0</v>
      </c>
      <c r="AB279" s="96">
        <f>IF(AB$11=يوليو!$A15,يوليو!$AI15-يوليو!$AJ15,0)</f>
        <v>0</v>
      </c>
      <c r="AC279" s="96">
        <f t="shared" si="48"/>
        <v>0</v>
      </c>
      <c r="AD279" s="96">
        <f>IF(AD$11=يوليو!$A15,يوليو!$BP15-يوليو!$BO15,0)</f>
        <v>0</v>
      </c>
      <c r="AE279" s="96">
        <f>IF(AE$11=يوليو!$A15,يوليو!$BL15-يوليو!$BK15,0)</f>
        <v>0</v>
      </c>
      <c r="AF279" s="96">
        <f>IF(AF$11=يوليو!$A15,يوليو!$AI15-يوليو!$AJ15,0)</f>
        <v>0</v>
      </c>
      <c r="AG279" s="96">
        <f>IF(AG$11=يوليو!$A15,يوليو!$AI15-يوليو!$AJ15,0)</f>
        <v>0</v>
      </c>
      <c r="AH279" s="96">
        <f>IF(AH$11=يوليو!$A15,يوليو!$AI15-يوليو!$AJ15,0)</f>
        <v>0</v>
      </c>
      <c r="AI279" s="96">
        <f t="shared" si="49"/>
        <v>0</v>
      </c>
      <c r="AJ279" s="96">
        <f>IF(AJ$11=يوليو!$A15,يوليو!$BP15-يوليو!$BO15,0)</f>
        <v>0</v>
      </c>
      <c r="AK279" s="96">
        <f>IF(AK$11=يوليو!$A15,يوليو!$AI15-يوليو!$AJ15,0)</f>
        <v>0</v>
      </c>
      <c r="AL279" s="96">
        <f>IF(AL$11=يوليو!$A15,يوليو!$AI15-يوليو!$AJ15,0)</f>
        <v>0</v>
      </c>
      <c r="AM279" s="96">
        <f>IF(AM$11=يوليو!$A15,يوليو!$AI15-يوليو!$AJ15,0)</f>
        <v>0</v>
      </c>
      <c r="AN279" s="96">
        <f>IF(AN$11=يوليو!$A15,يوليو!$AI15-يوليو!$AJ15,0)</f>
        <v>0</v>
      </c>
    </row>
    <row r="280" spans="1:40">
      <c r="A280" s="96" t="str">
        <f>IF(D280&gt;0,يوليو!D16," ")</f>
        <v> </v>
      </c>
      <c r="B280" s="96"/>
      <c r="C280" s="96"/>
      <c r="D280" s="126">
        <f t="shared" si="44"/>
        <v>0</v>
      </c>
      <c r="E280" s="126">
        <f t="shared" si="45"/>
        <v>0</v>
      </c>
      <c r="F280" s="96">
        <f>IF(F$11=يوليو!$A16,يوليو!$BP16-يوليو!$BO16,0)</f>
        <v>0</v>
      </c>
      <c r="G280" s="96">
        <f>IF(G$11=يوليو!$A16,يوليو!$BL16-يوليو!$BK16,0)</f>
        <v>0</v>
      </c>
      <c r="H280" s="96">
        <f>IF(H$11=يوليو!$A16,يوليو!$BM16-يوليو!$BN16,0)</f>
        <v>0</v>
      </c>
      <c r="I280" s="96">
        <f>IF(I$11=يوليو!$A16,يوليو!$BM16-يوليو!$BN16,0)</f>
        <v>0</v>
      </c>
      <c r="J280" s="96">
        <f>IF(J$11=يوليو!$A16,يوليو!$BM16-يوليو!$BN16,0)</f>
        <v>0</v>
      </c>
      <c r="K280" s="96">
        <f>IF(K$11=يوليو!$A16,يوليو!$BM16-يوليو!$BN16,0)</f>
        <v>0</v>
      </c>
      <c r="L280" s="96">
        <f>IF(L$11=يوليو!$A16,يوليو!$BM16-يوليو!$BN16,0)</f>
        <v>0</v>
      </c>
      <c r="M280" s="96">
        <f t="shared" si="46"/>
        <v>0</v>
      </c>
      <c r="N280" s="96">
        <f>IF(N$11=يوليو!$A16,يوليو!$BP16-يوليو!$BO16,0)</f>
        <v>0</v>
      </c>
      <c r="O280" s="96">
        <f>IF(O$11=يوليو!$A16,يوليو!$BL16-يوليو!$BK16,0)</f>
        <v>0</v>
      </c>
      <c r="P280" s="96">
        <f>IF(P$11=يوليو!$A16,يوليو!$AI16-يوليو!$AJ16,0)</f>
        <v>0</v>
      </c>
      <c r="Q280" s="96">
        <f>IF(Q$11=يوليو!$A16,يوليو!$AI16-يوليو!$AJ16,0)</f>
        <v>0</v>
      </c>
      <c r="R280" s="96">
        <f>IF(R$11=يوليو!$A16,يوليو!$AI16-يوليو!$AJ16,0)</f>
        <v>0</v>
      </c>
      <c r="S280" s="96">
        <f>IF(S$11=يوليو!$A16,يوليو!$AI16-يوليو!$AJ16,0)</f>
        <v>0</v>
      </c>
      <c r="T280" s="96">
        <f>IF(T$11=يوليو!$A16,يوليو!$AI16-يوليو!$AJ16,0)</f>
        <v>0</v>
      </c>
      <c r="U280" s="96">
        <f t="shared" si="47"/>
        <v>0</v>
      </c>
      <c r="V280" s="96">
        <f>IF(V$11=يوليو!$A16,يوليو!$BP16-يوليو!$BO16,0)</f>
        <v>0</v>
      </c>
      <c r="W280" s="96">
        <f>IF(W$11=يوليو!$A16,يوليو!$BL16-يوليو!$BK16,0)</f>
        <v>0</v>
      </c>
      <c r="X280" s="96">
        <f>IF(X$11=يوليو!$A16,يوليو!$AI16-يوليو!$AJ16,0)</f>
        <v>0</v>
      </c>
      <c r="Y280" s="96">
        <f>IF(Y$11=يوليو!$A16,يوليو!$AI16-يوليو!$AJ16,0)</f>
        <v>0</v>
      </c>
      <c r="Z280" s="96">
        <f>IF(Z$11=يوليو!$A16,يوليو!$AI16-يوليو!$AJ16,0)</f>
        <v>0</v>
      </c>
      <c r="AA280" s="96">
        <f>IF(AA$11=يوليو!$A16,يوليو!$AI16-يوليو!$AJ16,0)</f>
        <v>0</v>
      </c>
      <c r="AB280" s="96">
        <f>IF(AB$11=يوليو!$A16,يوليو!$AI16-يوليو!$AJ16,0)</f>
        <v>0</v>
      </c>
      <c r="AC280" s="96">
        <f t="shared" si="48"/>
        <v>0</v>
      </c>
      <c r="AD280" s="96">
        <f>IF(AD$11=يوليو!$A16,يوليو!$BP16-يوليو!$BO16,0)</f>
        <v>0</v>
      </c>
      <c r="AE280" s="96">
        <f>IF(AE$11=يوليو!$A16,يوليو!$BL16-يوليو!$BK16,0)</f>
        <v>0</v>
      </c>
      <c r="AF280" s="96">
        <f>IF(AF$11=يوليو!$A16,يوليو!$AI16-يوليو!$AJ16,0)</f>
        <v>0</v>
      </c>
      <c r="AG280" s="96">
        <f>IF(AG$11=يوليو!$A16,يوليو!$AI16-يوليو!$AJ16,0)</f>
        <v>0</v>
      </c>
      <c r="AH280" s="96">
        <f>IF(AH$11=يوليو!$A16,يوليو!$AI16-يوليو!$AJ16,0)</f>
        <v>0</v>
      </c>
      <c r="AI280" s="96">
        <f t="shared" si="49"/>
        <v>0</v>
      </c>
      <c r="AJ280" s="96">
        <f>IF(AJ$11=يوليو!$A16,يوليو!$BP16-يوليو!$BO16,0)</f>
        <v>0</v>
      </c>
      <c r="AK280" s="96">
        <f>IF(AK$11=يوليو!$A16,يوليو!$AI16-يوليو!$AJ16,0)</f>
        <v>0</v>
      </c>
      <c r="AL280" s="96">
        <f>IF(AL$11=يوليو!$A16,يوليو!$AI16-يوليو!$AJ16,0)</f>
        <v>0</v>
      </c>
      <c r="AM280" s="96">
        <f>IF(AM$11=يوليو!$A16,يوليو!$AI16-يوليو!$AJ16,0)</f>
        <v>0</v>
      </c>
      <c r="AN280" s="96">
        <f>IF(AN$11=يوليو!$A16,يوليو!$AI16-يوليو!$AJ16,0)</f>
        <v>0</v>
      </c>
    </row>
    <row r="281" spans="1:40">
      <c r="A281" s="96" t="str">
        <f>IF(D281&gt;0,يوليو!D17," ")</f>
        <v> </v>
      </c>
      <c r="B281" s="96"/>
      <c r="C281" s="96"/>
      <c r="D281" s="126">
        <f t="shared" si="44"/>
        <v>0</v>
      </c>
      <c r="E281" s="126">
        <f t="shared" si="45"/>
        <v>0</v>
      </c>
      <c r="F281" s="96">
        <f>IF(F$11=يوليو!$A17,يوليو!$BP17-يوليو!$BO17,0)</f>
        <v>0</v>
      </c>
      <c r="G281" s="96">
        <f>IF(G$11=يوليو!$A17,يوليو!$BL17-يوليو!$BK17,0)</f>
        <v>0</v>
      </c>
      <c r="H281" s="96">
        <f>IF(H$11=يوليو!$A17,يوليو!$BM17-يوليو!$BN17,0)</f>
        <v>0</v>
      </c>
      <c r="I281" s="96">
        <f>IF(I$11=يوليو!$A17,يوليو!$BM17-يوليو!$BN17,0)</f>
        <v>0</v>
      </c>
      <c r="J281" s="96">
        <f>IF(J$11=يوليو!$A17,يوليو!$BM17-يوليو!$BN17,0)</f>
        <v>0</v>
      </c>
      <c r="K281" s="96">
        <f>IF(K$11=يوليو!$A17,يوليو!$BM17-يوليو!$BN17,0)</f>
        <v>0</v>
      </c>
      <c r="L281" s="96">
        <f>IF(L$11=يوليو!$A17,يوليو!$BM17-يوليو!$BN17,0)</f>
        <v>0</v>
      </c>
      <c r="M281" s="96">
        <f t="shared" si="46"/>
        <v>0</v>
      </c>
      <c r="N281" s="96">
        <f>IF(N$11=يوليو!$A17,يوليو!$BP17-يوليو!$BO17,0)</f>
        <v>0</v>
      </c>
      <c r="O281" s="96">
        <f>IF(O$11=يوليو!$A17,يوليو!$BL17-يوليو!$BK17,0)</f>
        <v>0</v>
      </c>
      <c r="P281" s="96">
        <f>IF(P$11=يوليو!$A17,يوليو!$AI17-يوليو!$AJ17,0)</f>
        <v>0</v>
      </c>
      <c r="Q281" s="96">
        <f>IF(Q$11=يوليو!$A17,يوليو!$AI17-يوليو!$AJ17,0)</f>
        <v>0</v>
      </c>
      <c r="R281" s="96">
        <f>IF(R$11=يوليو!$A17,يوليو!$AI17-يوليو!$AJ17,0)</f>
        <v>0</v>
      </c>
      <c r="S281" s="96">
        <f>IF(S$11=يوليو!$A17,يوليو!$AI17-يوليو!$AJ17,0)</f>
        <v>0</v>
      </c>
      <c r="T281" s="96">
        <f>IF(T$11=يوليو!$A17,يوليو!$AI17-يوليو!$AJ17,0)</f>
        <v>0</v>
      </c>
      <c r="U281" s="96">
        <f t="shared" si="47"/>
        <v>0</v>
      </c>
      <c r="V281" s="96">
        <f>IF(V$11=يوليو!$A17,يوليو!$BP17-يوليو!$BO17,0)</f>
        <v>0</v>
      </c>
      <c r="W281" s="96">
        <f>IF(W$11=يوليو!$A17,يوليو!$BL17-يوليو!$BK17,0)</f>
        <v>0</v>
      </c>
      <c r="X281" s="96">
        <f>IF(X$11=يوليو!$A17,يوليو!$AI17-يوليو!$AJ17,0)</f>
        <v>0</v>
      </c>
      <c r="Y281" s="96">
        <f>IF(Y$11=يوليو!$A17,يوليو!$AI17-يوليو!$AJ17,0)</f>
        <v>0</v>
      </c>
      <c r="Z281" s="96">
        <f>IF(Z$11=يوليو!$A17,يوليو!$AI17-يوليو!$AJ17,0)</f>
        <v>0</v>
      </c>
      <c r="AA281" s="96">
        <f>IF(AA$11=يوليو!$A17,يوليو!$AI17-يوليو!$AJ17,0)</f>
        <v>0</v>
      </c>
      <c r="AB281" s="96">
        <f>IF(AB$11=يوليو!$A17,يوليو!$AI17-يوليو!$AJ17,0)</f>
        <v>0</v>
      </c>
      <c r="AC281" s="96">
        <f t="shared" si="48"/>
        <v>0</v>
      </c>
      <c r="AD281" s="96">
        <f>IF(AD$11=يوليو!$A17,يوليو!$BP17-يوليو!$BO17,0)</f>
        <v>0</v>
      </c>
      <c r="AE281" s="96">
        <f>IF(AE$11=يوليو!$A17,يوليو!$BL17-يوليو!$BK17,0)</f>
        <v>0</v>
      </c>
      <c r="AF281" s="96">
        <f>IF(AF$11=يوليو!$A17,يوليو!$AI17-يوليو!$AJ17,0)</f>
        <v>0</v>
      </c>
      <c r="AG281" s="96">
        <f>IF(AG$11=يوليو!$A17,يوليو!$AI17-يوليو!$AJ17,0)</f>
        <v>0</v>
      </c>
      <c r="AH281" s="96">
        <f>IF(AH$11=يوليو!$A17,يوليو!$AI17-يوليو!$AJ17,0)</f>
        <v>0</v>
      </c>
      <c r="AI281" s="96">
        <f t="shared" si="49"/>
        <v>0</v>
      </c>
      <c r="AJ281" s="96">
        <f>IF(AJ$11=يوليو!$A17,يوليو!$BP17-يوليو!$BO17,0)</f>
        <v>0</v>
      </c>
      <c r="AK281" s="96">
        <f>IF(AK$11=يوليو!$A17,يوليو!$AI17-يوليو!$AJ17,0)</f>
        <v>0</v>
      </c>
      <c r="AL281" s="96">
        <f>IF(AL$11=يوليو!$A17,يوليو!$AI17-يوليو!$AJ17,0)</f>
        <v>0</v>
      </c>
      <c r="AM281" s="96">
        <f>IF(AM$11=يوليو!$A17,يوليو!$AI17-يوليو!$AJ17,0)</f>
        <v>0</v>
      </c>
      <c r="AN281" s="96">
        <f>IF(AN$11=يوليو!$A17,يوليو!$AI17-يوليو!$AJ17,0)</f>
        <v>0</v>
      </c>
    </row>
    <row r="282" spans="1:40">
      <c r="A282" s="96" t="str">
        <f>IF(D282&gt;0,يوليو!D18," ")</f>
        <v> </v>
      </c>
      <c r="B282" s="96"/>
      <c r="C282" s="96"/>
      <c r="D282" s="126">
        <f t="shared" si="44"/>
        <v>0</v>
      </c>
      <c r="E282" s="126">
        <f t="shared" si="45"/>
        <v>0</v>
      </c>
      <c r="F282" s="96">
        <f>IF(F$11=يوليو!$A18,يوليو!$BP18-يوليو!$BO18,0)</f>
        <v>0</v>
      </c>
      <c r="G282" s="96">
        <f>IF(G$11=يوليو!$A18,يوليو!$BL18-يوليو!$BK18,0)</f>
        <v>0</v>
      </c>
      <c r="H282" s="96">
        <f>IF(H$11=يوليو!$A18,يوليو!$BM18-يوليو!$BN18,0)</f>
        <v>0</v>
      </c>
      <c r="I282" s="96">
        <f>IF(I$11=يوليو!$A18,يوليو!$BM18-يوليو!$BN18,0)</f>
        <v>0</v>
      </c>
      <c r="J282" s="96">
        <f>IF(J$11=يوليو!$A18,يوليو!$BM18-يوليو!$BN18,0)</f>
        <v>0</v>
      </c>
      <c r="K282" s="96">
        <f>IF(K$11=يوليو!$A18,يوليو!$BM18-يوليو!$BN18,0)</f>
        <v>0</v>
      </c>
      <c r="L282" s="96">
        <f>IF(L$11=يوليو!$A18,يوليو!$BM18-يوليو!$BN18,0)</f>
        <v>0</v>
      </c>
      <c r="M282" s="96">
        <f t="shared" si="46"/>
        <v>0</v>
      </c>
      <c r="N282" s="96">
        <f>IF(N$11=يوليو!$A18,يوليو!$BP18-يوليو!$BO18,0)</f>
        <v>0</v>
      </c>
      <c r="O282" s="96">
        <f>IF(O$11=يوليو!$A18,يوليو!$BL18-يوليو!$BK18,0)</f>
        <v>0</v>
      </c>
      <c r="P282" s="96">
        <f>IF(P$11=يوليو!$A18,يوليو!$AI18-يوليو!$AJ18,0)</f>
        <v>0</v>
      </c>
      <c r="Q282" s="96">
        <f>IF(Q$11=يوليو!$A18,يوليو!$AI18-يوليو!$AJ18,0)</f>
        <v>0</v>
      </c>
      <c r="R282" s="96">
        <f>IF(R$11=يوليو!$A18,يوليو!$AI18-يوليو!$AJ18,0)</f>
        <v>0</v>
      </c>
      <c r="S282" s="96">
        <f>IF(S$11=يوليو!$A18,يوليو!$AI18-يوليو!$AJ18,0)</f>
        <v>0</v>
      </c>
      <c r="T282" s="96">
        <f>IF(T$11=يوليو!$A18,يوليو!$AI18-يوليو!$AJ18,0)</f>
        <v>0</v>
      </c>
      <c r="U282" s="96">
        <f t="shared" si="47"/>
        <v>0</v>
      </c>
      <c r="V282" s="96">
        <f>IF(V$11=يوليو!$A18,يوليو!$BP18-يوليو!$BO18,0)</f>
        <v>0</v>
      </c>
      <c r="W282" s="96">
        <f>IF(W$11=يوليو!$A18,يوليو!$BL18-يوليو!$BK18,0)</f>
        <v>0</v>
      </c>
      <c r="X282" s="96">
        <f>IF(X$11=يوليو!$A18,يوليو!$AI18-يوليو!$AJ18,0)</f>
        <v>0</v>
      </c>
      <c r="Y282" s="96">
        <f>IF(Y$11=يوليو!$A18,يوليو!$AI18-يوليو!$AJ18,0)</f>
        <v>0</v>
      </c>
      <c r="Z282" s="96">
        <f>IF(Z$11=يوليو!$A18,يوليو!$AI18-يوليو!$AJ18,0)</f>
        <v>0</v>
      </c>
      <c r="AA282" s="96">
        <f>IF(AA$11=يوليو!$A18,يوليو!$AI18-يوليو!$AJ18,0)</f>
        <v>0</v>
      </c>
      <c r="AB282" s="96">
        <f>IF(AB$11=يوليو!$A18,يوليو!$AI18-يوليو!$AJ18,0)</f>
        <v>0</v>
      </c>
      <c r="AC282" s="96">
        <f t="shared" si="48"/>
        <v>0</v>
      </c>
      <c r="AD282" s="96">
        <f>IF(AD$11=يوليو!$A18,يوليو!$BP18-يوليو!$BO18,0)</f>
        <v>0</v>
      </c>
      <c r="AE282" s="96">
        <f>IF(AE$11=يوليو!$A18,يوليو!$BL18-يوليو!$BK18,0)</f>
        <v>0</v>
      </c>
      <c r="AF282" s="96">
        <f>IF(AF$11=يوليو!$A18,يوليو!$AI18-يوليو!$AJ18,0)</f>
        <v>0</v>
      </c>
      <c r="AG282" s="96">
        <f>IF(AG$11=يوليو!$A18,يوليو!$AI18-يوليو!$AJ18,0)</f>
        <v>0</v>
      </c>
      <c r="AH282" s="96">
        <f>IF(AH$11=يوليو!$A18,يوليو!$AI18-يوليو!$AJ18,0)</f>
        <v>0</v>
      </c>
      <c r="AI282" s="96">
        <f t="shared" si="49"/>
        <v>0</v>
      </c>
      <c r="AJ282" s="96">
        <f>IF(AJ$11=يوليو!$A18,يوليو!$BP18-يوليو!$BO18,0)</f>
        <v>0</v>
      </c>
      <c r="AK282" s="96">
        <f>IF(AK$11=يوليو!$A18,يوليو!$AI18-يوليو!$AJ18,0)</f>
        <v>0</v>
      </c>
      <c r="AL282" s="96">
        <f>IF(AL$11=يوليو!$A18,يوليو!$AI18-يوليو!$AJ18,0)</f>
        <v>0</v>
      </c>
      <c r="AM282" s="96">
        <f>IF(AM$11=يوليو!$A18,يوليو!$AI18-يوليو!$AJ18,0)</f>
        <v>0</v>
      </c>
      <c r="AN282" s="96">
        <f>IF(AN$11=يوليو!$A18,يوليو!$AI18-يوليو!$AJ18,0)</f>
        <v>0</v>
      </c>
    </row>
    <row r="283" spans="1:40">
      <c r="A283" s="96" t="str">
        <f>IF(D283&gt;0,يوليو!D19," ")</f>
        <v> </v>
      </c>
      <c r="B283" s="96"/>
      <c r="C283" s="96"/>
      <c r="D283" s="126">
        <f t="shared" si="44"/>
        <v>0</v>
      </c>
      <c r="E283" s="126">
        <f t="shared" si="45"/>
        <v>0</v>
      </c>
      <c r="F283" s="96">
        <f>IF(F$11=يوليو!$A19,يوليو!$BP19-يوليو!$BO19,0)</f>
        <v>0</v>
      </c>
      <c r="G283" s="96">
        <f>IF(G$11=يوليو!$A19,يوليو!$BL19-يوليو!$BK19,0)</f>
        <v>0</v>
      </c>
      <c r="H283" s="96">
        <f>IF(H$11=يوليو!$A19,يوليو!$BM19-يوليو!$BN19,0)</f>
        <v>0</v>
      </c>
      <c r="I283" s="96">
        <f>IF(I$11=يوليو!$A19,يوليو!$BM19-يوليو!$BN19,0)</f>
        <v>0</v>
      </c>
      <c r="J283" s="96">
        <f>IF(J$11=يوليو!$A19,يوليو!$BM19-يوليو!$BN19,0)</f>
        <v>0</v>
      </c>
      <c r="K283" s="96">
        <f>IF(K$11=يوليو!$A19,يوليو!$BM19-يوليو!$BN19,0)</f>
        <v>0</v>
      </c>
      <c r="L283" s="96">
        <f>IF(L$11=يوليو!$A19,يوليو!$BM19-يوليو!$BN19,0)</f>
        <v>0</v>
      </c>
      <c r="M283" s="96">
        <f t="shared" si="46"/>
        <v>0</v>
      </c>
      <c r="N283" s="96">
        <f>IF(N$11=يوليو!$A19,يوليو!$BP19-يوليو!$BO19,0)</f>
        <v>0</v>
      </c>
      <c r="O283" s="96">
        <f>IF(O$11=يوليو!$A19,يوليو!$BL19-يوليو!$BK19,0)</f>
        <v>0</v>
      </c>
      <c r="P283" s="96">
        <f>IF(P$11=يوليو!$A19,يوليو!$AI19-يوليو!$AJ19,0)</f>
        <v>0</v>
      </c>
      <c r="Q283" s="96">
        <f>IF(Q$11=يوليو!$A19,يوليو!$AI19-يوليو!$AJ19,0)</f>
        <v>0</v>
      </c>
      <c r="R283" s="96">
        <f>IF(R$11=يوليو!$A19,يوليو!$AI19-يوليو!$AJ19,0)</f>
        <v>0</v>
      </c>
      <c r="S283" s="96">
        <f>IF(S$11=يوليو!$A19,يوليو!$AI19-يوليو!$AJ19,0)</f>
        <v>0</v>
      </c>
      <c r="T283" s="96">
        <f>IF(T$11=يوليو!$A19,يوليو!$AI19-يوليو!$AJ19,0)</f>
        <v>0</v>
      </c>
      <c r="U283" s="96">
        <f t="shared" si="47"/>
        <v>0</v>
      </c>
      <c r="V283" s="96">
        <f>IF(V$11=يوليو!$A19,يوليو!$BP19-يوليو!$BO19,0)</f>
        <v>0</v>
      </c>
      <c r="W283" s="96">
        <f>IF(W$11=يوليو!$A19,يوليو!$BL19-يوليو!$BK19,0)</f>
        <v>0</v>
      </c>
      <c r="X283" s="96">
        <f>IF(X$11=يوليو!$A19,يوليو!$AI19-يوليو!$AJ19,0)</f>
        <v>0</v>
      </c>
      <c r="Y283" s="96">
        <f>IF(Y$11=يوليو!$A19,يوليو!$AI19-يوليو!$AJ19,0)</f>
        <v>0</v>
      </c>
      <c r="Z283" s="96">
        <f>IF(Z$11=يوليو!$A19,يوليو!$AI19-يوليو!$AJ19,0)</f>
        <v>0</v>
      </c>
      <c r="AA283" s="96">
        <f>IF(AA$11=يوليو!$A19,يوليو!$AI19-يوليو!$AJ19,0)</f>
        <v>0</v>
      </c>
      <c r="AB283" s="96">
        <f>IF(AB$11=يوليو!$A19,يوليو!$AI19-يوليو!$AJ19,0)</f>
        <v>0</v>
      </c>
      <c r="AC283" s="96">
        <f t="shared" si="48"/>
        <v>0</v>
      </c>
      <c r="AD283" s="96">
        <f>IF(AD$11=يوليو!$A19,يوليو!$BP19-يوليو!$BO19,0)</f>
        <v>0</v>
      </c>
      <c r="AE283" s="96">
        <f>IF(AE$11=يوليو!$A19,يوليو!$BL19-يوليو!$BK19,0)</f>
        <v>0</v>
      </c>
      <c r="AF283" s="96">
        <f>IF(AF$11=يوليو!$A19,يوليو!$AI19-يوليو!$AJ19,0)</f>
        <v>0</v>
      </c>
      <c r="AG283" s="96">
        <f>IF(AG$11=يوليو!$A19,يوليو!$AI19-يوليو!$AJ19,0)</f>
        <v>0</v>
      </c>
      <c r="AH283" s="96">
        <f>IF(AH$11=يوليو!$A19,يوليو!$AI19-يوليو!$AJ19,0)</f>
        <v>0</v>
      </c>
      <c r="AI283" s="96">
        <f t="shared" si="49"/>
        <v>0</v>
      </c>
      <c r="AJ283" s="96">
        <f>IF(AJ$11=يوليو!$A19,يوليو!$BP19-يوليو!$BO19,0)</f>
        <v>0</v>
      </c>
      <c r="AK283" s="96">
        <f>IF(AK$11=يوليو!$A19,يوليو!$AI19-يوليو!$AJ19,0)</f>
        <v>0</v>
      </c>
      <c r="AL283" s="96">
        <f>IF(AL$11=يوليو!$A19,يوليو!$AI19-يوليو!$AJ19,0)</f>
        <v>0</v>
      </c>
      <c r="AM283" s="96">
        <f>IF(AM$11=يوليو!$A19,يوليو!$AI19-يوليو!$AJ19,0)</f>
        <v>0</v>
      </c>
      <c r="AN283" s="96">
        <f>IF(AN$11=يوليو!$A19,يوليو!$AI19-يوليو!$AJ19,0)</f>
        <v>0</v>
      </c>
    </row>
    <row r="284" spans="1:40">
      <c r="A284" s="96" t="str">
        <f>IF(D284&gt;0,يوليو!D20," ")</f>
        <v> </v>
      </c>
      <c r="B284" s="96"/>
      <c r="C284" s="96"/>
      <c r="D284" s="126">
        <f t="shared" si="44"/>
        <v>0</v>
      </c>
      <c r="E284" s="126">
        <f t="shared" si="45"/>
        <v>0</v>
      </c>
      <c r="F284" s="96">
        <f>IF(F$11=يوليو!$A20,يوليو!$BP20-يوليو!$BO20,0)</f>
        <v>0</v>
      </c>
      <c r="G284" s="96">
        <f>IF(G$11=يوليو!$A20,يوليو!$BL20-يوليو!$BK20,0)</f>
        <v>0</v>
      </c>
      <c r="H284" s="96">
        <f>IF(H$11=يوليو!$A20,يوليو!$BM20-يوليو!$BN20,0)</f>
        <v>0</v>
      </c>
      <c r="I284" s="96">
        <f>IF(I$11=يوليو!$A20,يوليو!$BM20-يوليو!$BN20,0)</f>
        <v>0</v>
      </c>
      <c r="J284" s="96">
        <f>IF(J$11=يوليو!$A20,يوليو!$BM20-يوليو!$BN20,0)</f>
        <v>0</v>
      </c>
      <c r="K284" s="96">
        <f>IF(K$11=يوليو!$A20,يوليو!$BM20-يوليو!$BN20,0)</f>
        <v>0</v>
      </c>
      <c r="L284" s="96">
        <f>IF(L$11=يوليو!$A20,يوليو!$BM20-يوليو!$BN20,0)</f>
        <v>0</v>
      </c>
      <c r="M284" s="96">
        <f t="shared" si="46"/>
        <v>0</v>
      </c>
      <c r="N284" s="96">
        <f>IF(N$11=يوليو!$A20,يوليو!$BP20-يوليو!$BO20,0)</f>
        <v>0</v>
      </c>
      <c r="O284" s="96">
        <f>IF(O$11=يوليو!$A20,يوليو!$BL20-يوليو!$BK20,0)</f>
        <v>0</v>
      </c>
      <c r="P284" s="96">
        <f>IF(P$11=يوليو!$A20,يوليو!$AI20-يوليو!$AJ20,0)</f>
        <v>0</v>
      </c>
      <c r="Q284" s="96">
        <f>IF(Q$11=يوليو!$A20,يوليو!$AI20-يوليو!$AJ20,0)</f>
        <v>0</v>
      </c>
      <c r="R284" s="96">
        <f>IF(R$11=يوليو!$A20,يوليو!$AI20-يوليو!$AJ20,0)</f>
        <v>0</v>
      </c>
      <c r="S284" s="96">
        <f>IF(S$11=يوليو!$A20,يوليو!$AI20-يوليو!$AJ20,0)</f>
        <v>0</v>
      </c>
      <c r="T284" s="96">
        <f>IF(T$11=يوليو!$A20,يوليو!$AI20-يوليو!$AJ20,0)</f>
        <v>0</v>
      </c>
      <c r="U284" s="96">
        <f t="shared" si="47"/>
        <v>0</v>
      </c>
      <c r="V284" s="96">
        <f>IF(V$11=يوليو!$A20,يوليو!$BP20-يوليو!$BO20,0)</f>
        <v>0</v>
      </c>
      <c r="W284" s="96">
        <f>IF(W$11=يوليو!$A20,يوليو!$BL20-يوليو!$BK20,0)</f>
        <v>0</v>
      </c>
      <c r="X284" s="96">
        <f>IF(X$11=يوليو!$A20,يوليو!$AI20-يوليو!$AJ20,0)</f>
        <v>0</v>
      </c>
      <c r="Y284" s="96">
        <f>IF(Y$11=يوليو!$A20,يوليو!$AI20-يوليو!$AJ20,0)</f>
        <v>0</v>
      </c>
      <c r="Z284" s="96">
        <f>IF(Z$11=يوليو!$A20,يوليو!$AI20-يوليو!$AJ20,0)</f>
        <v>0</v>
      </c>
      <c r="AA284" s="96">
        <f>IF(AA$11=يوليو!$A20,يوليو!$AI20-يوليو!$AJ20,0)</f>
        <v>0</v>
      </c>
      <c r="AB284" s="96">
        <f>IF(AB$11=يوليو!$A20,يوليو!$AI20-يوليو!$AJ20,0)</f>
        <v>0</v>
      </c>
      <c r="AC284" s="96">
        <f t="shared" si="48"/>
        <v>0</v>
      </c>
      <c r="AD284" s="96">
        <f>IF(AD$11=يوليو!$A20,يوليو!$BP20-يوليو!$BO20,0)</f>
        <v>0</v>
      </c>
      <c r="AE284" s="96">
        <f>IF(AE$11=يوليو!$A20,يوليو!$BL20-يوليو!$BK20,0)</f>
        <v>0</v>
      </c>
      <c r="AF284" s="96">
        <f>IF(AF$11=يوليو!$A20,يوليو!$AI20-يوليو!$AJ20,0)</f>
        <v>0</v>
      </c>
      <c r="AG284" s="96">
        <f>IF(AG$11=يوليو!$A20,يوليو!$AI20-يوليو!$AJ20,0)</f>
        <v>0</v>
      </c>
      <c r="AH284" s="96">
        <f>IF(AH$11=يوليو!$A20,يوليو!$AI20-يوليو!$AJ20,0)</f>
        <v>0</v>
      </c>
      <c r="AI284" s="96">
        <f t="shared" si="49"/>
        <v>0</v>
      </c>
      <c r="AJ284" s="96">
        <f>IF(AJ$11=يوليو!$A20,يوليو!$BP20-يوليو!$BO20,0)</f>
        <v>0</v>
      </c>
      <c r="AK284" s="96">
        <f>IF(AK$11=يوليو!$A20,يوليو!$AI20-يوليو!$AJ20,0)</f>
        <v>0</v>
      </c>
      <c r="AL284" s="96">
        <f>IF(AL$11=يوليو!$A20,يوليو!$AI20-يوليو!$AJ20,0)</f>
        <v>0</v>
      </c>
      <c r="AM284" s="96">
        <f>IF(AM$11=يوليو!$A20,يوليو!$AI20-يوليو!$AJ20,0)</f>
        <v>0</v>
      </c>
      <c r="AN284" s="96">
        <f>IF(AN$11=يوليو!$A20,يوليو!$AI20-يوليو!$AJ20,0)</f>
        <v>0</v>
      </c>
    </row>
    <row r="285" spans="1:40">
      <c r="A285" s="96" t="str">
        <f>IF(D285&gt;0,يوليو!D21," ")</f>
        <v> </v>
      </c>
      <c r="B285" s="96"/>
      <c r="C285" s="96"/>
      <c r="D285" s="126">
        <f t="shared" si="44"/>
        <v>0</v>
      </c>
      <c r="E285" s="126">
        <f t="shared" si="45"/>
        <v>0</v>
      </c>
      <c r="F285" s="96">
        <f>IF(F$11=يوليو!$A21,يوليو!$BP21-يوليو!$BO21,0)</f>
        <v>0</v>
      </c>
      <c r="G285" s="96">
        <f>IF(G$11=يوليو!$A21,يوليو!$BL21-يوليو!$BK21,0)</f>
        <v>0</v>
      </c>
      <c r="H285" s="96">
        <f>IF(H$11=يوليو!$A21,يوليو!$BM21-يوليو!$BN21,0)</f>
        <v>0</v>
      </c>
      <c r="I285" s="96">
        <f>IF(I$11=يوليو!$A21,يوليو!$BM21-يوليو!$BN21,0)</f>
        <v>0</v>
      </c>
      <c r="J285" s="96">
        <f>IF(J$11=يوليو!$A21,يوليو!$BM21-يوليو!$BN21,0)</f>
        <v>0</v>
      </c>
      <c r="K285" s="96">
        <f>IF(K$11=يوليو!$A21,يوليو!$BM21-يوليو!$BN21,0)</f>
        <v>0</v>
      </c>
      <c r="L285" s="96">
        <f>IF(L$11=يوليو!$A21,يوليو!$BM21-يوليو!$BN21,0)</f>
        <v>0</v>
      </c>
      <c r="M285" s="96">
        <f t="shared" si="46"/>
        <v>0</v>
      </c>
      <c r="N285" s="96">
        <f>IF(N$11=يوليو!$A21,يوليو!$BP21-يوليو!$BO21,0)</f>
        <v>0</v>
      </c>
      <c r="O285" s="96">
        <f>IF(O$11=يوليو!$A21,يوليو!$BL21-يوليو!$BK21,0)</f>
        <v>0</v>
      </c>
      <c r="P285" s="96">
        <f>IF(P$11=يوليو!$A21,يوليو!$AI21-يوليو!$AJ21,0)</f>
        <v>0</v>
      </c>
      <c r="Q285" s="96">
        <f>IF(Q$11=يوليو!$A21,يوليو!$AI21-يوليو!$AJ21,0)</f>
        <v>0</v>
      </c>
      <c r="R285" s="96">
        <f>IF(R$11=يوليو!$A21,يوليو!$AI21-يوليو!$AJ21,0)</f>
        <v>0</v>
      </c>
      <c r="S285" s="96">
        <f>IF(S$11=يوليو!$A21,يوليو!$AI21-يوليو!$AJ21,0)</f>
        <v>0</v>
      </c>
      <c r="T285" s="96">
        <f>IF(T$11=يوليو!$A21,يوليو!$AI21-يوليو!$AJ21,0)</f>
        <v>0</v>
      </c>
      <c r="U285" s="96">
        <f t="shared" si="47"/>
        <v>0</v>
      </c>
      <c r="V285" s="96">
        <f>IF(V$11=يوليو!$A21,يوليو!$BP21-يوليو!$BO21,0)</f>
        <v>0</v>
      </c>
      <c r="W285" s="96">
        <f>IF(W$11=يوليو!$A21,يوليو!$BL21-يوليو!$BK21,0)</f>
        <v>0</v>
      </c>
      <c r="X285" s="96">
        <f>IF(X$11=يوليو!$A21,يوليو!$AI21-يوليو!$AJ21,0)</f>
        <v>0</v>
      </c>
      <c r="Y285" s="96">
        <f>IF(Y$11=يوليو!$A21,يوليو!$AI21-يوليو!$AJ21,0)</f>
        <v>0</v>
      </c>
      <c r="Z285" s="96">
        <f>IF(Z$11=يوليو!$A21,يوليو!$AI21-يوليو!$AJ21,0)</f>
        <v>0</v>
      </c>
      <c r="AA285" s="96">
        <f>IF(AA$11=يوليو!$A21,يوليو!$AI21-يوليو!$AJ21,0)</f>
        <v>0</v>
      </c>
      <c r="AB285" s="96">
        <f>IF(AB$11=يوليو!$A21,يوليو!$AI21-يوليو!$AJ21,0)</f>
        <v>0</v>
      </c>
      <c r="AC285" s="96">
        <f t="shared" si="48"/>
        <v>0</v>
      </c>
      <c r="AD285" s="96">
        <f>IF(AD$11=يوليو!$A21,يوليو!$BP21-يوليو!$BO21,0)</f>
        <v>0</v>
      </c>
      <c r="AE285" s="96">
        <f>IF(AE$11=يوليو!$A21,يوليو!$BL21-يوليو!$BK21,0)</f>
        <v>0</v>
      </c>
      <c r="AF285" s="96">
        <f>IF(AF$11=يوليو!$A21,يوليو!$AI21-يوليو!$AJ21,0)</f>
        <v>0</v>
      </c>
      <c r="AG285" s="96">
        <f>IF(AG$11=يوليو!$A21,يوليو!$AI21-يوليو!$AJ21,0)</f>
        <v>0</v>
      </c>
      <c r="AH285" s="96">
        <f>IF(AH$11=يوليو!$A21,يوليو!$AI21-يوليو!$AJ21,0)</f>
        <v>0</v>
      </c>
      <c r="AI285" s="96">
        <f t="shared" si="49"/>
        <v>0</v>
      </c>
      <c r="AJ285" s="96">
        <f>IF(AJ$11=يوليو!$A21,يوليو!$BP21-يوليو!$BO21,0)</f>
        <v>0</v>
      </c>
      <c r="AK285" s="96">
        <f>IF(AK$11=يوليو!$A21,يوليو!$AI21-يوليو!$AJ21,0)</f>
        <v>0</v>
      </c>
      <c r="AL285" s="96">
        <f>IF(AL$11=يوليو!$A21,يوليو!$AI21-يوليو!$AJ21,0)</f>
        <v>0</v>
      </c>
      <c r="AM285" s="96">
        <f>IF(AM$11=يوليو!$A21,يوليو!$AI21-يوليو!$AJ21,0)</f>
        <v>0</v>
      </c>
      <c r="AN285" s="96">
        <f>IF(AN$11=يوليو!$A21,يوليو!$AI21-يوليو!$AJ21,0)</f>
        <v>0</v>
      </c>
    </row>
    <row r="286" spans="1:40">
      <c r="A286" s="96" t="str">
        <f>IF(D286&gt;0,يوليو!D22," ")</f>
        <v> </v>
      </c>
      <c r="B286" s="96"/>
      <c r="C286" s="96"/>
      <c r="D286" s="126">
        <f t="shared" si="44"/>
        <v>0</v>
      </c>
      <c r="E286" s="126">
        <f t="shared" si="45"/>
        <v>0</v>
      </c>
      <c r="F286" s="96">
        <f>IF(F$11=يوليو!$A22,يوليو!$BP22-يوليو!$BO22,0)</f>
        <v>0</v>
      </c>
      <c r="G286" s="96">
        <f>IF(G$11=يوليو!$A22,يوليو!$BL22-يوليو!$BK22,0)</f>
        <v>0</v>
      </c>
      <c r="H286" s="96">
        <f>IF(H$11=يوليو!$A22,يوليو!$BM22-يوليو!$BN22,0)</f>
        <v>0</v>
      </c>
      <c r="I286" s="96">
        <f>IF(I$11=يوليو!$A22,يوليو!$BM22-يوليو!$BN22,0)</f>
        <v>0</v>
      </c>
      <c r="J286" s="96">
        <f>IF(J$11=يوليو!$A22,يوليو!$BM22-يوليو!$BN22,0)</f>
        <v>0</v>
      </c>
      <c r="K286" s="96">
        <f>IF(K$11=يوليو!$A22,يوليو!$BM22-يوليو!$BN22,0)</f>
        <v>0</v>
      </c>
      <c r="L286" s="96">
        <f>IF(L$11=يوليو!$A22,يوليو!$BM22-يوليو!$BN22,0)</f>
        <v>0</v>
      </c>
      <c r="M286" s="96">
        <f t="shared" si="46"/>
        <v>0</v>
      </c>
      <c r="N286" s="96">
        <f>IF(N$11=يوليو!$A22,يوليو!$BP22-يوليو!$BO22,0)</f>
        <v>0</v>
      </c>
      <c r="O286" s="96">
        <f>IF(O$11=يوليو!$A22,يوليو!$BL22-يوليو!$BK22,0)</f>
        <v>0</v>
      </c>
      <c r="P286" s="96">
        <f>IF(P$11=يوليو!$A22,يوليو!$AI22-يوليو!$AJ22,0)</f>
        <v>0</v>
      </c>
      <c r="Q286" s="96">
        <f>IF(Q$11=يوليو!$A22,يوليو!$AI22-يوليو!$AJ22,0)</f>
        <v>0</v>
      </c>
      <c r="R286" s="96">
        <f>IF(R$11=يوليو!$A22,يوليو!$AI22-يوليو!$AJ22,0)</f>
        <v>0</v>
      </c>
      <c r="S286" s="96">
        <f>IF(S$11=يوليو!$A22,يوليو!$AI22-يوليو!$AJ22,0)</f>
        <v>0</v>
      </c>
      <c r="T286" s="96">
        <f>IF(T$11=يوليو!$A22,يوليو!$AI22-يوليو!$AJ22,0)</f>
        <v>0</v>
      </c>
      <c r="U286" s="96">
        <f t="shared" si="47"/>
        <v>0</v>
      </c>
      <c r="V286" s="96">
        <f>IF(V$11=يوليو!$A22,يوليو!$BP22-يوليو!$BO22,0)</f>
        <v>0</v>
      </c>
      <c r="W286" s="96">
        <f>IF(W$11=يوليو!$A22,يوليو!$BL22-يوليو!$BK22,0)</f>
        <v>0</v>
      </c>
      <c r="X286" s="96">
        <f>IF(X$11=يوليو!$A22,يوليو!$AI22-يوليو!$AJ22,0)</f>
        <v>0</v>
      </c>
      <c r="Y286" s="96">
        <f>IF(Y$11=يوليو!$A22,يوليو!$AI22-يوليو!$AJ22,0)</f>
        <v>0</v>
      </c>
      <c r="Z286" s="96">
        <f>IF(Z$11=يوليو!$A22,يوليو!$AI22-يوليو!$AJ22,0)</f>
        <v>0</v>
      </c>
      <c r="AA286" s="96">
        <f>IF(AA$11=يوليو!$A22,يوليو!$AI22-يوليو!$AJ22,0)</f>
        <v>0</v>
      </c>
      <c r="AB286" s="96">
        <f>IF(AB$11=يوليو!$A22,يوليو!$AI22-يوليو!$AJ22,0)</f>
        <v>0</v>
      </c>
      <c r="AC286" s="96">
        <f t="shared" si="48"/>
        <v>0</v>
      </c>
      <c r="AD286" s="96">
        <f>IF(AD$11=يوليو!$A22,يوليو!$BP22-يوليو!$BO22,0)</f>
        <v>0</v>
      </c>
      <c r="AE286" s="96">
        <f>IF(AE$11=يوليو!$A22,يوليو!$BL22-يوليو!$BK22,0)</f>
        <v>0</v>
      </c>
      <c r="AF286" s="96">
        <f>IF(AF$11=يوليو!$A22,يوليو!$AI22-يوليو!$AJ22,0)</f>
        <v>0</v>
      </c>
      <c r="AG286" s="96">
        <f>IF(AG$11=يوليو!$A22,يوليو!$AI22-يوليو!$AJ22,0)</f>
        <v>0</v>
      </c>
      <c r="AH286" s="96">
        <f>IF(AH$11=يوليو!$A22,يوليو!$AI22-يوليو!$AJ22,0)</f>
        <v>0</v>
      </c>
      <c r="AI286" s="96">
        <f t="shared" si="49"/>
        <v>0</v>
      </c>
      <c r="AJ286" s="96">
        <f>IF(AJ$11=يوليو!$A22,يوليو!$BP22-يوليو!$BO22,0)</f>
        <v>0</v>
      </c>
      <c r="AK286" s="96">
        <f>IF(AK$11=يوليو!$A22,يوليو!$AI22-يوليو!$AJ22,0)</f>
        <v>0</v>
      </c>
      <c r="AL286" s="96">
        <f>IF(AL$11=يوليو!$A22,يوليو!$AI22-يوليو!$AJ22,0)</f>
        <v>0</v>
      </c>
      <c r="AM286" s="96">
        <f>IF(AM$11=يوليو!$A22,يوليو!$AI22-يوليو!$AJ22,0)</f>
        <v>0</v>
      </c>
      <c r="AN286" s="96">
        <f>IF(AN$11=يوليو!$A22,يوليو!$AI22-يوليو!$AJ22,0)</f>
        <v>0</v>
      </c>
    </row>
    <row r="287" spans="1:40">
      <c r="A287" s="96" t="str">
        <f>IF(D287&gt;0,يوليو!D23," ")</f>
        <v> </v>
      </c>
      <c r="B287" s="96"/>
      <c r="C287" s="96"/>
      <c r="D287" s="126">
        <f t="shared" si="44"/>
        <v>0</v>
      </c>
      <c r="E287" s="126">
        <f t="shared" si="45"/>
        <v>0</v>
      </c>
      <c r="F287" s="96">
        <f>IF(F$11=يوليو!$A23,يوليو!$BP23-يوليو!$BO23,0)</f>
        <v>0</v>
      </c>
      <c r="G287" s="96">
        <f>IF(G$11=يوليو!$A23,يوليو!$BL23-يوليو!$BK23,0)</f>
        <v>0</v>
      </c>
      <c r="H287" s="96">
        <f>IF(H$11=يوليو!$A23,يوليو!$BM23-يوليو!$BN23,0)</f>
        <v>0</v>
      </c>
      <c r="I287" s="96">
        <f>IF(I$11=يوليو!$A23,يوليو!$BM23-يوليو!$BN23,0)</f>
        <v>0</v>
      </c>
      <c r="J287" s="96">
        <f>IF(J$11=يوليو!$A23,يوليو!$BM23-يوليو!$BN23,0)</f>
        <v>0</v>
      </c>
      <c r="K287" s="96">
        <f>IF(K$11=يوليو!$A23,يوليو!$BM23-يوليو!$BN23,0)</f>
        <v>0</v>
      </c>
      <c r="L287" s="96">
        <f>IF(L$11=يوليو!$A23,يوليو!$BM23-يوليو!$BN23,0)</f>
        <v>0</v>
      </c>
      <c r="M287" s="96">
        <f t="shared" si="46"/>
        <v>0</v>
      </c>
      <c r="N287" s="96">
        <f>IF(N$11=يوليو!$A23,يوليو!$BP23-يوليو!$BO23,0)</f>
        <v>0</v>
      </c>
      <c r="O287" s="96">
        <f>IF(O$11=يوليو!$A23,يوليو!$BL23-يوليو!$BK23,0)</f>
        <v>0</v>
      </c>
      <c r="P287" s="96">
        <f>IF(P$11=يوليو!$A23,يوليو!$AI23-يوليو!$AJ23,0)</f>
        <v>0</v>
      </c>
      <c r="Q287" s="96">
        <f>IF(Q$11=يوليو!$A23,يوليو!$AI23-يوليو!$AJ23,0)</f>
        <v>0</v>
      </c>
      <c r="R287" s="96">
        <f>IF(R$11=يوليو!$A23,يوليو!$AI23-يوليو!$AJ23,0)</f>
        <v>0</v>
      </c>
      <c r="S287" s="96">
        <f>IF(S$11=يوليو!$A23,يوليو!$AI23-يوليو!$AJ23,0)</f>
        <v>0</v>
      </c>
      <c r="T287" s="96">
        <f>IF(T$11=يوليو!$A23,يوليو!$AI23-يوليو!$AJ23,0)</f>
        <v>0</v>
      </c>
      <c r="U287" s="96">
        <f t="shared" si="47"/>
        <v>0</v>
      </c>
      <c r="V287" s="96">
        <f>IF(V$11=يوليو!$A23,يوليو!$BP23-يوليو!$BO23,0)</f>
        <v>0</v>
      </c>
      <c r="W287" s="96">
        <f>IF(W$11=يوليو!$A23,يوليو!$BL23-يوليو!$BK23,0)</f>
        <v>0</v>
      </c>
      <c r="X287" s="96">
        <f>IF(X$11=يوليو!$A23,يوليو!$AI23-يوليو!$AJ23,0)</f>
        <v>0</v>
      </c>
      <c r="Y287" s="96">
        <f>IF(Y$11=يوليو!$A23,يوليو!$AI23-يوليو!$AJ23,0)</f>
        <v>0</v>
      </c>
      <c r="Z287" s="96">
        <f>IF(Z$11=يوليو!$A23,يوليو!$AI23-يوليو!$AJ23,0)</f>
        <v>0</v>
      </c>
      <c r="AA287" s="96">
        <f>IF(AA$11=يوليو!$A23,يوليو!$AI23-يوليو!$AJ23,0)</f>
        <v>0</v>
      </c>
      <c r="AB287" s="96">
        <f>IF(AB$11=يوليو!$A23,يوليو!$AI23-يوليو!$AJ23,0)</f>
        <v>0</v>
      </c>
      <c r="AC287" s="96">
        <f t="shared" si="48"/>
        <v>0</v>
      </c>
      <c r="AD287" s="96">
        <f>IF(AD$11=يوليو!$A23,يوليو!$BP23-يوليو!$BO23,0)</f>
        <v>0</v>
      </c>
      <c r="AE287" s="96">
        <f>IF(AE$11=يوليو!$A23,يوليو!$BL23-يوليو!$BK23,0)</f>
        <v>0</v>
      </c>
      <c r="AF287" s="96">
        <f>IF(AF$11=يوليو!$A23,يوليو!$AI23-يوليو!$AJ23,0)</f>
        <v>0</v>
      </c>
      <c r="AG287" s="96">
        <f>IF(AG$11=يوليو!$A23,يوليو!$AI23-يوليو!$AJ23,0)</f>
        <v>0</v>
      </c>
      <c r="AH287" s="96">
        <f>IF(AH$11=يوليو!$A23,يوليو!$AI23-يوليو!$AJ23,0)</f>
        <v>0</v>
      </c>
      <c r="AI287" s="96">
        <f t="shared" si="49"/>
        <v>0</v>
      </c>
      <c r="AJ287" s="96">
        <f>IF(AJ$11=يوليو!$A23,يوليو!$BP23-يوليو!$BO23,0)</f>
        <v>0</v>
      </c>
      <c r="AK287" s="96">
        <f>IF(AK$11=يوليو!$A23,يوليو!$AI23-يوليو!$AJ23,0)</f>
        <v>0</v>
      </c>
      <c r="AL287" s="96">
        <f>IF(AL$11=يوليو!$A23,يوليو!$AI23-يوليو!$AJ23,0)</f>
        <v>0</v>
      </c>
      <c r="AM287" s="96">
        <f>IF(AM$11=يوليو!$A23,يوليو!$AI23-يوليو!$AJ23,0)</f>
        <v>0</v>
      </c>
      <c r="AN287" s="96">
        <f>IF(AN$11=يوليو!$A23,يوليو!$AI23-يوليو!$AJ23,0)</f>
        <v>0</v>
      </c>
    </row>
    <row r="288" spans="1:40">
      <c r="A288" s="96" t="str">
        <f>IF(D288&gt;0,يوليو!D24," ")</f>
        <v> </v>
      </c>
      <c r="B288" s="96"/>
      <c r="C288" s="96"/>
      <c r="D288" s="126">
        <f t="shared" si="44"/>
        <v>0</v>
      </c>
      <c r="E288" s="126">
        <f t="shared" si="45"/>
        <v>0</v>
      </c>
      <c r="F288" s="96">
        <f>IF(F$11=يوليو!$A24,يوليو!$BP24-يوليو!$BO24,0)</f>
        <v>0</v>
      </c>
      <c r="G288" s="96">
        <f>IF(G$11=يوليو!$A24,يوليو!$BL24-يوليو!$BK24,0)</f>
        <v>0</v>
      </c>
      <c r="H288" s="96">
        <f>IF(H$11=يوليو!$A24,يوليو!$BM24-يوليو!$BN24,0)</f>
        <v>0</v>
      </c>
      <c r="I288" s="96">
        <f>IF(I$11=يوليو!$A24,يوليو!$BM24-يوليو!$BN24,0)</f>
        <v>0</v>
      </c>
      <c r="J288" s="96">
        <f>IF(J$11=يوليو!$A24,يوليو!$BM24-يوليو!$BN24,0)</f>
        <v>0</v>
      </c>
      <c r="K288" s="96">
        <f>IF(K$11=يوليو!$A24,يوليو!$BM24-يوليو!$BN24,0)</f>
        <v>0</v>
      </c>
      <c r="L288" s="96">
        <f>IF(L$11=يوليو!$A24,يوليو!$BM24-يوليو!$BN24,0)</f>
        <v>0</v>
      </c>
      <c r="M288" s="96">
        <f t="shared" si="46"/>
        <v>0</v>
      </c>
      <c r="N288" s="96">
        <f>IF(N$11=يوليو!$A24,يوليو!$BP24-يوليو!$BO24,0)</f>
        <v>0</v>
      </c>
      <c r="O288" s="96">
        <f>IF(O$11=يوليو!$A24,يوليو!$BL24-يوليو!$BK24,0)</f>
        <v>0</v>
      </c>
      <c r="P288" s="96">
        <f>IF(P$11=يوليو!$A24,يوليو!$AI24-يوليو!$AJ24,0)</f>
        <v>0</v>
      </c>
      <c r="Q288" s="96">
        <f>IF(Q$11=يوليو!$A24,يوليو!$AI24-يوليو!$AJ24,0)</f>
        <v>0</v>
      </c>
      <c r="R288" s="96">
        <f>IF(R$11=يوليو!$A24,يوليو!$AI24-يوليو!$AJ24,0)</f>
        <v>0</v>
      </c>
      <c r="S288" s="96">
        <f>IF(S$11=يوليو!$A24,يوليو!$AI24-يوليو!$AJ24,0)</f>
        <v>0</v>
      </c>
      <c r="T288" s="96">
        <f>IF(T$11=يوليو!$A24,يوليو!$AI24-يوليو!$AJ24,0)</f>
        <v>0</v>
      </c>
      <c r="U288" s="96">
        <f t="shared" si="47"/>
        <v>0</v>
      </c>
      <c r="V288" s="96">
        <f>IF(V$11=يوليو!$A24,يوليو!$BP24-يوليو!$BO24,0)</f>
        <v>0</v>
      </c>
      <c r="W288" s="96">
        <f>IF(W$11=يوليو!$A24,يوليو!$BL24-يوليو!$BK24,0)</f>
        <v>0</v>
      </c>
      <c r="X288" s="96">
        <f>IF(X$11=يوليو!$A24,يوليو!$AI24-يوليو!$AJ24,0)</f>
        <v>0</v>
      </c>
      <c r="Y288" s="96">
        <f>IF(Y$11=يوليو!$A24,يوليو!$AI24-يوليو!$AJ24,0)</f>
        <v>0</v>
      </c>
      <c r="Z288" s="96">
        <f>IF(Z$11=يوليو!$A24,يوليو!$AI24-يوليو!$AJ24,0)</f>
        <v>0</v>
      </c>
      <c r="AA288" s="96">
        <f>IF(AA$11=يوليو!$A24,يوليو!$AI24-يوليو!$AJ24,0)</f>
        <v>0</v>
      </c>
      <c r="AB288" s="96">
        <f>IF(AB$11=يوليو!$A24,يوليو!$AI24-يوليو!$AJ24,0)</f>
        <v>0</v>
      </c>
      <c r="AC288" s="96">
        <f t="shared" si="48"/>
        <v>0</v>
      </c>
      <c r="AD288" s="96">
        <f>IF(AD$11=يوليو!$A24,يوليو!$BP24-يوليو!$BO24,0)</f>
        <v>0</v>
      </c>
      <c r="AE288" s="96">
        <f>IF(AE$11=يوليو!$A24,يوليو!$BL24-يوليو!$BK24,0)</f>
        <v>0</v>
      </c>
      <c r="AF288" s="96">
        <f>IF(AF$11=يوليو!$A24,يوليو!$AI24-يوليو!$AJ24,0)</f>
        <v>0</v>
      </c>
      <c r="AG288" s="96">
        <f>IF(AG$11=يوليو!$A24,يوليو!$AI24-يوليو!$AJ24,0)</f>
        <v>0</v>
      </c>
      <c r="AH288" s="96">
        <f>IF(AH$11=يوليو!$A24,يوليو!$AI24-يوليو!$AJ24,0)</f>
        <v>0</v>
      </c>
      <c r="AI288" s="96">
        <f t="shared" si="49"/>
        <v>0</v>
      </c>
      <c r="AJ288" s="96">
        <f>IF(AJ$11=يوليو!$A24,يوليو!$BP24-يوليو!$BO24,0)</f>
        <v>0</v>
      </c>
      <c r="AK288" s="96">
        <f>IF(AK$11=يوليو!$A24,يوليو!$AI24-يوليو!$AJ24,0)</f>
        <v>0</v>
      </c>
      <c r="AL288" s="96">
        <f>IF(AL$11=يوليو!$A24,يوليو!$AI24-يوليو!$AJ24,0)</f>
        <v>0</v>
      </c>
      <c r="AM288" s="96">
        <f>IF(AM$11=يوليو!$A24,يوليو!$AI24-يوليو!$AJ24,0)</f>
        <v>0</v>
      </c>
      <c r="AN288" s="96">
        <f>IF(AN$11=يوليو!$A24,يوليو!$AI24-يوليو!$AJ24,0)</f>
        <v>0</v>
      </c>
    </row>
    <row r="289" spans="1:40">
      <c r="A289" s="96" t="str">
        <f>IF(D289&gt;0,يوليو!D25," ")</f>
        <v> </v>
      </c>
      <c r="B289" s="96"/>
      <c r="C289" s="96"/>
      <c r="D289" s="126">
        <f t="shared" si="44"/>
        <v>0</v>
      </c>
      <c r="E289" s="126">
        <f t="shared" si="45"/>
        <v>0</v>
      </c>
      <c r="F289" s="96">
        <f>IF(F$11=يوليو!$A25,يوليو!$BP25-يوليو!$BO25,0)</f>
        <v>0</v>
      </c>
      <c r="G289" s="96">
        <f>IF(G$11=يوليو!$A25,يوليو!$BL25-يوليو!$BK25,0)</f>
        <v>0</v>
      </c>
      <c r="H289" s="96">
        <f>IF(H$11=يوليو!$A25,يوليو!$BM25-يوليو!$BN25,0)</f>
        <v>0</v>
      </c>
      <c r="I289" s="96">
        <f>IF(I$11=يوليو!$A25,يوليو!$BM25-يوليو!$BN25,0)</f>
        <v>0</v>
      </c>
      <c r="J289" s="96">
        <f>IF(J$11=يوليو!$A25,يوليو!$BM25-يوليو!$BN25,0)</f>
        <v>0</v>
      </c>
      <c r="K289" s="96">
        <f>IF(K$11=يوليو!$A25,يوليو!$BM25-يوليو!$BN25,0)</f>
        <v>0</v>
      </c>
      <c r="L289" s="96">
        <f>IF(L$11=يوليو!$A25,يوليو!$BM25-يوليو!$BN25,0)</f>
        <v>0</v>
      </c>
      <c r="M289" s="96">
        <f t="shared" si="46"/>
        <v>0</v>
      </c>
      <c r="N289" s="96">
        <f>IF(N$11=يوليو!$A25,يوليو!$BP25-يوليو!$BO25,0)</f>
        <v>0</v>
      </c>
      <c r="O289" s="96">
        <f>IF(O$11=يوليو!$A25,يوليو!$BL25-يوليو!$BK25,0)</f>
        <v>0</v>
      </c>
      <c r="P289" s="96">
        <f>IF(P$11=يوليو!$A25,يوليو!$AI25-يوليو!$AJ25,0)</f>
        <v>0</v>
      </c>
      <c r="Q289" s="96">
        <f>IF(Q$11=يوليو!$A25,يوليو!$AI25-يوليو!$AJ25,0)</f>
        <v>0</v>
      </c>
      <c r="R289" s="96">
        <f>IF(R$11=يوليو!$A25,يوليو!$AI25-يوليو!$AJ25,0)</f>
        <v>0</v>
      </c>
      <c r="S289" s="96">
        <f>IF(S$11=يوليو!$A25,يوليو!$AI25-يوليو!$AJ25,0)</f>
        <v>0</v>
      </c>
      <c r="T289" s="96">
        <f>IF(T$11=يوليو!$A25,يوليو!$AI25-يوليو!$AJ25,0)</f>
        <v>0</v>
      </c>
      <c r="U289" s="96">
        <f t="shared" si="47"/>
        <v>0</v>
      </c>
      <c r="V289" s="96">
        <f>IF(V$11=يوليو!$A25,يوليو!$BP25-يوليو!$BO25,0)</f>
        <v>0</v>
      </c>
      <c r="W289" s="96">
        <f>IF(W$11=يوليو!$A25,يوليو!$BL25-يوليو!$BK25,0)</f>
        <v>0</v>
      </c>
      <c r="X289" s="96">
        <f>IF(X$11=يوليو!$A25,يوليو!$AI25-يوليو!$AJ25,0)</f>
        <v>0</v>
      </c>
      <c r="Y289" s="96">
        <f>IF(Y$11=يوليو!$A25,يوليو!$AI25-يوليو!$AJ25,0)</f>
        <v>0</v>
      </c>
      <c r="Z289" s="96">
        <f>IF(Z$11=يوليو!$A25,يوليو!$AI25-يوليو!$AJ25,0)</f>
        <v>0</v>
      </c>
      <c r="AA289" s="96">
        <f>IF(AA$11=يوليو!$A25,يوليو!$AI25-يوليو!$AJ25,0)</f>
        <v>0</v>
      </c>
      <c r="AB289" s="96">
        <f>IF(AB$11=يوليو!$A25,يوليو!$AI25-يوليو!$AJ25,0)</f>
        <v>0</v>
      </c>
      <c r="AC289" s="96">
        <f t="shared" si="48"/>
        <v>0</v>
      </c>
      <c r="AD289" s="96">
        <f>IF(AD$11=يوليو!$A25,يوليو!$BP25-يوليو!$BO25,0)</f>
        <v>0</v>
      </c>
      <c r="AE289" s="96">
        <f>IF(AE$11=يوليو!$A25,يوليو!$BL25-يوليو!$BK25,0)</f>
        <v>0</v>
      </c>
      <c r="AF289" s="96">
        <f>IF(AF$11=يوليو!$A25,يوليو!$AI25-يوليو!$AJ25,0)</f>
        <v>0</v>
      </c>
      <c r="AG289" s="96">
        <f>IF(AG$11=يوليو!$A25,يوليو!$AI25-يوليو!$AJ25,0)</f>
        <v>0</v>
      </c>
      <c r="AH289" s="96">
        <f>IF(AH$11=يوليو!$A25,يوليو!$AI25-يوليو!$AJ25,0)</f>
        <v>0</v>
      </c>
      <c r="AI289" s="96">
        <f t="shared" si="49"/>
        <v>0</v>
      </c>
      <c r="AJ289" s="96">
        <f>IF(AJ$11=يوليو!$A25,يوليو!$BP25-يوليو!$BO25,0)</f>
        <v>0</v>
      </c>
      <c r="AK289" s="96">
        <f>IF(AK$11=يوليو!$A25,يوليو!$AI25-يوليو!$AJ25,0)</f>
        <v>0</v>
      </c>
      <c r="AL289" s="96">
        <f>IF(AL$11=يوليو!$A25,يوليو!$AI25-يوليو!$AJ25,0)</f>
        <v>0</v>
      </c>
      <c r="AM289" s="96">
        <f>IF(AM$11=يوليو!$A25,يوليو!$AI25-يوليو!$AJ25,0)</f>
        <v>0</v>
      </c>
      <c r="AN289" s="96">
        <f>IF(AN$11=يوليو!$A25,يوليو!$AI25-يوليو!$AJ25,0)</f>
        <v>0</v>
      </c>
    </row>
    <row r="290" spans="1:40">
      <c r="A290" s="96" t="str">
        <f>IF(D290&gt;0,يوليو!D26," ")</f>
        <v> </v>
      </c>
      <c r="B290" s="96"/>
      <c r="C290" s="96"/>
      <c r="D290" s="126">
        <f t="shared" si="44"/>
        <v>0</v>
      </c>
      <c r="E290" s="126">
        <f t="shared" si="45"/>
        <v>0</v>
      </c>
      <c r="F290" s="96">
        <f>IF(F$11=يوليو!$A26,يوليو!$BP26-يوليو!$BO26,0)</f>
        <v>0</v>
      </c>
      <c r="G290" s="96">
        <f>IF(G$11=يوليو!$A26,يوليو!$BL26-يوليو!$BK26,0)</f>
        <v>0</v>
      </c>
      <c r="H290" s="96">
        <f>IF(H$11=يوليو!$A26,يوليو!$BM26-يوليو!$BN26,0)</f>
        <v>0</v>
      </c>
      <c r="I290" s="96">
        <f>IF(I$11=يوليو!$A26,يوليو!$BM26-يوليو!$BN26,0)</f>
        <v>0</v>
      </c>
      <c r="J290" s="96">
        <f>IF(J$11=يوليو!$A26,يوليو!$BM26-يوليو!$BN26,0)</f>
        <v>0</v>
      </c>
      <c r="K290" s="96">
        <f>IF(K$11=يوليو!$A26,يوليو!$BM26-يوليو!$BN26,0)</f>
        <v>0</v>
      </c>
      <c r="L290" s="96">
        <f>IF(L$11=يوليو!$A26,يوليو!$BM26-يوليو!$BN26,0)</f>
        <v>0</v>
      </c>
      <c r="M290" s="96">
        <f t="shared" si="46"/>
        <v>0</v>
      </c>
      <c r="N290" s="96">
        <f>IF(N$11=يوليو!$A26,يوليو!$BP26-يوليو!$BO26,0)</f>
        <v>0</v>
      </c>
      <c r="O290" s="96">
        <f>IF(O$11=يوليو!$A26,يوليو!$BL26-يوليو!$BK26,0)</f>
        <v>0</v>
      </c>
      <c r="P290" s="96">
        <f>IF(P$11=يوليو!$A26,يوليو!$AI26-يوليو!$AJ26,0)</f>
        <v>0</v>
      </c>
      <c r="Q290" s="96">
        <f>IF(Q$11=يوليو!$A26,يوليو!$AI26-يوليو!$AJ26,0)</f>
        <v>0</v>
      </c>
      <c r="R290" s="96">
        <f>IF(R$11=يوليو!$A26,يوليو!$AI26-يوليو!$AJ26,0)</f>
        <v>0</v>
      </c>
      <c r="S290" s="96">
        <f>IF(S$11=يوليو!$A26,يوليو!$AI26-يوليو!$AJ26,0)</f>
        <v>0</v>
      </c>
      <c r="T290" s="96">
        <f>IF(T$11=يوليو!$A26,يوليو!$AI26-يوليو!$AJ26,0)</f>
        <v>0</v>
      </c>
      <c r="U290" s="96">
        <f t="shared" si="47"/>
        <v>0</v>
      </c>
      <c r="V290" s="96">
        <f>IF(V$11=يوليو!$A26,يوليو!$BP26-يوليو!$BO26,0)</f>
        <v>0</v>
      </c>
      <c r="W290" s="96">
        <f>IF(W$11=يوليو!$A26,يوليو!$BL26-يوليو!$BK26,0)</f>
        <v>0</v>
      </c>
      <c r="X290" s="96">
        <f>IF(X$11=يوليو!$A26,يوليو!$AI26-يوليو!$AJ26,0)</f>
        <v>0</v>
      </c>
      <c r="Y290" s="96">
        <f>IF(Y$11=يوليو!$A26,يوليو!$AI26-يوليو!$AJ26,0)</f>
        <v>0</v>
      </c>
      <c r="Z290" s="96">
        <f>IF(Z$11=يوليو!$A26,يوليو!$AI26-يوليو!$AJ26,0)</f>
        <v>0</v>
      </c>
      <c r="AA290" s="96">
        <f>IF(AA$11=يوليو!$A26,يوليو!$AI26-يوليو!$AJ26,0)</f>
        <v>0</v>
      </c>
      <c r="AB290" s="96">
        <f>IF(AB$11=يوليو!$A26,يوليو!$AI26-يوليو!$AJ26,0)</f>
        <v>0</v>
      </c>
      <c r="AC290" s="96">
        <f t="shared" si="48"/>
        <v>0</v>
      </c>
      <c r="AD290" s="96">
        <f>IF(AD$11=يوليو!$A26,يوليو!$BP26-يوليو!$BO26,0)</f>
        <v>0</v>
      </c>
      <c r="AE290" s="96">
        <f>IF(AE$11=يوليو!$A26,يوليو!$BL26-يوليو!$BK26,0)</f>
        <v>0</v>
      </c>
      <c r="AF290" s="96">
        <f>IF(AF$11=يوليو!$A26,يوليو!$AI26-يوليو!$AJ26,0)</f>
        <v>0</v>
      </c>
      <c r="AG290" s="96">
        <f>IF(AG$11=يوليو!$A26,يوليو!$AI26-يوليو!$AJ26,0)</f>
        <v>0</v>
      </c>
      <c r="AH290" s="96">
        <f>IF(AH$11=يوليو!$A26,يوليو!$AI26-يوليو!$AJ26,0)</f>
        <v>0</v>
      </c>
      <c r="AI290" s="96">
        <f t="shared" si="49"/>
        <v>0</v>
      </c>
      <c r="AJ290" s="96">
        <f>IF(AJ$11=يوليو!$A26,يوليو!$BP26-يوليو!$BO26,0)</f>
        <v>0</v>
      </c>
      <c r="AK290" s="96">
        <f>IF(AK$11=يوليو!$A26,يوليو!$AI26-يوليو!$AJ26,0)</f>
        <v>0</v>
      </c>
      <c r="AL290" s="96">
        <f>IF(AL$11=يوليو!$A26,يوليو!$AI26-يوليو!$AJ26,0)</f>
        <v>0</v>
      </c>
      <c r="AM290" s="96">
        <f>IF(AM$11=يوليو!$A26,يوليو!$AI26-يوليو!$AJ26,0)</f>
        <v>0</v>
      </c>
      <c r="AN290" s="96">
        <f>IF(AN$11=يوليو!$A26,يوليو!$AI26-يوليو!$AJ26,0)</f>
        <v>0</v>
      </c>
    </row>
    <row r="291" spans="1:40">
      <c r="A291" s="96" t="str">
        <f>IF(D291&gt;0,يوليو!D27," ")</f>
        <v> </v>
      </c>
      <c r="B291" s="96"/>
      <c r="C291" s="96"/>
      <c r="D291" s="126">
        <f t="shared" si="44"/>
        <v>0</v>
      </c>
      <c r="E291" s="126">
        <f t="shared" si="45"/>
        <v>0</v>
      </c>
      <c r="F291" s="96">
        <f>IF(F$11=يوليو!$A27,يوليو!$BP27-يوليو!$BO27,0)</f>
        <v>0</v>
      </c>
      <c r="G291" s="96">
        <f>IF(G$11=يوليو!$A27,يوليو!$BL27-يوليو!$BK27,0)</f>
        <v>0</v>
      </c>
      <c r="H291" s="96">
        <f>IF(H$11=يوليو!$A27,يوليو!$BM27-يوليو!$BN27,0)</f>
        <v>0</v>
      </c>
      <c r="I291" s="96">
        <f>IF(I$11=يوليو!$A27,يوليو!$BM27-يوليو!$BN27,0)</f>
        <v>0</v>
      </c>
      <c r="J291" s="96">
        <f>IF(J$11=يوليو!$A27,يوليو!$BM27-يوليو!$BN27,0)</f>
        <v>0</v>
      </c>
      <c r="K291" s="96">
        <f>IF(K$11=يوليو!$A27,يوليو!$BM27-يوليو!$BN27,0)</f>
        <v>0</v>
      </c>
      <c r="L291" s="96">
        <f>IF(L$11=يوليو!$A27,يوليو!$BM27-يوليو!$BN27,0)</f>
        <v>0</v>
      </c>
      <c r="M291" s="96">
        <f t="shared" si="46"/>
        <v>0</v>
      </c>
      <c r="N291" s="96">
        <f>IF(N$11=يوليو!$A27,يوليو!$BP27-يوليو!$BO27,0)</f>
        <v>0</v>
      </c>
      <c r="O291" s="96">
        <f>IF(O$11=يوليو!$A27,يوليو!$BL27-يوليو!$BK27,0)</f>
        <v>0</v>
      </c>
      <c r="P291" s="96">
        <f>IF(P$11=يوليو!$A27,يوليو!$AI27-يوليو!$AJ27,0)</f>
        <v>0</v>
      </c>
      <c r="Q291" s="96">
        <f>IF(Q$11=يوليو!$A27,يوليو!$AI27-يوليو!$AJ27,0)</f>
        <v>0</v>
      </c>
      <c r="R291" s="96">
        <f>IF(R$11=يوليو!$A27,يوليو!$AI27-يوليو!$AJ27,0)</f>
        <v>0</v>
      </c>
      <c r="S291" s="96">
        <f>IF(S$11=يوليو!$A27,يوليو!$AI27-يوليو!$AJ27,0)</f>
        <v>0</v>
      </c>
      <c r="T291" s="96">
        <f>IF(T$11=يوليو!$A27,يوليو!$AI27-يوليو!$AJ27,0)</f>
        <v>0</v>
      </c>
      <c r="U291" s="96">
        <f t="shared" si="47"/>
        <v>0</v>
      </c>
      <c r="V291" s="96">
        <f>IF(V$11=يوليو!$A27,يوليو!$BP27-يوليو!$BO27,0)</f>
        <v>0</v>
      </c>
      <c r="W291" s="96">
        <f>IF(W$11=يوليو!$A27,يوليو!$BL27-يوليو!$BK27,0)</f>
        <v>0</v>
      </c>
      <c r="X291" s="96">
        <f>IF(X$11=يوليو!$A27,يوليو!$AI27-يوليو!$AJ27,0)</f>
        <v>0</v>
      </c>
      <c r="Y291" s="96">
        <f>IF(Y$11=يوليو!$A27,يوليو!$AI27-يوليو!$AJ27,0)</f>
        <v>0</v>
      </c>
      <c r="Z291" s="96">
        <f>IF(Z$11=يوليو!$A27,يوليو!$AI27-يوليو!$AJ27,0)</f>
        <v>0</v>
      </c>
      <c r="AA291" s="96">
        <f>IF(AA$11=يوليو!$A27,يوليو!$AI27-يوليو!$AJ27,0)</f>
        <v>0</v>
      </c>
      <c r="AB291" s="96">
        <f>IF(AB$11=يوليو!$A27,يوليو!$AI27-يوليو!$AJ27,0)</f>
        <v>0</v>
      </c>
      <c r="AC291" s="96">
        <f t="shared" si="48"/>
        <v>0</v>
      </c>
      <c r="AD291" s="96">
        <f>IF(AD$11=يوليو!$A27,يوليو!$BP27-يوليو!$BO27,0)</f>
        <v>0</v>
      </c>
      <c r="AE291" s="96">
        <f>IF(AE$11=يوليو!$A27,يوليو!$BL27-يوليو!$BK27,0)</f>
        <v>0</v>
      </c>
      <c r="AF291" s="96">
        <f>IF(AF$11=يوليو!$A27,يوليو!$AI27-يوليو!$AJ27,0)</f>
        <v>0</v>
      </c>
      <c r="AG291" s="96">
        <f>IF(AG$11=يوليو!$A27,يوليو!$AI27-يوليو!$AJ27,0)</f>
        <v>0</v>
      </c>
      <c r="AH291" s="96">
        <f>IF(AH$11=يوليو!$A27,يوليو!$AI27-يوليو!$AJ27,0)</f>
        <v>0</v>
      </c>
      <c r="AI291" s="96">
        <f t="shared" si="49"/>
        <v>0</v>
      </c>
      <c r="AJ291" s="96">
        <f>IF(AJ$11=يوليو!$A27,يوليو!$BP27-يوليو!$BO27,0)</f>
        <v>0</v>
      </c>
      <c r="AK291" s="96">
        <f>IF(AK$11=يوليو!$A27,يوليو!$AI27-يوليو!$AJ27,0)</f>
        <v>0</v>
      </c>
      <c r="AL291" s="96">
        <f>IF(AL$11=يوليو!$A27,يوليو!$AI27-يوليو!$AJ27,0)</f>
        <v>0</v>
      </c>
      <c r="AM291" s="96">
        <f>IF(AM$11=يوليو!$A27,يوليو!$AI27-يوليو!$AJ27,0)</f>
        <v>0</v>
      </c>
      <c r="AN291" s="96">
        <f>IF(AN$11=يوليو!$A27,يوليو!$AI27-يوليو!$AJ27,0)</f>
        <v>0</v>
      </c>
    </row>
    <row r="292" spans="1:40">
      <c r="A292" s="96" t="str">
        <f>IF(D292&gt;0,يوليو!D28," ")</f>
        <v> </v>
      </c>
      <c r="B292" s="96"/>
      <c r="C292" s="96"/>
      <c r="D292" s="126">
        <f t="shared" si="44"/>
        <v>0</v>
      </c>
      <c r="E292" s="126">
        <f t="shared" si="45"/>
        <v>0</v>
      </c>
      <c r="F292" s="96">
        <f>IF(F$11=يوليو!$A28,يوليو!$BP28-يوليو!$BO28,0)</f>
        <v>0</v>
      </c>
      <c r="G292" s="96">
        <f>IF(G$11=يوليو!$A28,يوليو!$BL28-يوليو!$BK28,0)</f>
        <v>0</v>
      </c>
      <c r="H292" s="96">
        <f>IF(H$11=يوليو!$A28,يوليو!$BM28-يوليو!$BN28,0)</f>
        <v>0</v>
      </c>
      <c r="I292" s="96">
        <f>IF(I$11=يوليو!$A28,يوليو!$BM28-يوليو!$BN28,0)</f>
        <v>0</v>
      </c>
      <c r="J292" s="96">
        <f>IF(J$11=يوليو!$A28,يوليو!$BM28-يوليو!$BN28,0)</f>
        <v>0</v>
      </c>
      <c r="K292" s="96">
        <f>IF(K$11=يوليو!$A28,يوليو!$BM28-يوليو!$BN28,0)</f>
        <v>0</v>
      </c>
      <c r="L292" s="96">
        <f>IF(L$11=يوليو!$A28,يوليو!$BM28-يوليو!$BN28,0)</f>
        <v>0</v>
      </c>
      <c r="M292" s="96">
        <f t="shared" si="46"/>
        <v>0</v>
      </c>
      <c r="N292" s="96">
        <f>IF(N$11=يوليو!$A28,يوليو!$BP28-يوليو!$BO28,0)</f>
        <v>0</v>
      </c>
      <c r="O292" s="96">
        <f>IF(O$11=يوليو!$A28,يوليو!$BL28-يوليو!$BK28,0)</f>
        <v>0</v>
      </c>
      <c r="P292" s="96">
        <f>IF(P$11=يوليو!$A28,يوليو!$AI28-يوليو!$AJ28,0)</f>
        <v>0</v>
      </c>
      <c r="Q292" s="96">
        <f>IF(Q$11=يوليو!$A28,يوليو!$AI28-يوليو!$AJ28,0)</f>
        <v>0</v>
      </c>
      <c r="R292" s="96">
        <f>IF(R$11=يوليو!$A28,يوليو!$AI28-يوليو!$AJ28,0)</f>
        <v>0</v>
      </c>
      <c r="S292" s="96">
        <f>IF(S$11=يوليو!$A28,يوليو!$AI28-يوليو!$AJ28,0)</f>
        <v>0</v>
      </c>
      <c r="T292" s="96">
        <f>IF(T$11=يوليو!$A28,يوليو!$AI28-يوليو!$AJ28,0)</f>
        <v>0</v>
      </c>
      <c r="U292" s="96">
        <f t="shared" si="47"/>
        <v>0</v>
      </c>
      <c r="V292" s="96">
        <f>IF(V$11=يوليو!$A28,يوليو!$BP28-يوليو!$BO28,0)</f>
        <v>0</v>
      </c>
      <c r="W292" s="96">
        <f>IF(W$11=يوليو!$A28,يوليو!$BL28-يوليو!$BK28,0)</f>
        <v>0</v>
      </c>
      <c r="X292" s="96">
        <f>IF(X$11=يوليو!$A28,يوليو!$AI28-يوليو!$AJ28,0)</f>
        <v>0</v>
      </c>
      <c r="Y292" s="96">
        <f>IF(Y$11=يوليو!$A28,يوليو!$AI28-يوليو!$AJ28,0)</f>
        <v>0</v>
      </c>
      <c r="Z292" s="96">
        <f>IF(Z$11=يوليو!$A28,يوليو!$AI28-يوليو!$AJ28,0)</f>
        <v>0</v>
      </c>
      <c r="AA292" s="96">
        <f>IF(AA$11=يوليو!$A28,يوليو!$AI28-يوليو!$AJ28,0)</f>
        <v>0</v>
      </c>
      <c r="AB292" s="96">
        <f>IF(AB$11=يوليو!$A28,يوليو!$AI28-يوليو!$AJ28,0)</f>
        <v>0</v>
      </c>
      <c r="AC292" s="96">
        <f t="shared" si="48"/>
        <v>0</v>
      </c>
      <c r="AD292" s="96">
        <f>IF(AD$11=يوليو!$A28,يوليو!$BP28-يوليو!$BO28,0)</f>
        <v>0</v>
      </c>
      <c r="AE292" s="96">
        <f>IF(AE$11=يوليو!$A28,يوليو!$BL28-يوليو!$BK28,0)</f>
        <v>0</v>
      </c>
      <c r="AF292" s="96">
        <f>IF(AF$11=يوليو!$A28,يوليو!$AI28-يوليو!$AJ28,0)</f>
        <v>0</v>
      </c>
      <c r="AG292" s="96">
        <f>IF(AG$11=يوليو!$A28,يوليو!$AI28-يوليو!$AJ28,0)</f>
        <v>0</v>
      </c>
      <c r="AH292" s="96">
        <f>IF(AH$11=يوليو!$A28,يوليو!$AI28-يوليو!$AJ28,0)</f>
        <v>0</v>
      </c>
      <c r="AI292" s="96">
        <f t="shared" si="49"/>
        <v>0</v>
      </c>
      <c r="AJ292" s="96">
        <f>IF(AJ$11=يوليو!$A28,يوليو!$BP28-يوليو!$BO28,0)</f>
        <v>0</v>
      </c>
      <c r="AK292" s="96">
        <f>IF(AK$11=يوليو!$A28,يوليو!$AI28-يوليو!$AJ28,0)</f>
        <v>0</v>
      </c>
      <c r="AL292" s="96">
        <f>IF(AL$11=يوليو!$A28,يوليو!$AI28-يوليو!$AJ28,0)</f>
        <v>0</v>
      </c>
      <c r="AM292" s="96">
        <f>IF(AM$11=يوليو!$A28,يوليو!$AI28-يوليو!$AJ28,0)</f>
        <v>0</v>
      </c>
      <c r="AN292" s="96">
        <f>IF(AN$11=يوليو!$A28,يوليو!$AI28-يوليو!$AJ28,0)</f>
        <v>0</v>
      </c>
    </row>
    <row r="293" spans="1:40">
      <c r="A293" s="96" t="str">
        <f>IF(D293&gt;0,يوليو!D29," ")</f>
        <v> </v>
      </c>
      <c r="B293" s="96"/>
      <c r="C293" s="96"/>
      <c r="D293" s="126">
        <f t="shared" si="44"/>
        <v>0</v>
      </c>
      <c r="E293" s="126">
        <f t="shared" si="45"/>
        <v>0</v>
      </c>
      <c r="F293" s="96">
        <f>IF(F$11=يوليو!$A29,يوليو!$BP29-يوليو!$BO29,0)</f>
        <v>0</v>
      </c>
      <c r="G293" s="96">
        <f>IF(G$11=يوليو!$A29,يوليو!$BL29-يوليو!$BK29,0)</f>
        <v>0</v>
      </c>
      <c r="H293" s="96">
        <f>IF(H$11=يوليو!$A29,يوليو!$BM29-يوليو!$BN29,0)</f>
        <v>0</v>
      </c>
      <c r="I293" s="96">
        <f>IF(I$11=يوليو!$A29,يوليو!$BM29-يوليو!$BN29,0)</f>
        <v>0</v>
      </c>
      <c r="J293" s="96">
        <f>IF(J$11=يوليو!$A29,يوليو!$BM29-يوليو!$BN29,0)</f>
        <v>0</v>
      </c>
      <c r="K293" s="96">
        <f>IF(K$11=يوليو!$A29,يوليو!$BM29-يوليو!$BN29,0)</f>
        <v>0</v>
      </c>
      <c r="L293" s="96">
        <f>IF(L$11=يوليو!$A29,يوليو!$BM29-يوليو!$BN29,0)</f>
        <v>0</v>
      </c>
      <c r="M293" s="96">
        <f t="shared" si="46"/>
        <v>0</v>
      </c>
      <c r="N293" s="96">
        <f>IF(N$11=يوليو!$A29,يوليو!$BP29-يوليو!$BO29,0)</f>
        <v>0</v>
      </c>
      <c r="O293" s="96">
        <f>IF(O$11=يوليو!$A29,يوليو!$BL29-يوليو!$BK29,0)</f>
        <v>0</v>
      </c>
      <c r="P293" s="96">
        <f>IF(P$11=يوليو!$A29,يوليو!$AI29-يوليو!$AJ29,0)</f>
        <v>0</v>
      </c>
      <c r="Q293" s="96">
        <f>IF(Q$11=يوليو!$A29,يوليو!$AI29-يوليو!$AJ29,0)</f>
        <v>0</v>
      </c>
      <c r="R293" s="96">
        <f>IF(R$11=يوليو!$A29,يوليو!$AI29-يوليو!$AJ29,0)</f>
        <v>0</v>
      </c>
      <c r="S293" s="96">
        <f>IF(S$11=يوليو!$A29,يوليو!$AI29-يوليو!$AJ29,0)</f>
        <v>0</v>
      </c>
      <c r="T293" s="96">
        <f>IF(T$11=يوليو!$A29,يوليو!$AI29-يوليو!$AJ29,0)</f>
        <v>0</v>
      </c>
      <c r="U293" s="96">
        <f t="shared" si="47"/>
        <v>0</v>
      </c>
      <c r="V293" s="96">
        <f>IF(V$11=يوليو!$A29,يوليو!$BP29-يوليو!$BO29,0)</f>
        <v>0</v>
      </c>
      <c r="W293" s="96">
        <f>IF(W$11=يوليو!$A29,يوليو!$BL29-يوليو!$BK29,0)</f>
        <v>0</v>
      </c>
      <c r="X293" s="96">
        <f>IF(X$11=يوليو!$A29,يوليو!$AI29-يوليو!$AJ29,0)</f>
        <v>0</v>
      </c>
      <c r="Y293" s="96">
        <f>IF(Y$11=يوليو!$A29,يوليو!$AI29-يوليو!$AJ29,0)</f>
        <v>0</v>
      </c>
      <c r="Z293" s="96">
        <f>IF(Z$11=يوليو!$A29,يوليو!$AI29-يوليو!$AJ29,0)</f>
        <v>0</v>
      </c>
      <c r="AA293" s="96">
        <f>IF(AA$11=يوليو!$A29,يوليو!$AI29-يوليو!$AJ29,0)</f>
        <v>0</v>
      </c>
      <c r="AB293" s="96">
        <f>IF(AB$11=يوليو!$A29,يوليو!$AI29-يوليو!$AJ29,0)</f>
        <v>0</v>
      </c>
      <c r="AC293" s="96">
        <f t="shared" si="48"/>
        <v>0</v>
      </c>
      <c r="AD293" s="96">
        <f>IF(AD$11=يوليو!$A29,يوليو!$BP29-يوليو!$BO29,0)</f>
        <v>0</v>
      </c>
      <c r="AE293" s="96">
        <f>IF(AE$11=يوليو!$A29,يوليو!$BL29-يوليو!$BK29,0)</f>
        <v>0</v>
      </c>
      <c r="AF293" s="96">
        <f>IF(AF$11=يوليو!$A29,يوليو!$AI29-يوليو!$AJ29,0)</f>
        <v>0</v>
      </c>
      <c r="AG293" s="96">
        <f>IF(AG$11=يوليو!$A29,يوليو!$AI29-يوليو!$AJ29,0)</f>
        <v>0</v>
      </c>
      <c r="AH293" s="96">
        <f>IF(AH$11=يوليو!$A29,يوليو!$AI29-يوليو!$AJ29,0)</f>
        <v>0</v>
      </c>
      <c r="AI293" s="96">
        <f t="shared" si="49"/>
        <v>0</v>
      </c>
      <c r="AJ293" s="96">
        <f>IF(AJ$11=يوليو!$A29,يوليو!$BP29-يوليو!$BO29,0)</f>
        <v>0</v>
      </c>
      <c r="AK293" s="96">
        <f>IF(AK$11=يوليو!$A29,يوليو!$AI29-يوليو!$AJ29,0)</f>
        <v>0</v>
      </c>
      <c r="AL293" s="96">
        <f>IF(AL$11=يوليو!$A29,يوليو!$AI29-يوليو!$AJ29,0)</f>
        <v>0</v>
      </c>
      <c r="AM293" s="96">
        <f>IF(AM$11=يوليو!$A29,يوليو!$AI29-يوليو!$AJ29,0)</f>
        <v>0</v>
      </c>
      <c r="AN293" s="96">
        <f>IF(AN$11=يوليو!$A29,يوليو!$AI29-يوليو!$AJ29,0)</f>
        <v>0</v>
      </c>
    </row>
    <row r="294" spans="1:40">
      <c r="A294" s="96" t="str">
        <f>IF(D294&gt;0,يوليو!D30," ")</f>
        <v> </v>
      </c>
      <c r="B294" s="96"/>
      <c r="C294" s="96"/>
      <c r="D294" s="126">
        <f t="shared" si="44"/>
        <v>0</v>
      </c>
      <c r="E294" s="126">
        <f t="shared" si="45"/>
        <v>0</v>
      </c>
      <c r="F294" s="96">
        <f>IF(F$11=يوليو!$A30,يوليو!$BP30-يوليو!$BO30,0)</f>
        <v>0</v>
      </c>
      <c r="G294" s="96">
        <f>IF(G$11=يوليو!$A30,يوليو!$BL30-يوليو!$BK30,0)</f>
        <v>0</v>
      </c>
      <c r="H294" s="96">
        <f>IF(H$11=يوليو!$A30,يوليو!$BM30-يوليو!$BN30,0)</f>
        <v>0</v>
      </c>
      <c r="I294" s="96">
        <f>IF(I$11=يوليو!$A30,يوليو!$BM30-يوليو!$BN30,0)</f>
        <v>0</v>
      </c>
      <c r="J294" s="96">
        <f>IF(J$11=يوليو!$A30,يوليو!$BM30-يوليو!$BN30,0)</f>
        <v>0</v>
      </c>
      <c r="K294" s="96">
        <f>IF(K$11=يوليو!$A30,يوليو!$BM30-يوليو!$BN30,0)</f>
        <v>0</v>
      </c>
      <c r="L294" s="96">
        <f>IF(L$11=يوليو!$A30,يوليو!$BM30-يوليو!$BN30,0)</f>
        <v>0</v>
      </c>
      <c r="M294" s="96">
        <f t="shared" si="46"/>
        <v>0</v>
      </c>
      <c r="N294" s="96">
        <f>IF(N$11=يوليو!$A30,يوليو!$BP30-يوليو!$BO30,0)</f>
        <v>0</v>
      </c>
      <c r="O294" s="96">
        <f>IF(O$11=يوليو!$A30,يوليو!$BL30-يوليو!$BK30,0)</f>
        <v>0</v>
      </c>
      <c r="P294" s="96">
        <f>IF(P$11=يوليو!$A30,يوليو!$AI30-يوليو!$AJ30,0)</f>
        <v>0</v>
      </c>
      <c r="Q294" s="96">
        <f>IF(Q$11=يوليو!$A30,يوليو!$AI30-يوليو!$AJ30,0)</f>
        <v>0</v>
      </c>
      <c r="R294" s="96">
        <f>IF(R$11=يوليو!$A30,يوليو!$AI30-يوليو!$AJ30,0)</f>
        <v>0</v>
      </c>
      <c r="S294" s="96">
        <f>IF(S$11=يوليو!$A30,يوليو!$AI30-يوليو!$AJ30,0)</f>
        <v>0</v>
      </c>
      <c r="T294" s="96">
        <f>IF(T$11=يوليو!$A30,يوليو!$AI30-يوليو!$AJ30,0)</f>
        <v>0</v>
      </c>
      <c r="U294" s="96">
        <f t="shared" si="47"/>
        <v>0</v>
      </c>
      <c r="V294" s="96">
        <f>IF(V$11=يوليو!$A30,يوليو!$BP30-يوليو!$BO30,0)</f>
        <v>0</v>
      </c>
      <c r="W294" s="96">
        <f>IF(W$11=يوليو!$A30,يوليو!$BL30-يوليو!$BK30,0)</f>
        <v>0</v>
      </c>
      <c r="X294" s="96">
        <f>IF(X$11=يوليو!$A30,يوليو!$AI30-يوليو!$AJ30,0)</f>
        <v>0</v>
      </c>
      <c r="Y294" s="96">
        <f>IF(Y$11=يوليو!$A30,يوليو!$AI30-يوليو!$AJ30,0)</f>
        <v>0</v>
      </c>
      <c r="Z294" s="96">
        <f>IF(Z$11=يوليو!$A30,يوليو!$AI30-يوليو!$AJ30,0)</f>
        <v>0</v>
      </c>
      <c r="AA294" s="96">
        <f>IF(AA$11=يوليو!$A30,يوليو!$AI30-يوليو!$AJ30,0)</f>
        <v>0</v>
      </c>
      <c r="AB294" s="96">
        <f>IF(AB$11=يوليو!$A30,يوليو!$AI30-يوليو!$AJ30,0)</f>
        <v>0</v>
      </c>
      <c r="AC294" s="96">
        <f t="shared" si="48"/>
        <v>0</v>
      </c>
      <c r="AD294" s="96">
        <f>IF(AD$11=يوليو!$A30,يوليو!$BP30-يوليو!$BO30,0)</f>
        <v>0</v>
      </c>
      <c r="AE294" s="96">
        <f>IF(AE$11=يوليو!$A30,يوليو!$BL30-يوليو!$BK30,0)</f>
        <v>0</v>
      </c>
      <c r="AF294" s="96">
        <f>IF(AF$11=يوليو!$A30,يوليو!$AI30-يوليو!$AJ30,0)</f>
        <v>0</v>
      </c>
      <c r="AG294" s="96">
        <f>IF(AG$11=يوليو!$A30,يوليو!$AI30-يوليو!$AJ30,0)</f>
        <v>0</v>
      </c>
      <c r="AH294" s="96">
        <f>IF(AH$11=يوليو!$A30,يوليو!$AI30-يوليو!$AJ30,0)</f>
        <v>0</v>
      </c>
      <c r="AI294" s="96">
        <f t="shared" si="49"/>
        <v>0</v>
      </c>
      <c r="AJ294" s="96">
        <f>IF(AJ$11=يوليو!$A30,يوليو!$BP30-يوليو!$BO30,0)</f>
        <v>0</v>
      </c>
      <c r="AK294" s="96">
        <f>IF(AK$11=يوليو!$A30,يوليو!$AI30-يوليو!$AJ30,0)</f>
        <v>0</v>
      </c>
      <c r="AL294" s="96">
        <f>IF(AL$11=يوليو!$A30,يوليو!$AI30-يوليو!$AJ30,0)</f>
        <v>0</v>
      </c>
      <c r="AM294" s="96">
        <f>IF(AM$11=يوليو!$A30,يوليو!$AI30-يوليو!$AJ30,0)</f>
        <v>0</v>
      </c>
      <c r="AN294" s="96">
        <f>IF(AN$11=يوليو!$A30,يوليو!$AI30-يوليو!$AJ30,0)</f>
        <v>0</v>
      </c>
    </row>
    <row r="295" spans="1:40">
      <c r="A295" s="96" t="str">
        <f>IF(D295&gt;0,يوليو!D31," ")</f>
        <v> </v>
      </c>
      <c r="B295" s="96"/>
      <c r="C295" s="96"/>
      <c r="D295" s="126">
        <f t="shared" si="44"/>
        <v>0</v>
      </c>
      <c r="E295" s="126">
        <f t="shared" si="45"/>
        <v>0</v>
      </c>
      <c r="F295" s="96">
        <f>IF(F$11=يوليو!$A31,يوليو!$BP31-يوليو!$BO31,0)</f>
        <v>0</v>
      </c>
      <c r="G295" s="96">
        <f>IF(G$11=يوليو!$A31,يوليو!$BL31-يوليو!$BK31,0)</f>
        <v>0</v>
      </c>
      <c r="H295" s="96">
        <f>IF(H$11=يوليو!$A31,يوليو!$BM31-يوليو!$BN31,0)</f>
        <v>0</v>
      </c>
      <c r="I295" s="96">
        <f>IF(I$11=يوليو!$A31,يوليو!$BM31-يوليو!$BN31,0)</f>
        <v>0</v>
      </c>
      <c r="J295" s="96">
        <f>IF(J$11=يوليو!$A31,يوليو!$BM31-يوليو!$BN31,0)</f>
        <v>0</v>
      </c>
      <c r="K295" s="96">
        <f>IF(K$11=يوليو!$A31,يوليو!$BM31-يوليو!$BN31,0)</f>
        <v>0</v>
      </c>
      <c r="L295" s="96">
        <f>IF(L$11=يوليو!$A31,يوليو!$BM31-يوليو!$BN31,0)</f>
        <v>0</v>
      </c>
      <c r="M295" s="96">
        <f t="shared" si="46"/>
        <v>0</v>
      </c>
      <c r="N295" s="96">
        <f>IF(N$11=يوليو!$A31,يوليو!$BP31-يوليو!$BO31,0)</f>
        <v>0</v>
      </c>
      <c r="O295" s="96">
        <f>IF(O$11=يوليو!$A31,يوليو!$BL31-يوليو!$BK31,0)</f>
        <v>0</v>
      </c>
      <c r="P295" s="96">
        <f>IF(P$11=يوليو!$A31,يوليو!$AI31-يوليو!$AJ31,0)</f>
        <v>0</v>
      </c>
      <c r="Q295" s="96">
        <f>IF(Q$11=يوليو!$A31,يوليو!$AI31-يوليو!$AJ31,0)</f>
        <v>0</v>
      </c>
      <c r="R295" s="96">
        <f>IF(R$11=يوليو!$A31,يوليو!$AI31-يوليو!$AJ31,0)</f>
        <v>0</v>
      </c>
      <c r="S295" s="96">
        <f>IF(S$11=يوليو!$A31,يوليو!$AI31-يوليو!$AJ31,0)</f>
        <v>0</v>
      </c>
      <c r="T295" s="96">
        <f>IF(T$11=يوليو!$A31,يوليو!$AI31-يوليو!$AJ31,0)</f>
        <v>0</v>
      </c>
      <c r="U295" s="96">
        <f t="shared" si="47"/>
        <v>0</v>
      </c>
      <c r="V295" s="96">
        <f>IF(V$11=يوليو!$A31,يوليو!$BP31-يوليو!$BO31,0)</f>
        <v>0</v>
      </c>
      <c r="W295" s="96">
        <f>IF(W$11=يوليو!$A31,يوليو!$BL31-يوليو!$BK31,0)</f>
        <v>0</v>
      </c>
      <c r="X295" s="96">
        <f>IF(X$11=يوليو!$A31,يوليو!$AI31-يوليو!$AJ31,0)</f>
        <v>0</v>
      </c>
      <c r="Y295" s="96">
        <f>IF(Y$11=يوليو!$A31,يوليو!$AI31-يوليو!$AJ31,0)</f>
        <v>0</v>
      </c>
      <c r="Z295" s="96">
        <f>IF(Z$11=يوليو!$A31,يوليو!$AI31-يوليو!$AJ31,0)</f>
        <v>0</v>
      </c>
      <c r="AA295" s="96">
        <f>IF(AA$11=يوليو!$A31,يوليو!$AI31-يوليو!$AJ31,0)</f>
        <v>0</v>
      </c>
      <c r="AB295" s="96">
        <f>IF(AB$11=يوليو!$A31,يوليو!$AI31-يوليو!$AJ31,0)</f>
        <v>0</v>
      </c>
      <c r="AC295" s="96">
        <f t="shared" si="48"/>
        <v>0</v>
      </c>
      <c r="AD295" s="96">
        <f>IF(AD$11=يوليو!$A31,يوليو!$BP31-يوليو!$BO31,0)</f>
        <v>0</v>
      </c>
      <c r="AE295" s="96">
        <f>IF(AE$11=يوليو!$A31,يوليو!$BL31-يوليو!$BK31,0)</f>
        <v>0</v>
      </c>
      <c r="AF295" s="96">
        <f>IF(AF$11=يوليو!$A31,يوليو!$AI31-يوليو!$AJ31,0)</f>
        <v>0</v>
      </c>
      <c r="AG295" s="96">
        <f>IF(AG$11=يوليو!$A31,يوليو!$AI31-يوليو!$AJ31,0)</f>
        <v>0</v>
      </c>
      <c r="AH295" s="96">
        <f>IF(AH$11=يوليو!$A31,يوليو!$AI31-يوليو!$AJ31,0)</f>
        <v>0</v>
      </c>
      <c r="AI295" s="96">
        <f t="shared" si="49"/>
        <v>0</v>
      </c>
      <c r="AJ295" s="96">
        <f>IF(AJ$11=يوليو!$A31,يوليو!$BP31-يوليو!$BO31,0)</f>
        <v>0</v>
      </c>
      <c r="AK295" s="96">
        <f>IF(AK$11=يوليو!$A31,يوليو!$AI31-يوليو!$AJ31,0)</f>
        <v>0</v>
      </c>
      <c r="AL295" s="96">
        <f>IF(AL$11=يوليو!$A31,يوليو!$AI31-يوليو!$AJ31,0)</f>
        <v>0</v>
      </c>
      <c r="AM295" s="96">
        <f>IF(AM$11=يوليو!$A31,يوليو!$AI31-يوليو!$AJ31,0)</f>
        <v>0</v>
      </c>
      <c r="AN295" s="96">
        <f>IF(AN$11=يوليو!$A31,يوليو!$AI31-يوليو!$AJ31,0)</f>
        <v>0</v>
      </c>
    </row>
    <row r="296" spans="1:40">
      <c r="A296" s="96" t="str">
        <f>IF(D296&gt;0,يوليو!D32," ")</f>
        <v> </v>
      </c>
      <c r="B296" s="96"/>
      <c r="C296" s="96"/>
      <c r="D296" s="126">
        <f t="shared" si="44"/>
        <v>0</v>
      </c>
      <c r="E296" s="126">
        <f t="shared" si="45"/>
        <v>0</v>
      </c>
      <c r="F296" s="96">
        <f>IF(F$11=يوليو!$A32,يوليو!$BP32-يوليو!$BO32,0)</f>
        <v>0</v>
      </c>
      <c r="G296" s="96">
        <f>IF(G$11=يوليو!$A32,يوليو!$BL32-يوليو!$BK32,0)</f>
        <v>0</v>
      </c>
      <c r="H296" s="96">
        <f>IF(H$11=يوليو!$A32,يوليو!$BM32-يوليو!$BN32,0)</f>
        <v>0</v>
      </c>
      <c r="I296" s="96">
        <f>IF(I$11=يوليو!$A32,يوليو!$BM32-يوليو!$BN32,0)</f>
        <v>0</v>
      </c>
      <c r="J296" s="96">
        <f>IF(J$11=يوليو!$A32,يوليو!$BM32-يوليو!$BN32,0)</f>
        <v>0</v>
      </c>
      <c r="K296" s="96">
        <f>IF(K$11=يوليو!$A32,يوليو!$BM32-يوليو!$BN32,0)</f>
        <v>0</v>
      </c>
      <c r="L296" s="96">
        <f>IF(L$11=يوليو!$A32,يوليو!$BM32-يوليو!$BN32,0)</f>
        <v>0</v>
      </c>
      <c r="M296" s="96">
        <f t="shared" si="46"/>
        <v>0</v>
      </c>
      <c r="N296" s="96">
        <f>IF(N$11=يوليو!$A32,يوليو!$BP32-يوليو!$BO32,0)</f>
        <v>0</v>
      </c>
      <c r="O296" s="96">
        <f>IF(O$11=يوليو!$A32,يوليو!$BL32-يوليو!$BK32,0)</f>
        <v>0</v>
      </c>
      <c r="P296" s="96">
        <f>IF(P$11=يوليو!$A32,يوليو!$AI32-يوليو!$AJ32,0)</f>
        <v>0</v>
      </c>
      <c r="Q296" s="96">
        <f>IF(Q$11=يوليو!$A32,يوليو!$AI32-يوليو!$AJ32,0)</f>
        <v>0</v>
      </c>
      <c r="R296" s="96">
        <f>IF(R$11=يوليو!$A32,يوليو!$AI32-يوليو!$AJ32,0)</f>
        <v>0</v>
      </c>
      <c r="S296" s="96">
        <f>IF(S$11=يوليو!$A32,يوليو!$AI32-يوليو!$AJ32,0)</f>
        <v>0</v>
      </c>
      <c r="T296" s="96">
        <f>IF(T$11=يوليو!$A32,يوليو!$AI32-يوليو!$AJ32,0)</f>
        <v>0</v>
      </c>
      <c r="U296" s="96">
        <f t="shared" si="47"/>
        <v>0</v>
      </c>
      <c r="V296" s="96">
        <f>IF(V$11=يوليو!$A32,يوليو!$BP32-يوليو!$BO32,0)</f>
        <v>0</v>
      </c>
      <c r="W296" s="96">
        <f>IF(W$11=يوليو!$A32,يوليو!$BL32-يوليو!$BK32,0)</f>
        <v>0</v>
      </c>
      <c r="X296" s="96">
        <f>IF(X$11=يوليو!$A32,يوليو!$AI32-يوليو!$AJ32,0)</f>
        <v>0</v>
      </c>
      <c r="Y296" s="96">
        <f>IF(Y$11=يوليو!$A32,يوليو!$AI32-يوليو!$AJ32,0)</f>
        <v>0</v>
      </c>
      <c r="Z296" s="96">
        <f>IF(Z$11=يوليو!$A32,يوليو!$AI32-يوليو!$AJ32,0)</f>
        <v>0</v>
      </c>
      <c r="AA296" s="96">
        <f>IF(AA$11=يوليو!$A32,يوليو!$AI32-يوليو!$AJ32,0)</f>
        <v>0</v>
      </c>
      <c r="AB296" s="96">
        <f>IF(AB$11=يوليو!$A32,يوليو!$AI32-يوليو!$AJ32,0)</f>
        <v>0</v>
      </c>
      <c r="AC296" s="96">
        <f t="shared" si="48"/>
        <v>0</v>
      </c>
      <c r="AD296" s="96">
        <f>IF(AD$11=يوليو!$A32,يوليو!$BP32-يوليو!$BO32,0)</f>
        <v>0</v>
      </c>
      <c r="AE296" s="96">
        <f>IF(AE$11=يوليو!$A32,يوليو!$BL32-يوليو!$BK32,0)</f>
        <v>0</v>
      </c>
      <c r="AF296" s="96">
        <f>IF(AF$11=يوليو!$A32,يوليو!$AI32-يوليو!$AJ32,0)</f>
        <v>0</v>
      </c>
      <c r="AG296" s="96">
        <f>IF(AG$11=يوليو!$A32,يوليو!$AI32-يوليو!$AJ32,0)</f>
        <v>0</v>
      </c>
      <c r="AH296" s="96">
        <f>IF(AH$11=يوليو!$A32,يوليو!$AI32-يوليو!$AJ32,0)</f>
        <v>0</v>
      </c>
      <c r="AI296" s="96">
        <f t="shared" si="49"/>
        <v>0</v>
      </c>
      <c r="AJ296" s="96">
        <f>IF(AJ$11=يوليو!$A32,يوليو!$BP32-يوليو!$BO32,0)</f>
        <v>0</v>
      </c>
      <c r="AK296" s="96">
        <f>IF(AK$11=يوليو!$A32,يوليو!$AI32-يوليو!$AJ32,0)</f>
        <v>0</v>
      </c>
      <c r="AL296" s="96">
        <f>IF(AL$11=يوليو!$A32,يوليو!$AI32-يوليو!$AJ32,0)</f>
        <v>0</v>
      </c>
      <c r="AM296" s="96">
        <f>IF(AM$11=يوليو!$A32,يوليو!$AI32-يوليو!$AJ32,0)</f>
        <v>0</v>
      </c>
      <c r="AN296" s="96">
        <f>IF(AN$11=يوليو!$A32,يوليو!$AI32-يوليو!$AJ32,0)</f>
        <v>0</v>
      </c>
    </row>
    <row r="297" spans="1:40">
      <c r="A297" s="96" t="str">
        <f>IF(D297&gt;0,يوليو!D33," ")</f>
        <v> </v>
      </c>
      <c r="B297" s="96"/>
      <c r="C297" s="96"/>
      <c r="D297" s="126">
        <f t="shared" si="44"/>
        <v>0</v>
      </c>
      <c r="E297" s="126">
        <f t="shared" si="45"/>
        <v>0</v>
      </c>
      <c r="F297" s="96">
        <f>IF(F$11=يوليو!$A33,يوليو!$BP33-يوليو!$BO33,0)</f>
        <v>0</v>
      </c>
      <c r="G297" s="96">
        <f>IF(G$11=يوليو!$A33,يوليو!$BL33-يوليو!$BK33,0)</f>
        <v>0</v>
      </c>
      <c r="H297" s="96">
        <f>IF(H$11=يوليو!$A33,يوليو!$BM33-يوليو!$BN33,0)</f>
        <v>0</v>
      </c>
      <c r="I297" s="96">
        <f>IF(I$11=يوليو!$A33,يوليو!$BM33-يوليو!$BN33,0)</f>
        <v>0</v>
      </c>
      <c r="J297" s="96">
        <f>IF(J$11=يوليو!$A33,يوليو!$BM33-يوليو!$BN33,0)</f>
        <v>0</v>
      </c>
      <c r="K297" s="96">
        <f>IF(K$11=يوليو!$A33,يوليو!$BM33-يوليو!$BN33,0)</f>
        <v>0</v>
      </c>
      <c r="L297" s="96">
        <f>IF(L$11=يوليو!$A33,يوليو!$BM33-يوليو!$BN33,0)</f>
        <v>0</v>
      </c>
      <c r="M297" s="96">
        <f t="shared" si="46"/>
        <v>0</v>
      </c>
      <c r="N297" s="96">
        <f>IF(N$11=يوليو!$A33,يوليو!$BP33-يوليو!$BO33,0)</f>
        <v>0</v>
      </c>
      <c r="O297" s="96">
        <f>IF(O$11=يوليو!$A33,يوليو!$BL33-يوليو!$BK33,0)</f>
        <v>0</v>
      </c>
      <c r="P297" s="96">
        <f>IF(P$11=يوليو!$A33,يوليو!$AI33-يوليو!$AJ33,0)</f>
        <v>0</v>
      </c>
      <c r="Q297" s="96">
        <f>IF(Q$11=يوليو!$A33,يوليو!$AI33-يوليو!$AJ33,0)</f>
        <v>0</v>
      </c>
      <c r="R297" s="96">
        <f>IF(R$11=يوليو!$A33,يوليو!$AI33-يوليو!$AJ33,0)</f>
        <v>0</v>
      </c>
      <c r="S297" s="96">
        <f>IF(S$11=يوليو!$A33,يوليو!$AI33-يوليو!$AJ33,0)</f>
        <v>0</v>
      </c>
      <c r="T297" s="96">
        <f>IF(T$11=يوليو!$A33,يوليو!$AI33-يوليو!$AJ33,0)</f>
        <v>0</v>
      </c>
      <c r="U297" s="96">
        <f t="shared" si="47"/>
        <v>0</v>
      </c>
      <c r="V297" s="96">
        <f>IF(V$11=يوليو!$A33,يوليو!$BP33-يوليو!$BO33,0)</f>
        <v>0</v>
      </c>
      <c r="W297" s="96">
        <f>IF(W$11=يوليو!$A33,يوليو!$BL33-يوليو!$BK33,0)</f>
        <v>0</v>
      </c>
      <c r="X297" s="96">
        <f>IF(X$11=يوليو!$A33,يوليو!$AI33-يوليو!$AJ33,0)</f>
        <v>0</v>
      </c>
      <c r="Y297" s="96">
        <f>IF(Y$11=يوليو!$A33,يوليو!$AI33-يوليو!$AJ33,0)</f>
        <v>0</v>
      </c>
      <c r="Z297" s="96">
        <f>IF(Z$11=يوليو!$A33,يوليو!$AI33-يوليو!$AJ33,0)</f>
        <v>0</v>
      </c>
      <c r="AA297" s="96">
        <f>IF(AA$11=يوليو!$A33,يوليو!$AI33-يوليو!$AJ33,0)</f>
        <v>0</v>
      </c>
      <c r="AB297" s="96">
        <f>IF(AB$11=يوليو!$A33,يوليو!$AI33-يوليو!$AJ33,0)</f>
        <v>0</v>
      </c>
      <c r="AC297" s="96">
        <f t="shared" si="48"/>
        <v>0</v>
      </c>
      <c r="AD297" s="96">
        <f>IF(AD$11=يوليو!$A33,يوليو!$BP33-يوليو!$BO33,0)</f>
        <v>0</v>
      </c>
      <c r="AE297" s="96">
        <f>IF(AE$11=يوليو!$A33,يوليو!$BL33-يوليو!$BK33,0)</f>
        <v>0</v>
      </c>
      <c r="AF297" s="96">
        <f>IF(AF$11=يوليو!$A33,يوليو!$AI33-يوليو!$AJ33,0)</f>
        <v>0</v>
      </c>
      <c r="AG297" s="96">
        <f>IF(AG$11=يوليو!$A33,يوليو!$AI33-يوليو!$AJ33,0)</f>
        <v>0</v>
      </c>
      <c r="AH297" s="96">
        <f>IF(AH$11=يوليو!$A33,يوليو!$AI33-يوليو!$AJ33,0)</f>
        <v>0</v>
      </c>
      <c r="AI297" s="96">
        <f t="shared" si="49"/>
        <v>0</v>
      </c>
      <c r="AJ297" s="96">
        <f>IF(AJ$11=يوليو!$A33,يوليو!$BP33-يوليو!$BO33,0)</f>
        <v>0</v>
      </c>
      <c r="AK297" s="96">
        <f>IF(AK$11=يوليو!$A33,يوليو!$AI33-يوليو!$AJ33,0)</f>
        <v>0</v>
      </c>
      <c r="AL297" s="96">
        <f>IF(AL$11=يوليو!$A33,يوليو!$AI33-يوليو!$AJ33,0)</f>
        <v>0</v>
      </c>
      <c r="AM297" s="96">
        <f>IF(AM$11=يوليو!$A33,يوليو!$AI33-يوليو!$AJ33,0)</f>
        <v>0</v>
      </c>
      <c r="AN297" s="96">
        <f>IF(AN$11=يوليو!$A33,يوليو!$AI33-يوليو!$AJ33,0)</f>
        <v>0</v>
      </c>
    </row>
    <row r="298" spans="1:40">
      <c r="A298" s="96" t="str">
        <f>IF(D298&gt;0,يوليو!D34," ")</f>
        <v> </v>
      </c>
      <c r="B298" s="96"/>
      <c r="C298" s="96"/>
      <c r="D298" s="126">
        <f t="shared" si="44"/>
        <v>0</v>
      </c>
      <c r="E298" s="126">
        <f t="shared" si="45"/>
        <v>0</v>
      </c>
      <c r="F298" s="96">
        <f>IF(F$11=يوليو!$A34,يوليو!$BP34-يوليو!$BO34,0)</f>
        <v>0</v>
      </c>
      <c r="G298" s="96">
        <f>IF(G$11=يوليو!$A34,يوليو!$BL34-يوليو!$BK34,0)</f>
        <v>0</v>
      </c>
      <c r="H298" s="96">
        <f>IF(H$11=يوليو!$A34,يوليو!$BM34-يوليو!$BN34,0)</f>
        <v>0</v>
      </c>
      <c r="I298" s="96">
        <f>IF(I$11=يوليو!$A34,يوليو!$BM34-يوليو!$BN34,0)</f>
        <v>0</v>
      </c>
      <c r="J298" s="96">
        <f>IF(J$11=يوليو!$A34,يوليو!$BM34-يوليو!$BN34,0)</f>
        <v>0</v>
      </c>
      <c r="K298" s="96">
        <f>IF(K$11=يوليو!$A34,يوليو!$BM34-يوليو!$BN34,0)</f>
        <v>0</v>
      </c>
      <c r="L298" s="96">
        <f>IF(L$11=يوليو!$A34,يوليو!$BM34-يوليو!$BN34,0)</f>
        <v>0</v>
      </c>
      <c r="M298" s="96">
        <f t="shared" si="46"/>
        <v>0</v>
      </c>
      <c r="N298" s="96">
        <f>IF(N$11=يوليو!$A34,يوليو!$BP34-يوليو!$BO34,0)</f>
        <v>0</v>
      </c>
      <c r="O298" s="96">
        <f>IF(O$11=يوليو!$A34,يوليو!$BL34-يوليو!$BK34,0)</f>
        <v>0</v>
      </c>
      <c r="P298" s="96">
        <f>IF(P$11=يوليو!$A34,يوليو!$AI34-يوليو!$AJ34,0)</f>
        <v>0</v>
      </c>
      <c r="Q298" s="96">
        <f>IF(Q$11=يوليو!$A34,يوليو!$AI34-يوليو!$AJ34,0)</f>
        <v>0</v>
      </c>
      <c r="R298" s="96">
        <f>IF(R$11=يوليو!$A34,يوليو!$AI34-يوليو!$AJ34,0)</f>
        <v>0</v>
      </c>
      <c r="S298" s="96">
        <f>IF(S$11=يوليو!$A34,يوليو!$AI34-يوليو!$AJ34,0)</f>
        <v>0</v>
      </c>
      <c r="T298" s="96">
        <f>IF(T$11=يوليو!$A34,يوليو!$AI34-يوليو!$AJ34,0)</f>
        <v>0</v>
      </c>
      <c r="U298" s="96">
        <f t="shared" si="47"/>
        <v>0</v>
      </c>
      <c r="V298" s="96">
        <f>IF(V$11=يوليو!$A34,يوليو!$BP34-يوليو!$BO34,0)</f>
        <v>0</v>
      </c>
      <c r="W298" s="96">
        <f>IF(W$11=يوليو!$A34,يوليو!$BL34-يوليو!$BK34,0)</f>
        <v>0</v>
      </c>
      <c r="X298" s="96">
        <f>IF(X$11=يوليو!$A34,يوليو!$AI34-يوليو!$AJ34,0)</f>
        <v>0</v>
      </c>
      <c r="Y298" s="96">
        <f>IF(Y$11=يوليو!$A34,يوليو!$AI34-يوليو!$AJ34,0)</f>
        <v>0</v>
      </c>
      <c r="Z298" s="96">
        <f>IF(Z$11=يوليو!$A34,يوليو!$AI34-يوليو!$AJ34,0)</f>
        <v>0</v>
      </c>
      <c r="AA298" s="96">
        <f>IF(AA$11=يوليو!$A34,يوليو!$AI34-يوليو!$AJ34,0)</f>
        <v>0</v>
      </c>
      <c r="AB298" s="96">
        <f>IF(AB$11=يوليو!$A34,يوليو!$AI34-يوليو!$AJ34,0)</f>
        <v>0</v>
      </c>
      <c r="AC298" s="96">
        <f t="shared" si="48"/>
        <v>0</v>
      </c>
      <c r="AD298" s="96">
        <f>IF(AD$11=يوليو!$A34,يوليو!$BP34-يوليو!$BO34,0)</f>
        <v>0</v>
      </c>
      <c r="AE298" s="96">
        <f>IF(AE$11=يوليو!$A34,يوليو!$BL34-يوليو!$BK34,0)</f>
        <v>0</v>
      </c>
      <c r="AF298" s="96">
        <f>IF(AF$11=يوليو!$A34,يوليو!$AI34-يوليو!$AJ34,0)</f>
        <v>0</v>
      </c>
      <c r="AG298" s="96">
        <f>IF(AG$11=يوليو!$A34,يوليو!$AI34-يوليو!$AJ34,0)</f>
        <v>0</v>
      </c>
      <c r="AH298" s="96">
        <f>IF(AH$11=يوليو!$A34,يوليو!$AI34-يوليو!$AJ34,0)</f>
        <v>0</v>
      </c>
      <c r="AI298" s="96">
        <f t="shared" si="49"/>
        <v>0</v>
      </c>
      <c r="AJ298" s="96">
        <f>IF(AJ$11=يوليو!$A34,يوليو!$BP34-يوليو!$BO34,0)</f>
        <v>0</v>
      </c>
      <c r="AK298" s="96">
        <f>IF(AK$11=يوليو!$A34,يوليو!$AI34-يوليو!$AJ34,0)</f>
        <v>0</v>
      </c>
      <c r="AL298" s="96">
        <f>IF(AL$11=يوليو!$A34,يوليو!$AI34-يوليو!$AJ34,0)</f>
        <v>0</v>
      </c>
      <c r="AM298" s="96">
        <f>IF(AM$11=يوليو!$A34,يوليو!$AI34-يوليو!$AJ34,0)</f>
        <v>0</v>
      </c>
      <c r="AN298" s="96">
        <f>IF(AN$11=يوليو!$A34,يوليو!$AI34-يوليو!$AJ34,0)</f>
        <v>0</v>
      </c>
    </row>
    <row r="299" spans="1:40">
      <c r="A299" s="96" t="str">
        <f>IF(D299&gt;0,يوليو!D35," ")</f>
        <v> </v>
      </c>
      <c r="B299" s="96"/>
      <c r="C299" s="96"/>
      <c r="D299" s="126">
        <f t="shared" si="44"/>
        <v>0</v>
      </c>
      <c r="E299" s="126">
        <f t="shared" si="45"/>
        <v>0</v>
      </c>
      <c r="F299" s="96">
        <f>IF(F$11=يوليو!$A35,يوليو!$BP35-يوليو!$BO35,0)</f>
        <v>0</v>
      </c>
      <c r="G299" s="96">
        <f>IF(G$11=يوليو!$A35,يوليو!$BL35-يوليو!$BK35,0)</f>
        <v>0</v>
      </c>
      <c r="H299" s="96">
        <f>IF(H$11=يوليو!$A35,يوليو!$BM35-يوليو!$BN35,0)</f>
        <v>0</v>
      </c>
      <c r="I299" s="96">
        <f>IF(I$11=يوليو!$A35,يوليو!$BM35-يوليو!$BN35,0)</f>
        <v>0</v>
      </c>
      <c r="J299" s="96">
        <f>IF(J$11=يوليو!$A35,يوليو!$BM35-يوليو!$BN35,0)</f>
        <v>0</v>
      </c>
      <c r="K299" s="96">
        <f>IF(K$11=يوليو!$A35,يوليو!$BM35-يوليو!$BN35,0)</f>
        <v>0</v>
      </c>
      <c r="L299" s="96">
        <f>IF(L$11=يوليو!$A35,يوليو!$BM35-يوليو!$BN35,0)</f>
        <v>0</v>
      </c>
      <c r="M299" s="96">
        <f t="shared" si="46"/>
        <v>0</v>
      </c>
      <c r="N299" s="96">
        <f>IF(N$11=يوليو!$A35,يوليو!$BP35-يوليو!$BO35,0)</f>
        <v>0</v>
      </c>
      <c r="O299" s="96">
        <f>IF(O$11=يوليو!$A35,يوليو!$BL35-يوليو!$BK35,0)</f>
        <v>0</v>
      </c>
      <c r="P299" s="96">
        <f>IF(P$11=يوليو!$A35,يوليو!$AI35-يوليو!$AJ35,0)</f>
        <v>0</v>
      </c>
      <c r="Q299" s="96">
        <f>IF(Q$11=يوليو!$A35,يوليو!$AI35-يوليو!$AJ35,0)</f>
        <v>0</v>
      </c>
      <c r="R299" s="96">
        <f>IF(R$11=يوليو!$A35,يوليو!$AI35-يوليو!$AJ35,0)</f>
        <v>0</v>
      </c>
      <c r="S299" s="96">
        <f>IF(S$11=يوليو!$A35,يوليو!$AI35-يوليو!$AJ35,0)</f>
        <v>0</v>
      </c>
      <c r="T299" s="96">
        <f>IF(T$11=يوليو!$A35,يوليو!$AI35-يوليو!$AJ35,0)</f>
        <v>0</v>
      </c>
      <c r="U299" s="96">
        <f t="shared" si="47"/>
        <v>0</v>
      </c>
      <c r="V299" s="96">
        <f>IF(V$11=يوليو!$A35,يوليو!$BP35-يوليو!$BO35,0)</f>
        <v>0</v>
      </c>
      <c r="W299" s="96">
        <f>IF(W$11=يوليو!$A35,يوليو!$BL35-يوليو!$BK35,0)</f>
        <v>0</v>
      </c>
      <c r="X299" s="96">
        <f>IF(X$11=يوليو!$A35,يوليو!$AI35-يوليو!$AJ35,0)</f>
        <v>0</v>
      </c>
      <c r="Y299" s="96">
        <f>IF(Y$11=يوليو!$A35,يوليو!$AI35-يوليو!$AJ35,0)</f>
        <v>0</v>
      </c>
      <c r="Z299" s="96">
        <f>IF(Z$11=يوليو!$A35,يوليو!$AI35-يوليو!$AJ35,0)</f>
        <v>0</v>
      </c>
      <c r="AA299" s="96">
        <f>IF(AA$11=يوليو!$A35,يوليو!$AI35-يوليو!$AJ35,0)</f>
        <v>0</v>
      </c>
      <c r="AB299" s="96">
        <f>IF(AB$11=يوليو!$A35,يوليو!$AI35-يوليو!$AJ35,0)</f>
        <v>0</v>
      </c>
      <c r="AC299" s="96">
        <f t="shared" si="48"/>
        <v>0</v>
      </c>
      <c r="AD299" s="96">
        <f>IF(AD$11=يوليو!$A35,يوليو!$BP35-يوليو!$BO35,0)</f>
        <v>0</v>
      </c>
      <c r="AE299" s="96">
        <f>IF(AE$11=يوليو!$A35,يوليو!$BL35-يوليو!$BK35,0)</f>
        <v>0</v>
      </c>
      <c r="AF299" s="96">
        <f>IF(AF$11=يوليو!$A35,يوليو!$AI35-يوليو!$AJ35,0)</f>
        <v>0</v>
      </c>
      <c r="AG299" s="96">
        <f>IF(AG$11=يوليو!$A35,يوليو!$AI35-يوليو!$AJ35,0)</f>
        <v>0</v>
      </c>
      <c r="AH299" s="96">
        <f>IF(AH$11=يوليو!$A35,يوليو!$AI35-يوليو!$AJ35,0)</f>
        <v>0</v>
      </c>
      <c r="AI299" s="96">
        <f t="shared" si="49"/>
        <v>0</v>
      </c>
      <c r="AJ299" s="96">
        <f>IF(AJ$11=يوليو!$A35,يوليو!$BP35-يوليو!$BO35,0)</f>
        <v>0</v>
      </c>
      <c r="AK299" s="96">
        <f>IF(AK$11=يوليو!$A35,يوليو!$AI35-يوليو!$AJ35,0)</f>
        <v>0</v>
      </c>
      <c r="AL299" s="96">
        <f>IF(AL$11=يوليو!$A35,يوليو!$AI35-يوليو!$AJ35,0)</f>
        <v>0</v>
      </c>
      <c r="AM299" s="96">
        <f>IF(AM$11=يوليو!$A35,يوليو!$AI35-يوليو!$AJ35,0)</f>
        <v>0</v>
      </c>
      <c r="AN299" s="96">
        <f>IF(AN$11=يوليو!$A35,يوليو!$AI35-يوليو!$AJ35,0)</f>
        <v>0</v>
      </c>
    </row>
    <row r="300" spans="1:40">
      <c r="A300" s="96" t="str">
        <f>IF(D300&gt;0,يوليو!D36," ")</f>
        <v> </v>
      </c>
      <c r="B300" s="96"/>
      <c r="C300" s="96"/>
      <c r="D300" s="126">
        <f t="shared" si="44"/>
        <v>0</v>
      </c>
      <c r="E300" s="126">
        <f t="shared" si="45"/>
        <v>0</v>
      </c>
      <c r="F300" s="96">
        <f>IF(F$11=يوليو!$A36,يوليو!$BP36-يوليو!$BO36,0)</f>
        <v>0</v>
      </c>
      <c r="G300" s="96">
        <f>IF(G$11=يوليو!$A36,يوليو!$BL36-يوليو!$BK36,0)</f>
        <v>0</v>
      </c>
      <c r="H300" s="96">
        <f>IF(H$11=يوليو!$A36,يوليو!$BM36-يوليو!$BN36,0)</f>
        <v>0</v>
      </c>
      <c r="I300" s="96">
        <f>IF(I$11=يوليو!$A36,يوليو!$BM36-يوليو!$BN36,0)</f>
        <v>0</v>
      </c>
      <c r="J300" s="96">
        <f>IF(J$11=يوليو!$A36,يوليو!$BM36-يوليو!$BN36,0)</f>
        <v>0</v>
      </c>
      <c r="K300" s="96">
        <f>IF(K$11=يوليو!$A36,يوليو!$BM36-يوليو!$BN36,0)</f>
        <v>0</v>
      </c>
      <c r="L300" s="96">
        <f>IF(L$11=يوليو!$A36,يوليو!$BM36-يوليو!$BN36,0)</f>
        <v>0</v>
      </c>
      <c r="M300" s="96">
        <f t="shared" si="46"/>
        <v>0</v>
      </c>
      <c r="N300" s="96">
        <f>IF(N$11=يوليو!$A36,يوليو!$BP36-يوليو!$BO36,0)</f>
        <v>0</v>
      </c>
      <c r="O300" s="96">
        <f>IF(O$11=يوليو!$A36,يوليو!$BL36-يوليو!$BK36,0)</f>
        <v>0</v>
      </c>
      <c r="P300" s="96">
        <f>IF(P$11=يوليو!$A36,يوليو!$AI36-يوليو!$AJ36,0)</f>
        <v>0</v>
      </c>
      <c r="Q300" s="96">
        <f>IF(Q$11=يوليو!$A36,يوليو!$AI36-يوليو!$AJ36,0)</f>
        <v>0</v>
      </c>
      <c r="R300" s="96">
        <f>IF(R$11=يوليو!$A36,يوليو!$AI36-يوليو!$AJ36,0)</f>
        <v>0</v>
      </c>
      <c r="S300" s="96">
        <f>IF(S$11=يوليو!$A36,يوليو!$AI36-يوليو!$AJ36,0)</f>
        <v>0</v>
      </c>
      <c r="T300" s="96">
        <f>IF(T$11=يوليو!$A36,يوليو!$AI36-يوليو!$AJ36,0)</f>
        <v>0</v>
      </c>
      <c r="U300" s="96">
        <f t="shared" si="47"/>
        <v>0</v>
      </c>
      <c r="V300" s="96">
        <f>IF(V$11=يوليو!$A36,يوليو!$BP36-يوليو!$BO36,0)</f>
        <v>0</v>
      </c>
      <c r="W300" s="96">
        <f>IF(W$11=يوليو!$A36,يوليو!$BL36-يوليو!$BK36,0)</f>
        <v>0</v>
      </c>
      <c r="X300" s="96">
        <f>IF(X$11=يوليو!$A36,يوليو!$AI36-يوليو!$AJ36,0)</f>
        <v>0</v>
      </c>
      <c r="Y300" s="96">
        <f>IF(Y$11=يوليو!$A36,يوليو!$AI36-يوليو!$AJ36,0)</f>
        <v>0</v>
      </c>
      <c r="Z300" s="96">
        <f>IF(Z$11=يوليو!$A36,يوليو!$AI36-يوليو!$AJ36,0)</f>
        <v>0</v>
      </c>
      <c r="AA300" s="96">
        <f>IF(AA$11=يوليو!$A36,يوليو!$AI36-يوليو!$AJ36,0)</f>
        <v>0</v>
      </c>
      <c r="AB300" s="96">
        <f>IF(AB$11=يوليو!$A36,يوليو!$AI36-يوليو!$AJ36,0)</f>
        <v>0</v>
      </c>
      <c r="AC300" s="96">
        <f t="shared" si="48"/>
        <v>0</v>
      </c>
      <c r="AD300" s="96">
        <f>IF(AD$11=يوليو!$A36,يوليو!$BP36-يوليو!$BO36,0)</f>
        <v>0</v>
      </c>
      <c r="AE300" s="96">
        <f>IF(AE$11=يوليو!$A36,يوليو!$BL36-يوليو!$BK36,0)</f>
        <v>0</v>
      </c>
      <c r="AF300" s="96">
        <f>IF(AF$11=يوليو!$A36,يوليو!$AI36-يوليو!$AJ36,0)</f>
        <v>0</v>
      </c>
      <c r="AG300" s="96">
        <f>IF(AG$11=يوليو!$A36,يوليو!$AI36-يوليو!$AJ36,0)</f>
        <v>0</v>
      </c>
      <c r="AH300" s="96">
        <f>IF(AH$11=يوليو!$A36,يوليو!$AI36-يوليو!$AJ36,0)</f>
        <v>0</v>
      </c>
      <c r="AI300" s="96">
        <f t="shared" si="49"/>
        <v>0</v>
      </c>
      <c r="AJ300" s="96">
        <f>IF(AJ$11=يوليو!$A36,يوليو!$BP36-يوليو!$BO36,0)</f>
        <v>0</v>
      </c>
      <c r="AK300" s="96">
        <f>IF(AK$11=يوليو!$A36,يوليو!$AI36-يوليو!$AJ36,0)</f>
        <v>0</v>
      </c>
      <c r="AL300" s="96">
        <f>IF(AL$11=يوليو!$A36,يوليو!$AI36-يوليو!$AJ36,0)</f>
        <v>0</v>
      </c>
      <c r="AM300" s="96">
        <f>IF(AM$11=يوليو!$A36,يوليو!$AI36-يوليو!$AJ36,0)</f>
        <v>0</v>
      </c>
      <c r="AN300" s="96">
        <f>IF(AN$11=يوليو!$A36,يوليو!$AI36-يوليو!$AJ36,0)</f>
        <v>0</v>
      </c>
    </row>
    <row r="301" spans="1:40">
      <c r="A301" s="96" t="str">
        <f>IF(D301&gt;0,يوليو!D37," ")</f>
        <v> </v>
      </c>
      <c r="B301" s="96"/>
      <c r="C301" s="96"/>
      <c r="D301" s="126">
        <f t="shared" si="44"/>
        <v>0</v>
      </c>
      <c r="E301" s="126">
        <f t="shared" si="45"/>
        <v>0</v>
      </c>
      <c r="F301" s="96">
        <f>IF(F$11=يوليو!$A37,يوليو!$BP37-يوليو!$BO37,0)</f>
        <v>0</v>
      </c>
      <c r="G301" s="96">
        <f>IF(G$11=يوليو!$A37,يوليو!$BL37-يوليو!$BK37,0)</f>
        <v>0</v>
      </c>
      <c r="H301" s="96">
        <f>IF(H$11=يوليو!$A37,يوليو!$BM37-يوليو!$BN37,0)</f>
        <v>0</v>
      </c>
      <c r="I301" s="96">
        <f>IF(I$11=يوليو!$A37,يوليو!$BM37-يوليو!$BN37,0)</f>
        <v>0</v>
      </c>
      <c r="J301" s="96">
        <f>IF(J$11=يوليو!$A37,يوليو!$BM37-يوليو!$BN37,0)</f>
        <v>0</v>
      </c>
      <c r="K301" s="96">
        <f>IF(K$11=يوليو!$A37,يوليو!$BM37-يوليو!$BN37,0)</f>
        <v>0</v>
      </c>
      <c r="L301" s="96">
        <f>IF(L$11=يوليو!$A37,يوليو!$BM37-يوليو!$BN37,0)</f>
        <v>0</v>
      </c>
      <c r="M301" s="96">
        <f t="shared" si="46"/>
        <v>0</v>
      </c>
      <c r="N301" s="96">
        <f>IF(N$11=يوليو!$A37,يوليو!$BP37-يوليو!$BO37,0)</f>
        <v>0</v>
      </c>
      <c r="O301" s="96">
        <f>IF(O$11=يوليو!$A37,يوليو!$BL37-يوليو!$BK37,0)</f>
        <v>0</v>
      </c>
      <c r="P301" s="96">
        <f>IF(P$11=يوليو!$A37,يوليو!$AI37-يوليو!$AJ37,0)</f>
        <v>0</v>
      </c>
      <c r="Q301" s="96">
        <f>IF(Q$11=يوليو!$A37,يوليو!$AI37-يوليو!$AJ37,0)</f>
        <v>0</v>
      </c>
      <c r="R301" s="96">
        <f>IF(R$11=يوليو!$A37,يوليو!$AI37-يوليو!$AJ37,0)</f>
        <v>0</v>
      </c>
      <c r="S301" s="96">
        <f>IF(S$11=يوليو!$A37,يوليو!$AI37-يوليو!$AJ37,0)</f>
        <v>0</v>
      </c>
      <c r="T301" s="96">
        <f>IF(T$11=يوليو!$A37,يوليو!$AI37-يوليو!$AJ37,0)</f>
        <v>0</v>
      </c>
      <c r="U301" s="96">
        <f t="shared" si="47"/>
        <v>0</v>
      </c>
      <c r="V301" s="96">
        <f>IF(V$11=يوليو!$A37,يوليو!$BP37-يوليو!$BO37,0)</f>
        <v>0</v>
      </c>
      <c r="W301" s="96">
        <f>IF(W$11=يوليو!$A37,يوليو!$BL37-يوليو!$BK37,0)</f>
        <v>0</v>
      </c>
      <c r="X301" s="96">
        <f>IF(X$11=يوليو!$A37,يوليو!$AI37-يوليو!$AJ37,0)</f>
        <v>0</v>
      </c>
      <c r="Y301" s="96">
        <f>IF(Y$11=يوليو!$A37,يوليو!$AI37-يوليو!$AJ37,0)</f>
        <v>0</v>
      </c>
      <c r="Z301" s="96">
        <f>IF(Z$11=يوليو!$A37,يوليو!$AI37-يوليو!$AJ37,0)</f>
        <v>0</v>
      </c>
      <c r="AA301" s="96">
        <f>IF(AA$11=يوليو!$A37,يوليو!$AI37-يوليو!$AJ37,0)</f>
        <v>0</v>
      </c>
      <c r="AB301" s="96">
        <f>IF(AB$11=يوليو!$A37,يوليو!$AI37-يوليو!$AJ37,0)</f>
        <v>0</v>
      </c>
      <c r="AC301" s="96">
        <f t="shared" si="48"/>
        <v>0</v>
      </c>
      <c r="AD301" s="96">
        <f>IF(AD$11=يوليو!$A37,يوليو!$BP37-يوليو!$BO37,0)</f>
        <v>0</v>
      </c>
      <c r="AE301" s="96">
        <f>IF(AE$11=يوليو!$A37,يوليو!$BL37-يوليو!$BK37,0)</f>
        <v>0</v>
      </c>
      <c r="AF301" s="96">
        <f>IF(AF$11=يوليو!$A37,يوليو!$AI37-يوليو!$AJ37,0)</f>
        <v>0</v>
      </c>
      <c r="AG301" s="96">
        <f>IF(AG$11=يوليو!$A37,يوليو!$AI37-يوليو!$AJ37,0)</f>
        <v>0</v>
      </c>
      <c r="AH301" s="96">
        <f>IF(AH$11=يوليو!$A37,يوليو!$AI37-يوليو!$AJ37,0)</f>
        <v>0</v>
      </c>
      <c r="AI301" s="96">
        <f t="shared" si="49"/>
        <v>0</v>
      </c>
      <c r="AJ301" s="96">
        <f>IF(AJ$11=يوليو!$A37,يوليو!$BP37-يوليو!$BO37,0)</f>
        <v>0</v>
      </c>
      <c r="AK301" s="96">
        <f>IF(AK$11=يوليو!$A37,يوليو!$AI37-يوليو!$AJ37,0)</f>
        <v>0</v>
      </c>
      <c r="AL301" s="96">
        <f>IF(AL$11=يوليو!$A37,يوليو!$AI37-يوليو!$AJ37,0)</f>
        <v>0</v>
      </c>
      <c r="AM301" s="96">
        <f>IF(AM$11=يوليو!$A37,يوليو!$AI37-يوليو!$AJ37,0)</f>
        <v>0</v>
      </c>
      <c r="AN301" s="96">
        <f>IF(AN$11=يوليو!$A37,يوليو!$AI37-يوليو!$AJ37,0)</f>
        <v>0</v>
      </c>
    </row>
    <row r="302" spans="1:40">
      <c r="A302" s="96" t="str">
        <f>IF(D302&gt;0,يوليو!D38," ")</f>
        <v> </v>
      </c>
      <c r="B302" s="96"/>
      <c r="C302" s="96"/>
      <c r="D302" s="126">
        <f t="shared" si="44"/>
        <v>0</v>
      </c>
      <c r="E302" s="126">
        <f t="shared" si="45"/>
        <v>0</v>
      </c>
      <c r="F302" s="96">
        <f>IF(F$11=يوليو!$A38,يوليو!$BP38-يوليو!$BO38,0)</f>
        <v>0</v>
      </c>
      <c r="G302" s="96">
        <f>IF(G$11=يوليو!$A38,يوليو!$BL38-يوليو!$BK38,0)</f>
        <v>0</v>
      </c>
      <c r="H302" s="96">
        <f>IF(H$11=يوليو!$A38,يوليو!$BM38-يوليو!$BN38,0)</f>
        <v>0</v>
      </c>
      <c r="I302" s="96">
        <f>IF(I$11=يوليو!$A38,يوليو!$BM38-يوليو!$BN38,0)</f>
        <v>0</v>
      </c>
      <c r="J302" s="96">
        <f>IF(J$11=يوليو!$A38,يوليو!$BM38-يوليو!$BN38,0)</f>
        <v>0</v>
      </c>
      <c r="K302" s="96">
        <f>IF(K$11=يوليو!$A38,يوليو!$BM38-يوليو!$BN38,0)</f>
        <v>0</v>
      </c>
      <c r="L302" s="96">
        <f>IF(L$11=يوليو!$A38,يوليو!$BM38-يوليو!$BN38,0)</f>
        <v>0</v>
      </c>
      <c r="M302" s="96">
        <f t="shared" si="46"/>
        <v>0</v>
      </c>
      <c r="N302" s="96">
        <f>IF(N$11=يوليو!$A38,يوليو!$BP38-يوليو!$BO38,0)</f>
        <v>0</v>
      </c>
      <c r="O302" s="96">
        <f>IF(O$11=يوليو!$A38,يوليو!$BL38-يوليو!$BK38,0)</f>
        <v>0</v>
      </c>
      <c r="P302" s="96">
        <f>IF(P$11=يوليو!$A38,يوليو!$AI38-يوليو!$AJ38,0)</f>
        <v>0</v>
      </c>
      <c r="Q302" s="96">
        <f>IF(Q$11=يوليو!$A38,يوليو!$AI38-يوليو!$AJ38,0)</f>
        <v>0</v>
      </c>
      <c r="R302" s="96">
        <f>IF(R$11=يوليو!$A38,يوليو!$AI38-يوليو!$AJ38,0)</f>
        <v>0</v>
      </c>
      <c r="S302" s="96">
        <f>IF(S$11=يوليو!$A38,يوليو!$AI38-يوليو!$AJ38,0)</f>
        <v>0</v>
      </c>
      <c r="T302" s="96">
        <f>IF(T$11=يوليو!$A38,يوليو!$AI38-يوليو!$AJ38,0)</f>
        <v>0</v>
      </c>
      <c r="U302" s="96">
        <f t="shared" si="47"/>
        <v>0</v>
      </c>
      <c r="V302" s="96">
        <f>IF(V$11=يوليو!$A38,يوليو!$BP38-يوليو!$BO38,0)</f>
        <v>0</v>
      </c>
      <c r="W302" s="96">
        <f>IF(W$11=يوليو!$A38,يوليو!$BL38-يوليو!$BK38,0)</f>
        <v>0</v>
      </c>
      <c r="X302" s="96">
        <f>IF(X$11=يوليو!$A38,يوليو!$AI38-يوليو!$AJ38,0)</f>
        <v>0</v>
      </c>
      <c r="Y302" s="96">
        <f>IF(Y$11=يوليو!$A38,يوليو!$AI38-يوليو!$AJ38,0)</f>
        <v>0</v>
      </c>
      <c r="Z302" s="96">
        <f>IF(Z$11=يوليو!$A38,يوليو!$AI38-يوليو!$AJ38,0)</f>
        <v>0</v>
      </c>
      <c r="AA302" s="96">
        <f>IF(AA$11=يوليو!$A38,يوليو!$AI38-يوليو!$AJ38,0)</f>
        <v>0</v>
      </c>
      <c r="AB302" s="96">
        <f>IF(AB$11=يوليو!$A38,يوليو!$AI38-يوليو!$AJ38,0)</f>
        <v>0</v>
      </c>
      <c r="AC302" s="96">
        <f t="shared" si="48"/>
        <v>0</v>
      </c>
      <c r="AD302" s="96">
        <f>IF(AD$11=يوليو!$A38,يوليو!$BP38-يوليو!$BO38,0)</f>
        <v>0</v>
      </c>
      <c r="AE302" s="96">
        <f>IF(AE$11=يوليو!$A38,يوليو!$BL38-يوليو!$BK38,0)</f>
        <v>0</v>
      </c>
      <c r="AF302" s="96">
        <f>IF(AF$11=يوليو!$A38,يوليو!$AI38-يوليو!$AJ38,0)</f>
        <v>0</v>
      </c>
      <c r="AG302" s="96">
        <f>IF(AG$11=يوليو!$A38,يوليو!$AI38-يوليو!$AJ38,0)</f>
        <v>0</v>
      </c>
      <c r="AH302" s="96">
        <f>IF(AH$11=يوليو!$A38,يوليو!$AI38-يوليو!$AJ38,0)</f>
        <v>0</v>
      </c>
      <c r="AI302" s="96">
        <f t="shared" si="49"/>
        <v>0</v>
      </c>
      <c r="AJ302" s="96">
        <f>IF(AJ$11=يوليو!$A38,يوليو!$BP38-يوليو!$BO38,0)</f>
        <v>0</v>
      </c>
      <c r="AK302" s="96">
        <f>IF(AK$11=يوليو!$A38,يوليو!$AI38-يوليو!$AJ38,0)</f>
        <v>0</v>
      </c>
      <c r="AL302" s="96">
        <f>IF(AL$11=يوليو!$A38,يوليو!$AI38-يوليو!$AJ38,0)</f>
        <v>0</v>
      </c>
      <c r="AM302" s="96">
        <f>IF(AM$11=يوليو!$A38,يوليو!$AI38-يوليو!$AJ38,0)</f>
        <v>0</v>
      </c>
      <c r="AN302" s="96">
        <f>IF(AN$11=يوليو!$A38,يوليو!$AI38-يوليو!$AJ38,0)</f>
        <v>0</v>
      </c>
    </row>
    <row r="303" spans="1:40">
      <c r="A303" s="96" t="str">
        <f>IF(D303&gt;0,يوليو!D39," ")</f>
        <v> </v>
      </c>
      <c r="B303" s="96"/>
      <c r="C303" s="96"/>
      <c r="D303" s="126">
        <f t="shared" si="44"/>
        <v>0</v>
      </c>
      <c r="E303" s="126">
        <f t="shared" si="45"/>
        <v>0</v>
      </c>
      <c r="F303" s="96">
        <f>IF(F$11=يوليو!$A39,يوليو!$BP39-يوليو!$BO39,0)</f>
        <v>0</v>
      </c>
      <c r="G303" s="96">
        <f>IF(G$11=يوليو!$A39,يوليو!$BL39-يوليو!$BK39,0)</f>
        <v>0</v>
      </c>
      <c r="H303" s="96">
        <f>IF(H$11=يوليو!$A39,يوليو!$BM39-يوليو!$BN39,0)</f>
        <v>0</v>
      </c>
      <c r="I303" s="96">
        <f>IF(I$11=يوليو!$A39,يوليو!$BM39-يوليو!$BN39,0)</f>
        <v>0</v>
      </c>
      <c r="J303" s="96">
        <f>IF(J$11=يوليو!$A39,يوليو!$BM39-يوليو!$BN39,0)</f>
        <v>0</v>
      </c>
      <c r="K303" s="96">
        <f>IF(K$11=يوليو!$A39,يوليو!$BM39-يوليو!$BN39,0)</f>
        <v>0</v>
      </c>
      <c r="L303" s="96">
        <f>IF(L$11=يوليو!$A39,يوليو!$BM39-يوليو!$BN39,0)</f>
        <v>0</v>
      </c>
      <c r="M303" s="96">
        <f t="shared" si="46"/>
        <v>0</v>
      </c>
      <c r="N303" s="96">
        <f>IF(N$11=يوليو!$A39,يوليو!$BP39-يوليو!$BO39,0)</f>
        <v>0</v>
      </c>
      <c r="O303" s="96">
        <f>IF(O$11=يوليو!$A39,يوليو!$BL39-يوليو!$BK39,0)</f>
        <v>0</v>
      </c>
      <c r="P303" s="96">
        <f>IF(P$11=يوليو!$A39,يوليو!$AI39-يوليو!$AJ39,0)</f>
        <v>0</v>
      </c>
      <c r="Q303" s="96">
        <f>IF(Q$11=يوليو!$A39,يوليو!$AI39-يوليو!$AJ39,0)</f>
        <v>0</v>
      </c>
      <c r="R303" s="96">
        <f>IF(R$11=يوليو!$A39,يوليو!$AI39-يوليو!$AJ39,0)</f>
        <v>0</v>
      </c>
      <c r="S303" s="96">
        <f>IF(S$11=يوليو!$A39,يوليو!$AI39-يوليو!$AJ39,0)</f>
        <v>0</v>
      </c>
      <c r="T303" s="96">
        <f>IF(T$11=يوليو!$A39,يوليو!$AI39-يوليو!$AJ39,0)</f>
        <v>0</v>
      </c>
      <c r="U303" s="96">
        <f t="shared" si="47"/>
        <v>0</v>
      </c>
      <c r="V303" s="96">
        <f>IF(V$11=يوليو!$A39,يوليو!$BP39-يوليو!$BO39,0)</f>
        <v>0</v>
      </c>
      <c r="W303" s="96">
        <f>IF(W$11=يوليو!$A39,يوليو!$BL39-يوليو!$BK39,0)</f>
        <v>0</v>
      </c>
      <c r="X303" s="96">
        <f>IF(X$11=يوليو!$A39,يوليو!$AI39-يوليو!$AJ39,0)</f>
        <v>0</v>
      </c>
      <c r="Y303" s="96">
        <f>IF(Y$11=يوليو!$A39,يوليو!$AI39-يوليو!$AJ39,0)</f>
        <v>0</v>
      </c>
      <c r="Z303" s="96">
        <f>IF(Z$11=يوليو!$A39,يوليو!$AI39-يوليو!$AJ39,0)</f>
        <v>0</v>
      </c>
      <c r="AA303" s="96">
        <f>IF(AA$11=يوليو!$A39,يوليو!$AI39-يوليو!$AJ39,0)</f>
        <v>0</v>
      </c>
      <c r="AB303" s="96">
        <f>IF(AB$11=يوليو!$A39,يوليو!$AI39-يوليو!$AJ39,0)</f>
        <v>0</v>
      </c>
      <c r="AC303" s="96">
        <f t="shared" si="48"/>
        <v>0</v>
      </c>
      <c r="AD303" s="96">
        <f>IF(AD$11=يوليو!$A39,يوليو!$BP39-يوليو!$BO39,0)</f>
        <v>0</v>
      </c>
      <c r="AE303" s="96">
        <f>IF(AE$11=يوليو!$A39,يوليو!$BL39-يوليو!$BK39,0)</f>
        <v>0</v>
      </c>
      <c r="AF303" s="96">
        <f>IF(AF$11=يوليو!$A39,يوليو!$AI39-يوليو!$AJ39,0)</f>
        <v>0</v>
      </c>
      <c r="AG303" s="96">
        <f>IF(AG$11=يوليو!$A39,يوليو!$AI39-يوليو!$AJ39,0)</f>
        <v>0</v>
      </c>
      <c r="AH303" s="96">
        <f>IF(AH$11=يوليو!$A39,يوليو!$AI39-يوليو!$AJ39,0)</f>
        <v>0</v>
      </c>
      <c r="AI303" s="96">
        <f t="shared" si="49"/>
        <v>0</v>
      </c>
      <c r="AJ303" s="96">
        <f>IF(AJ$11=يوليو!$A39,يوليو!$BP39-يوليو!$BO39,0)</f>
        <v>0</v>
      </c>
      <c r="AK303" s="96">
        <f>IF(AK$11=يوليو!$A39,يوليو!$AI39-يوليو!$AJ39,0)</f>
        <v>0</v>
      </c>
      <c r="AL303" s="96">
        <f>IF(AL$11=يوليو!$A39,يوليو!$AI39-يوليو!$AJ39,0)</f>
        <v>0</v>
      </c>
      <c r="AM303" s="96">
        <f>IF(AM$11=يوليو!$A39,يوليو!$AI39-يوليو!$AJ39,0)</f>
        <v>0</v>
      </c>
      <c r="AN303" s="96">
        <f>IF(AN$11=يوليو!$A39,يوليو!$AI39-يوليو!$AJ39,0)</f>
        <v>0</v>
      </c>
    </row>
    <row r="304" spans="1:40">
      <c r="A304" s="96" t="str">
        <f>IF(D304&gt;0,يوليو!D40," ")</f>
        <v> </v>
      </c>
      <c r="B304" s="96"/>
      <c r="C304" s="96"/>
      <c r="D304" s="126">
        <f t="shared" si="44"/>
        <v>0</v>
      </c>
      <c r="E304" s="126">
        <f t="shared" si="45"/>
        <v>0</v>
      </c>
      <c r="F304" s="96">
        <f>IF(F$11=يوليو!$A40,يوليو!$BP40-يوليو!$BO40,0)</f>
        <v>0</v>
      </c>
      <c r="G304" s="96">
        <f>IF(G$11=يوليو!$A40,يوليو!$BL40-يوليو!$BK40,0)</f>
        <v>0</v>
      </c>
      <c r="H304" s="96">
        <f>IF(H$11=يوليو!$A40,يوليو!$BM40-يوليو!$BN40,0)</f>
        <v>0</v>
      </c>
      <c r="I304" s="96">
        <f>IF(I$11=يوليو!$A40,يوليو!$BM40-يوليو!$BN40,0)</f>
        <v>0</v>
      </c>
      <c r="J304" s="96">
        <f>IF(J$11=يوليو!$A40,يوليو!$BM40-يوليو!$BN40,0)</f>
        <v>0</v>
      </c>
      <c r="K304" s="96">
        <f>IF(K$11=يوليو!$A40,يوليو!$BM40-يوليو!$BN40,0)</f>
        <v>0</v>
      </c>
      <c r="L304" s="96">
        <f>IF(L$11=يوليو!$A40,يوليو!$BM40-يوليو!$BN40,0)</f>
        <v>0</v>
      </c>
      <c r="M304" s="96">
        <f t="shared" si="46"/>
        <v>0</v>
      </c>
      <c r="N304" s="96">
        <f>IF(N$11=يوليو!$A40,يوليو!$BP40-يوليو!$BO40,0)</f>
        <v>0</v>
      </c>
      <c r="O304" s="96">
        <f>IF(O$11=يوليو!$A40,يوليو!$BL40-يوليو!$BK40,0)</f>
        <v>0</v>
      </c>
      <c r="P304" s="96">
        <f>IF(P$11=يوليو!$A40,يوليو!$AI40-يوليو!$AJ40,0)</f>
        <v>0</v>
      </c>
      <c r="Q304" s="96">
        <f>IF(Q$11=يوليو!$A40,يوليو!$AI40-يوليو!$AJ40,0)</f>
        <v>0</v>
      </c>
      <c r="R304" s="96">
        <f>IF(R$11=يوليو!$A40,يوليو!$AI40-يوليو!$AJ40,0)</f>
        <v>0</v>
      </c>
      <c r="S304" s="96">
        <f>IF(S$11=يوليو!$A40,يوليو!$AI40-يوليو!$AJ40,0)</f>
        <v>0</v>
      </c>
      <c r="T304" s="96">
        <f>IF(T$11=يوليو!$A40,يوليو!$AI40-يوليو!$AJ40,0)</f>
        <v>0</v>
      </c>
      <c r="U304" s="96">
        <f t="shared" si="47"/>
        <v>0</v>
      </c>
      <c r="V304" s="96">
        <f>IF(V$11=يوليو!$A40,يوليو!$BP40-يوليو!$BO40,0)</f>
        <v>0</v>
      </c>
      <c r="W304" s="96">
        <f>IF(W$11=يوليو!$A40,يوليو!$BL40-يوليو!$BK40,0)</f>
        <v>0</v>
      </c>
      <c r="X304" s="96">
        <f>IF(X$11=يوليو!$A40,يوليو!$AI40-يوليو!$AJ40,0)</f>
        <v>0</v>
      </c>
      <c r="Y304" s="96">
        <f>IF(Y$11=يوليو!$A40,يوليو!$AI40-يوليو!$AJ40,0)</f>
        <v>0</v>
      </c>
      <c r="Z304" s="96">
        <f>IF(Z$11=يوليو!$A40,يوليو!$AI40-يوليو!$AJ40,0)</f>
        <v>0</v>
      </c>
      <c r="AA304" s="96">
        <f>IF(AA$11=يوليو!$A40,يوليو!$AI40-يوليو!$AJ40,0)</f>
        <v>0</v>
      </c>
      <c r="AB304" s="96">
        <f>IF(AB$11=يوليو!$A40,يوليو!$AI40-يوليو!$AJ40,0)</f>
        <v>0</v>
      </c>
      <c r="AC304" s="96">
        <f t="shared" si="48"/>
        <v>0</v>
      </c>
      <c r="AD304" s="96">
        <f>IF(AD$11=يوليو!$A40,يوليو!$BP40-يوليو!$BO40,0)</f>
        <v>0</v>
      </c>
      <c r="AE304" s="96">
        <f>IF(AE$11=يوليو!$A40,يوليو!$BL40-يوليو!$BK40,0)</f>
        <v>0</v>
      </c>
      <c r="AF304" s="96">
        <f>IF(AF$11=يوليو!$A40,يوليو!$AI40-يوليو!$AJ40,0)</f>
        <v>0</v>
      </c>
      <c r="AG304" s="96">
        <f>IF(AG$11=يوليو!$A40,يوليو!$AI40-يوليو!$AJ40,0)</f>
        <v>0</v>
      </c>
      <c r="AH304" s="96">
        <f>IF(AH$11=يوليو!$A40,يوليو!$AI40-يوليو!$AJ40,0)</f>
        <v>0</v>
      </c>
      <c r="AI304" s="96">
        <f t="shared" si="49"/>
        <v>0</v>
      </c>
      <c r="AJ304" s="96">
        <f>IF(AJ$11=يوليو!$A40,يوليو!$BP40-يوليو!$BO40,0)</f>
        <v>0</v>
      </c>
      <c r="AK304" s="96">
        <f>IF(AK$11=يوليو!$A40,يوليو!$AI40-يوليو!$AJ40,0)</f>
        <v>0</v>
      </c>
      <c r="AL304" s="96">
        <f>IF(AL$11=يوليو!$A40,يوليو!$AI40-يوليو!$AJ40,0)</f>
        <v>0</v>
      </c>
      <c r="AM304" s="96">
        <f>IF(AM$11=يوليو!$A40,يوليو!$AI40-يوليو!$AJ40,0)</f>
        <v>0</v>
      </c>
      <c r="AN304" s="96">
        <f>IF(AN$11=يوليو!$A40,يوليو!$AI40-يوليو!$AJ40,0)</f>
        <v>0</v>
      </c>
    </row>
    <row r="305" spans="1:40">
      <c r="A305" s="96" t="str">
        <f>IF(D305&gt;0,يوليو!D41," ")</f>
        <v> </v>
      </c>
      <c r="B305" s="96"/>
      <c r="C305" s="96"/>
      <c r="D305" s="126">
        <f t="shared" si="44"/>
        <v>0</v>
      </c>
      <c r="E305" s="126">
        <f t="shared" si="45"/>
        <v>0</v>
      </c>
      <c r="F305" s="96">
        <f>IF(F$11=يوليو!$A41,يوليو!$BP41-يوليو!$BO41,0)</f>
        <v>0</v>
      </c>
      <c r="G305" s="96">
        <f>IF(G$11=يوليو!$A41,يوليو!$BL41-يوليو!$BK41,0)</f>
        <v>0</v>
      </c>
      <c r="H305" s="96">
        <f>IF(H$11=يوليو!$A41,يوليو!$BM41-يوليو!$BN41,0)</f>
        <v>0</v>
      </c>
      <c r="I305" s="96">
        <f>IF(I$11=يوليو!$A41,يوليو!$BM41-يوليو!$BN41,0)</f>
        <v>0</v>
      </c>
      <c r="J305" s="96">
        <f>IF(J$11=يوليو!$A41,يوليو!$BM41-يوليو!$BN41,0)</f>
        <v>0</v>
      </c>
      <c r="K305" s="96">
        <f>IF(K$11=يوليو!$A41,يوليو!$BM41-يوليو!$BN41,0)</f>
        <v>0</v>
      </c>
      <c r="L305" s="96">
        <f>IF(L$11=يوليو!$A41,يوليو!$BM41-يوليو!$BN41,0)</f>
        <v>0</v>
      </c>
      <c r="M305" s="96">
        <f t="shared" si="46"/>
        <v>0</v>
      </c>
      <c r="N305" s="96">
        <f>IF(N$11=يوليو!$A41,يوليو!$BP41-يوليو!$BO41,0)</f>
        <v>0</v>
      </c>
      <c r="O305" s="96">
        <f>IF(O$11=يوليو!$A41,يوليو!$BL41-يوليو!$BK41,0)</f>
        <v>0</v>
      </c>
      <c r="P305" s="96">
        <f>IF(P$11=يوليو!$A41,يوليو!$AI41-يوليو!$AJ41,0)</f>
        <v>0</v>
      </c>
      <c r="Q305" s="96">
        <f>IF(Q$11=يوليو!$A41,يوليو!$AI41-يوليو!$AJ41,0)</f>
        <v>0</v>
      </c>
      <c r="R305" s="96">
        <f>IF(R$11=يوليو!$A41,يوليو!$AI41-يوليو!$AJ41,0)</f>
        <v>0</v>
      </c>
      <c r="S305" s="96">
        <f>IF(S$11=يوليو!$A41,يوليو!$AI41-يوليو!$AJ41,0)</f>
        <v>0</v>
      </c>
      <c r="T305" s="96">
        <f>IF(T$11=يوليو!$A41,يوليو!$AI41-يوليو!$AJ41,0)</f>
        <v>0</v>
      </c>
      <c r="U305" s="96">
        <f t="shared" si="47"/>
        <v>0</v>
      </c>
      <c r="V305" s="96">
        <f>IF(V$11=يوليو!$A41,يوليو!$BP41-يوليو!$BO41,0)</f>
        <v>0</v>
      </c>
      <c r="W305" s="96">
        <f>IF(W$11=يوليو!$A41,يوليو!$BL41-يوليو!$BK41,0)</f>
        <v>0</v>
      </c>
      <c r="X305" s="96">
        <f>IF(X$11=يوليو!$A41,يوليو!$AI41-يوليو!$AJ41,0)</f>
        <v>0</v>
      </c>
      <c r="Y305" s="96">
        <f>IF(Y$11=يوليو!$A41,يوليو!$AI41-يوليو!$AJ41,0)</f>
        <v>0</v>
      </c>
      <c r="Z305" s="96">
        <f>IF(Z$11=يوليو!$A41,يوليو!$AI41-يوليو!$AJ41,0)</f>
        <v>0</v>
      </c>
      <c r="AA305" s="96">
        <f>IF(AA$11=يوليو!$A41,يوليو!$AI41-يوليو!$AJ41,0)</f>
        <v>0</v>
      </c>
      <c r="AB305" s="96">
        <f>IF(AB$11=يوليو!$A41,يوليو!$AI41-يوليو!$AJ41,0)</f>
        <v>0</v>
      </c>
      <c r="AC305" s="96">
        <f t="shared" si="48"/>
        <v>0</v>
      </c>
      <c r="AD305" s="96">
        <f>IF(AD$11=يوليو!$A41,يوليو!$BP41-يوليو!$BO41,0)</f>
        <v>0</v>
      </c>
      <c r="AE305" s="96">
        <f>IF(AE$11=يوليو!$A41,يوليو!$BL41-يوليو!$BK41,0)</f>
        <v>0</v>
      </c>
      <c r="AF305" s="96">
        <f>IF(AF$11=يوليو!$A41,يوليو!$AI41-يوليو!$AJ41,0)</f>
        <v>0</v>
      </c>
      <c r="AG305" s="96">
        <f>IF(AG$11=يوليو!$A41,يوليو!$AI41-يوليو!$AJ41,0)</f>
        <v>0</v>
      </c>
      <c r="AH305" s="96">
        <f>IF(AH$11=يوليو!$A41,يوليو!$AI41-يوليو!$AJ41,0)</f>
        <v>0</v>
      </c>
      <c r="AI305" s="96">
        <f t="shared" si="49"/>
        <v>0</v>
      </c>
      <c r="AJ305" s="96">
        <f>IF(AJ$11=يوليو!$A41,يوليو!$BP41-يوليو!$BO41,0)</f>
        <v>0</v>
      </c>
      <c r="AK305" s="96">
        <f>IF(AK$11=يوليو!$A41,يوليو!$AI41-يوليو!$AJ41,0)</f>
        <v>0</v>
      </c>
      <c r="AL305" s="96">
        <f>IF(AL$11=يوليو!$A41,يوليو!$AI41-يوليو!$AJ41,0)</f>
        <v>0</v>
      </c>
      <c r="AM305" s="96">
        <f>IF(AM$11=يوليو!$A41,يوليو!$AI41-يوليو!$AJ41,0)</f>
        <v>0</v>
      </c>
      <c r="AN305" s="96">
        <f>IF(AN$11=يوليو!$A41,يوليو!$AI41-يوليو!$AJ41,0)</f>
        <v>0</v>
      </c>
    </row>
    <row r="306" spans="1:40">
      <c r="A306" s="96" t="str">
        <f>IF(D306&gt;0,يوليو!D42," ")</f>
        <v> </v>
      </c>
      <c r="B306" s="96"/>
      <c r="C306" s="96"/>
      <c r="D306" s="126">
        <f t="shared" si="44"/>
        <v>0</v>
      </c>
      <c r="E306" s="126">
        <f t="shared" si="45"/>
        <v>0</v>
      </c>
      <c r="F306" s="96">
        <f>IF(F$11=يوليو!$A42,يوليو!$BP42-يوليو!$BO42,0)</f>
        <v>0</v>
      </c>
      <c r="G306" s="96">
        <f>IF(G$11=يوليو!$A42,يوليو!$BL42-يوليو!$BK42,0)</f>
        <v>0</v>
      </c>
      <c r="H306" s="96">
        <f>IF(H$11=يوليو!$A42,يوليو!$BM42-يوليو!$BN42,0)</f>
        <v>0</v>
      </c>
      <c r="I306" s="96">
        <f>IF(I$11=يوليو!$A42,يوليو!$BM42-يوليو!$BN42,0)</f>
        <v>0</v>
      </c>
      <c r="J306" s="96">
        <f>IF(J$11=يوليو!$A42,يوليو!$BM42-يوليو!$BN42,0)</f>
        <v>0</v>
      </c>
      <c r="K306" s="96">
        <f>IF(K$11=يوليو!$A42,يوليو!$BM42-يوليو!$BN42,0)</f>
        <v>0</v>
      </c>
      <c r="L306" s="96">
        <f>IF(L$11=يوليو!$A42,يوليو!$BM42-يوليو!$BN42,0)</f>
        <v>0</v>
      </c>
      <c r="M306" s="96">
        <f t="shared" si="46"/>
        <v>0</v>
      </c>
      <c r="N306" s="96">
        <f>IF(N$11=يوليو!$A42,يوليو!$BP42-يوليو!$BO42,0)</f>
        <v>0</v>
      </c>
      <c r="O306" s="96">
        <f>IF(O$11=يوليو!$A42,يوليو!$BL42-يوليو!$BK42,0)</f>
        <v>0</v>
      </c>
      <c r="P306" s="96">
        <f>IF(P$11=يوليو!$A42,يوليو!$AI42-يوليو!$AJ42,0)</f>
        <v>0</v>
      </c>
      <c r="Q306" s="96">
        <f>IF(Q$11=يوليو!$A42,يوليو!$AI42-يوليو!$AJ42,0)</f>
        <v>0</v>
      </c>
      <c r="R306" s="96">
        <f>IF(R$11=يوليو!$A42,يوليو!$AI42-يوليو!$AJ42,0)</f>
        <v>0</v>
      </c>
      <c r="S306" s="96">
        <f>IF(S$11=يوليو!$A42,يوليو!$AI42-يوليو!$AJ42,0)</f>
        <v>0</v>
      </c>
      <c r="T306" s="96">
        <f>IF(T$11=يوليو!$A42,يوليو!$AI42-يوليو!$AJ42,0)</f>
        <v>0</v>
      </c>
      <c r="U306" s="96">
        <f t="shared" si="47"/>
        <v>0</v>
      </c>
      <c r="V306" s="96">
        <f>IF(V$11=يوليو!$A42,يوليو!$BP42-يوليو!$BO42,0)</f>
        <v>0</v>
      </c>
      <c r="W306" s="96">
        <f>IF(W$11=يوليو!$A42,يوليو!$BL42-يوليو!$BK42,0)</f>
        <v>0</v>
      </c>
      <c r="X306" s="96">
        <f>IF(X$11=يوليو!$A42,يوليو!$AI42-يوليو!$AJ42,0)</f>
        <v>0</v>
      </c>
      <c r="Y306" s="96">
        <f>IF(Y$11=يوليو!$A42,يوليو!$AI42-يوليو!$AJ42,0)</f>
        <v>0</v>
      </c>
      <c r="Z306" s="96">
        <f>IF(Z$11=يوليو!$A42,يوليو!$AI42-يوليو!$AJ42,0)</f>
        <v>0</v>
      </c>
      <c r="AA306" s="96">
        <f>IF(AA$11=يوليو!$A42,يوليو!$AI42-يوليو!$AJ42,0)</f>
        <v>0</v>
      </c>
      <c r="AB306" s="96">
        <f>IF(AB$11=يوليو!$A42,يوليو!$AI42-يوليو!$AJ42,0)</f>
        <v>0</v>
      </c>
      <c r="AC306" s="96">
        <f t="shared" si="48"/>
        <v>0</v>
      </c>
      <c r="AD306" s="96">
        <f>IF(AD$11=يوليو!$A42,يوليو!$BP42-يوليو!$BO42,0)</f>
        <v>0</v>
      </c>
      <c r="AE306" s="96">
        <f>IF(AE$11=يوليو!$A42,يوليو!$BL42-يوليو!$BK42,0)</f>
        <v>0</v>
      </c>
      <c r="AF306" s="96">
        <f>IF(AF$11=يوليو!$A42,يوليو!$AI42-يوليو!$AJ42,0)</f>
        <v>0</v>
      </c>
      <c r="AG306" s="96">
        <f>IF(AG$11=يوليو!$A42,يوليو!$AI42-يوليو!$AJ42,0)</f>
        <v>0</v>
      </c>
      <c r="AH306" s="96">
        <f>IF(AH$11=يوليو!$A42,يوليو!$AI42-يوليو!$AJ42,0)</f>
        <v>0</v>
      </c>
      <c r="AI306" s="96">
        <f t="shared" si="49"/>
        <v>0</v>
      </c>
      <c r="AJ306" s="96">
        <f>IF(AJ$11=يوليو!$A42,يوليو!$BP42-يوليو!$BO42,0)</f>
        <v>0</v>
      </c>
      <c r="AK306" s="96">
        <f>IF(AK$11=يوليو!$A42,يوليو!$AI42-يوليو!$AJ42,0)</f>
        <v>0</v>
      </c>
      <c r="AL306" s="96">
        <f>IF(AL$11=يوليو!$A42,يوليو!$AI42-يوليو!$AJ42,0)</f>
        <v>0</v>
      </c>
      <c r="AM306" s="96">
        <f>IF(AM$11=يوليو!$A42,يوليو!$AI42-يوليو!$AJ42,0)</f>
        <v>0</v>
      </c>
      <c r="AN306" s="96">
        <f>IF(AN$11=يوليو!$A42,يوليو!$AI42-يوليو!$AJ42,0)</f>
        <v>0</v>
      </c>
    </row>
    <row r="307" ht="15" spans="1:40">
      <c r="A307" s="96" t="str">
        <f>IF(D307&gt;0,يوليو!D43," ")</f>
        <v> </v>
      </c>
      <c r="B307" s="96"/>
      <c r="C307" s="96"/>
      <c r="D307" s="126">
        <f t="shared" si="44"/>
        <v>0</v>
      </c>
      <c r="E307" s="126">
        <f t="shared" si="45"/>
        <v>0</v>
      </c>
      <c r="F307" s="96">
        <f>IF(F$11=يوليو!$A43,يوليو!$BP43-يوليو!$BO43,0)</f>
        <v>0</v>
      </c>
      <c r="G307" s="96">
        <f>IF(G$11=يوليو!$A43,يوليو!$BL43-يوليو!$BK43,0)</f>
        <v>0</v>
      </c>
      <c r="H307" s="96">
        <f>IF(H$11=يوليو!$A43,يوليو!$BM43-يوليو!$BN43,0)</f>
        <v>0</v>
      </c>
      <c r="I307" s="96">
        <f>IF(I$11=يوليو!$A43,يوليو!$BM43-يوليو!$BN43,0)</f>
        <v>0</v>
      </c>
      <c r="J307" s="96">
        <f>IF(J$11=يوليو!$A43,يوليو!$BM43-يوليو!$BN43,0)</f>
        <v>0</v>
      </c>
      <c r="K307" s="96">
        <f>IF(K$11=يوليو!$A43,يوليو!$BM43-يوليو!$BN43,0)</f>
        <v>0</v>
      </c>
      <c r="L307" s="96">
        <f>IF(L$11=يوليو!$A43,يوليو!$BM43-يوليو!$BN43,0)</f>
        <v>0</v>
      </c>
      <c r="M307" s="96">
        <f t="shared" si="46"/>
        <v>0</v>
      </c>
      <c r="N307" s="96">
        <f>IF(N$11=يوليو!$A43,يوليو!$BP43-يوليو!$BO43,0)</f>
        <v>0</v>
      </c>
      <c r="O307" s="96">
        <f>IF(O$11=يوليو!$A43,يوليو!$BL43-يوليو!$BK43,0)</f>
        <v>0</v>
      </c>
      <c r="P307" s="96">
        <f>IF(P$11=يوليو!$A43,يوليو!$AI43-يوليو!$AJ43,0)</f>
        <v>0</v>
      </c>
      <c r="Q307" s="96">
        <f>IF(Q$11=يوليو!$A43,يوليو!$AI43-يوليو!$AJ43,0)</f>
        <v>0</v>
      </c>
      <c r="R307" s="96">
        <f>IF(R$11=يوليو!$A43,يوليو!$AI43-يوليو!$AJ43,0)</f>
        <v>0</v>
      </c>
      <c r="S307" s="96">
        <f>IF(S$11=يوليو!$A43,يوليو!$AI43-يوليو!$AJ43,0)</f>
        <v>0</v>
      </c>
      <c r="T307" s="96">
        <f>IF(T$11=يوليو!$A43,يوليو!$AI43-يوليو!$AJ43,0)</f>
        <v>0</v>
      </c>
      <c r="U307" s="96">
        <f t="shared" si="47"/>
        <v>0</v>
      </c>
      <c r="V307" s="96">
        <f>IF(V$11=يوليو!$A43,يوليو!$BP43-يوليو!$BO43,0)</f>
        <v>0</v>
      </c>
      <c r="W307" s="96">
        <f>IF(W$11=يوليو!$A43,يوليو!$BL43-يوليو!$BK43,0)</f>
        <v>0</v>
      </c>
      <c r="X307" s="96">
        <f>IF(X$11=يوليو!$A43,يوليو!$AI43-يوليو!$AJ43,0)</f>
        <v>0</v>
      </c>
      <c r="Y307" s="96">
        <f>IF(Y$11=يوليو!$A43,يوليو!$AI43-يوليو!$AJ43,0)</f>
        <v>0</v>
      </c>
      <c r="Z307" s="96">
        <f>IF(Z$11=يوليو!$A43,يوليو!$AI43-يوليو!$AJ43,0)</f>
        <v>0</v>
      </c>
      <c r="AA307" s="96">
        <f>IF(AA$11=يوليو!$A43,يوليو!$AI43-يوليو!$AJ43,0)</f>
        <v>0</v>
      </c>
      <c r="AB307" s="96">
        <f>IF(AB$11=يوليو!$A43,يوليو!$AI43-يوليو!$AJ43,0)</f>
        <v>0</v>
      </c>
      <c r="AC307" s="96">
        <f t="shared" si="48"/>
        <v>0</v>
      </c>
      <c r="AD307" s="96">
        <f>IF(AD$11=يوليو!$A43,يوليو!$BP43-يوليو!$BO43,0)</f>
        <v>0</v>
      </c>
      <c r="AE307" s="96">
        <f>IF(AE$11=يوليو!$A43,يوليو!$BL43-يوليو!$BK43,0)</f>
        <v>0</v>
      </c>
      <c r="AF307" s="96">
        <f>IF(AF$11=يوليو!$A43,يوليو!$AI43-يوليو!$AJ43,0)</f>
        <v>0</v>
      </c>
      <c r="AG307" s="96">
        <f>IF(AG$11=يوليو!$A43,يوليو!$AI43-يوليو!$AJ43,0)</f>
        <v>0</v>
      </c>
      <c r="AH307" s="96">
        <f>IF(AH$11=يوليو!$A43,يوليو!$AI43-يوليو!$AJ43,0)</f>
        <v>0</v>
      </c>
      <c r="AI307" s="96">
        <f t="shared" si="49"/>
        <v>0</v>
      </c>
      <c r="AJ307" s="96">
        <f>IF(AJ$11=يوليو!$A43,يوليو!$BP43-يوليو!$BO43,0)</f>
        <v>0</v>
      </c>
      <c r="AK307" s="96">
        <f>IF(AK$11=يوليو!$A43,يوليو!$AI43-يوليو!$AJ43,0)</f>
        <v>0</v>
      </c>
      <c r="AL307" s="96">
        <f>IF(AL$11=يوليو!$A43,يوليو!$AI43-يوليو!$AJ43,0)</f>
        <v>0</v>
      </c>
      <c r="AM307" s="96">
        <f>IF(AM$11=يوليو!$A43,يوليو!$AI43-يوليو!$AJ43,0)</f>
        <v>0</v>
      </c>
      <c r="AN307" s="96">
        <f>IF(AN$11=يوليو!$A43,يوليو!$AI43-يوليو!$AJ43,0)</f>
        <v>0</v>
      </c>
    </row>
    <row r="308" ht="23.25" spans="3:40">
      <c r="C308" s="127" t="s">
        <v>534</v>
      </c>
      <c r="D308" s="110">
        <f t="shared" ref="D308:Z308" si="50">SUM(D276:D307)</f>
        <v>0</v>
      </c>
      <c r="E308" s="97">
        <f t="shared" si="50"/>
        <v>0</v>
      </c>
      <c r="F308" s="144">
        <f t="shared" si="50"/>
        <v>0</v>
      </c>
      <c r="G308" s="128">
        <f t="shared" si="50"/>
        <v>0</v>
      </c>
      <c r="H308" s="128">
        <f t="shared" si="50"/>
        <v>0</v>
      </c>
      <c r="I308" s="128">
        <f t="shared" si="50"/>
        <v>0</v>
      </c>
      <c r="J308" s="128">
        <f t="shared" si="50"/>
        <v>0</v>
      </c>
      <c r="K308" s="128">
        <f t="shared" si="50"/>
        <v>0</v>
      </c>
      <c r="L308" s="128">
        <f t="shared" si="50"/>
        <v>0</v>
      </c>
      <c r="M308" s="97">
        <f t="shared" si="50"/>
        <v>0</v>
      </c>
      <c r="N308" s="133">
        <f t="shared" si="50"/>
        <v>0</v>
      </c>
      <c r="O308" s="133">
        <f t="shared" si="50"/>
        <v>0</v>
      </c>
      <c r="P308" s="133">
        <f t="shared" si="50"/>
        <v>0</v>
      </c>
      <c r="Q308" s="133">
        <f t="shared" si="50"/>
        <v>0</v>
      </c>
      <c r="R308" s="133">
        <f t="shared" si="50"/>
        <v>0</v>
      </c>
      <c r="S308" s="133">
        <f t="shared" si="50"/>
        <v>0</v>
      </c>
      <c r="T308" s="133">
        <f t="shared" si="50"/>
        <v>0</v>
      </c>
      <c r="U308" s="97">
        <f t="shared" si="50"/>
        <v>0</v>
      </c>
      <c r="V308" s="136">
        <f t="shared" si="50"/>
        <v>0</v>
      </c>
      <c r="W308" s="136">
        <f t="shared" si="50"/>
        <v>0</v>
      </c>
      <c r="X308" s="136">
        <f t="shared" si="50"/>
        <v>0</v>
      </c>
      <c r="Y308" s="136">
        <f t="shared" si="50"/>
        <v>0</v>
      </c>
      <c r="Z308" s="136">
        <f t="shared" si="50"/>
        <v>0</v>
      </c>
      <c r="AA308" s="136"/>
      <c r="AB308" s="136">
        <f t="shared" ref="AB308:AN308" si="51">SUM(AB276:AB307)</f>
        <v>0</v>
      </c>
      <c r="AC308" s="97">
        <f t="shared" si="51"/>
        <v>0</v>
      </c>
      <c r="AD308" s="138">
        <f t="shared" si="51"/>
        <v>0</v>
      </c>
      <c r="AE308" s="138">
        <f t="shared" si="51"/>
        <v>0</v>
      </c>
      <c r="AF308" s="138">
        <f t="shared" si="51"/>
        <v>0</v>
      </c>
      <c r="AG308" s="138">
        <f t="shared" si="51"/>
        <v>0</v>
      </c>
      <c r="AH308" s="138">
        <f t="shared" si="51"/>
        <v>0</v>
      </c>
      <c r="AI308" s="97">
        <f t="shared" si="51"/>
        <v>0</v>
      </c>
      <c r="AJ308" s="142">
        <f t="shared" si="51"/>
        <v>0</v>
      </c>
      <c r="AK308" s="142">
        <f t="shared" si="51"/>
        <v>0</v>
      </c>
      <c r="AL308" s="142">
        <f t="shared" si="51"/>
        <v>0</v>
      </c>
      <c r="AM308" s="142">
        <f t="shared" si="51"/>
        <v>0</v>
      </c>
      <c r="AN308" s="143">
        <f t="shared" si="51"/>
        <v>0</v>
      </c>
    </row>
    <row r="309" ht="15"/>
    <row r="314" ht="30" spans="18:27">
      <c r="R314" s="134"/>
      <c r="S314" s="134" t="s">
        <v>610</v>
      </c>
      <c r="T314" s="134"/>
      <c r="U314" s="134"/>
      <c r="V314" s="134"/>
      <c r="W314" s="134"/>
      <c r="X314" s="134"/>
      <c r="Y314" s="134"/>
      <c r="Z314" s="134"/>
      <c r="AA314" s="134"/>
    </row>
    <row r="315" ht="30" spans="18:27">
      <c r="R315" s="134"/>
      <c r="S315" s="134"/>
      <c r="T315" s="134"/>
      <c r="U315" s="134"/>
      <c r="V315" s="134"/>
      <c r="W315" s="134"/>
      <c r="X315" s="134"/>
      <c r="Y315" s="134"/>
      <c r="Z315" s="134"/>
      <c r="AA315" s="134"/>
    </row>
    <row r="316" ht="30" spans="18:27">
      <c r="R316" s="134"/>
      <c r="S316" s="134"/>
      <c r="T316" s="134"/>
      <c r="U316" s="134"/>
      <c r="V316" s="134"/>
      <c r="W316" s="134"/>
      <c r="X316" s="134"/>
      <c r="Y316" s="134"/>
      <c r="Z316" s="134"/>
      <c r="AA316" s="134"/>
    </row>
    <row r="317" ht="30" spans="18:27">
      <c r="R317" s="134"/>
      <c r="S317" s="134"/>
      <c r="T317" s="134"/>
      <c r="U317" s="134"/>
      <c r="V317" s="134"/>
      <c r="W317" s="134"/>
      <c r="X317" s="134"/>
      <c r="Y317" s="134"/>
      <c r="Z317" s="134"/>
      <c r="AA317" s="134"/>
    </row>
    <row r="318" ht="20.25" spans="1:40">
      <c r="A318" s="96"/>
      <c r="B318" s="96"/>
      <c r="C318" s="96"/>
      <c r="D318" s="96"/>
      <c r="E318" s="97"/>
      <c r="F318" s="125" t="s">
        <v>569</v>
      </c>
      <c r="G318" s="125"/>
      <c r="H318" s="125"/>
      <c r="I318" s="125"/>
      <c r="J318" s="125"/>
      <c r="K318" s="125"/>
      <c r="L318" s="125"/>
      <c r="M318" s="125"/>
      <c r="N318" s="132" t="s">
        <v>570</v>
      </c>
      <c r="O318" s="132"/>
      <c r="P318" s="132"/>
      <c r="Q318" s="132"/>
      <c r="R318" s="132"/>
      <c r="S318" s="132"/>
      <c r="T318" s="132"/>
      <c r="U318" s="97"/>
      <c r="V318" s="135" t="s">
        <v>571</v>
      </c>
      <c r="W318" s="135"/>
      <c r="X318" s="135"/>
      <c r="Y318" s="135"/>
      <c r="Z318" s="135"/>
      <c r="AA318" s="135"/>
      <c r="AB318" s="135"/>
      <c r="AC318" s="97"/>
      <c r="AD318" s="137" t="s">
        <v>572</v>
      </c>
      <c r="AE318" s="137"/>
      <c r="AF318" s="137"/>
      <c r="AG318" s="137"/>
      <c r="AH318" s="137"/>
      <c r="AI318" s="97"/>
      <c r="AJ318" s="139" t="s">
        <v>573</v>
      </c>
      <c r="AK318" s="139"/>
      <c r="AL318" s="139"/>
      <c r="AM318" s="139"/>
      <c r="AN318" s="139"/>
    </row>
    <row r="319" ht="20.25" spans="1:40">
      <c r="A319" s="97" t="s">
        <v>513</v>
      </c>
      <c r="B319" s="97" t="s">
        <v>486</v>
      </c>
      <c r="C319" s="97" t="s">
        <v>487</v>
      </c>
      <c r="D319" s="110" t="s">
        <v>574</v>
      </c>
      <c r="E319" s="97" t="s">
        <v>15</v>
      </c>
      <c r="F319" s="125" t="s">
        <v>575</v>
      </c>
      <c r="G319" s="125" t="s">
        <v>35</v>
      </c>
      <c r="H319" s="125" t="s">
        <v>576</v>
      </c>
      <c r="I319" s="125" t="s">
        <v>577</v>
      </c>
      <c r="J319" s="125" t="s">
        <v>578</v>
      </c>
      <c r="K319" s="125" t="s">
        <v>579</v>
      </c>
      <c r="L319" s="125" t="s">
        <v>580</v>
      </c>
      <c r="M319" s="97" t="s">
        <v>534</v>
      </c>
      <c r="N319" s="132" t="s">
        <v>581</v>
      </c>
      <c r="O319" s="132" t="s">
        <v>582</v>
      </c>
      <c r="P319" s="132" t="s">
        <v>583</v>
      </c>
      <c r="Q319" s="132" t="s">
        <v>584</v>
      </c>
      <c r="R319" s="132" t="s">
        <v>585</v>
      </c>
      <c r="S319" s="132" t="s">
        <v>586</v>
      </c>
      <c r="T319" s="132" t="s">
        <v>587</v>
      </c>
      <c r="U319" s="97" t="s">
        <v>534</v>
      </c>
      <c r="V319" s="135" t="s">
        <v>588</v>
      </c>
      <c r="W319" s="135" t="s">
        <v>589</v>
      </c>
      <c r="X319" s="135" t="s">
        <v>590</v>
      </c>
      <c r="Y319" s="135" t="s">
        <v>591</v>
      </c>
      <c r="Z319" s="135" t="s">
        <v>592</v>
      </c>
      <c r="AA319" s="135" t="s">
        <v>593</v>
      </c>
      <c r="AB319" s="135" t="s">
        <v>594</v>
      </c>
      <c r="AC319" s="97" t="s">
        <v>534</v>
      </c>
      <c r="AD319" s="137" t="s">
        <v>595</v>
      </c>
      <c r="AE319" s="137" t="s">
        <v>596</v>
      </c>
      <c r="AF319" s="137" t="s">
        <v>597</v>
      </c>
      <c r="AG319" s="137" t="s">
        <v>598</v>
      </c>
      <c r="AH319" s="137" t="s">
        <v>599</v>
      </c>
      <c r="AI319" s="97" t="s">
        <v>534</v>
      </c>
      <c r="AJ319" s="140" t="s">
        <v>575</v>
      </c>
      <c r="AK319" s="140" t="s">
        <v>600</v>
      </c>
      <c r="AL319" s="141" t="s">
        <v>601</v>
      </c>
      <c r="AM319" s="141" t="s">
        <v>602</v>
      </c>
      <c r="AN319" s="141" t="s">
        <v>603</v>
      </c>
    </row>
    <row r="320" spans="1:40">
      <c r="A320" s="96" t="str">
        <f>IF(D320&gt;0,اغسطس!D12," ")</f>
        <v> </v>
      </c>
      <c r="B320" s="96" t="str">
        <f>IF(D320&gt;0,يناير!D320," ")</f>
        <v> </v>
      </c>
      <c r="C320" s="96" t="str">
        <f>IF(D320&gt;0,يناير!E320,"")</f>
        <v/>
      </c>
      <c r="D320" s="126">
        <f t="shared" ref="D320:D351" si="52">SUM(AI320,AC320,U320,M320)</f>
        <v>0</v>
      </c>
      <c r="E320" s="126">
        <f t="shared" ref="E320:E351" si="53">SUM(H320:L320,-G320-F320)</f>
        <v>0</v>
      </c>
      <c r="F320" s="96">
        <f>IF(F$11=اغسطس!$A12,اغسطس!$BP12-اغسطس!$BO12,0)</f>
        <v>0</v>
      </c>
      <c r="G320" s="96">
        <f>IF(G$11=اغسطس!$A12,اغسطس!$BL12-اغسطس!$BK12,0)</f>
        <v>0</v>
      </c>
      <c r="H320" s="96">
        <f>IF(H$11=اغسطس!$A12,اغسطس!$BM12-اغسطس!$BN12,0)</f>
        <v>0</v>
      </c>
      <c r="I320" s="96">
        <f>IF(I$11=اغسطس!$A12,اغسطس!$BM12-اغسطس!$BN12,0)</f>
        <v>0</v>
      </c>
      <c r="J320" s="96">
        <f>IF(J$11=اغسطس!$A12,اغسطس!$BM12-اغسطس!$BN12,0)</f>
        <v>0</v>
      </c>
      <c r="K320" s="96">
        <f>IF(K$11=اغسطس!$A12,اغسطس!$BM12-اغسطس!$BN12,0)</f>
        <v>0</v>
      </c>
      <c r="L320" s="96">
        <f>IF(L$11=اغسطس!$A12,اغسطس!$BM12-اغسطس!$BN12,0)</f>
        <v>0</v>
      </c>
      <c r="M320" s="96">
        <f t="shared" ref="M320:M351" si="54">SUM(P320:T320,-O320-N320)</f>
        <v>0</v>
      </c>
      <c r="N320" s="96">
        <f>IF(N$11=اغسطس!$A12,اغسطس!$BP12-اغسطس!$BO12,0)</f>
        <v>0</v>
      </c>
      <c r="O320" s="96">
        <f>IF(O$11=اغسطس!$A12,اغسطس!$BL12-اغسطس!$BK12,0)</f>
        <v>0</v>
      </c>
      <c r="P320" s="96">
        <f>IF(P$11=اغسطس!$A12,اغسطس!$AI12-اغسطس!$AJ12,0)</f>
        <v>0</v>
      </c>
      <c r="Q320" s="96">
        <f>IF(Q$11=اغسطس!$A12,اغسطس!$AI12-اغسطس!$AJ12,0)</f>
        <v>0</v>
      </c>
      <c r="R320" s="96">
        <f>IF(R$11=اغسطس!$A12,اغسطس!$AI12-اغسطس!$AJ12,0)</f>
        <v>0</v>
      </c>
      <c r="S320" s="96">
        <f>IF(S$11=اغسطس!$A12,اغسطس!$AI12-اغسطس!$AJ12,0)</f>
        <v>0</v>
      </c>
      <c r="T320" s="96">
        <f>IF(T$11=اغسطس!$A12,اغسطس!$AI12-اغسطس!$AJ12,0)</f>
        <v>0</v>
      </c>
      <c r="U320" s="96">
        <f t="shared" ref="U320:U351" si="55">SUM(X320:AB320,-W320-V320)</f>
        <v>0</v>
      </c>
      <c r="V320" s="96">
        <f>IF(V$11=اغسطس!$A12,اغسطس!$BP12-اغسطس!$BO12,0)</f>
        <v>0</v>
      </c>
      <c r="W320" s="96">
        <f>IF(W$11=اغسطس!$A12,اغسطس!$BL12-اغسطس!$BK12,0)</f>
        <v>0</v>
      </c>
      <c r="X320" s="96">
        <f>IF(X$11=اغسطس!$A12,اغسطس!$AI12-اغسطس!$AJ12,0)</f>
        <v>0</v>
      </c>
      <c r="Y320" s="96">
        <f>IF(Y$11=اغسطس!$A12,اغسطس!$AI12-اغسطس!$AJ12,0)</f>
        <v>0</v>
      </c>
      <c r="Z320" s="96">
        <f>IF(Z$11=اغسطس!$A12,اغسطس!$AI12-اغسطس!$AJ12,0)</f>
        <v>0</v>
      </c>
      <c r="AA320" s="96">
        <f>IF(AA$11=اغسطس!$A12,اغسطس!$AI12-اغسطس!$AJ12,0)</f>
        <v>0</v>
      </c>
      <c r="AB320" s="96">
        <f>IF(AB$11=اغسطس!$A12,اغسطس!$AI12-اغسطس!$AJ12,0)</f>
        <v>0</v>
      </c>
      <c r="AC320" s="96">
        <f t="shared" ref="AC320:AC351" si="56">SUM(AF320:AH320,-AE320-AD320)</f>
        <v>0</v>
      </c>
      <c r="AD320" s="96">
        <f>IF(AD$11=اغسطس!$A12,اغسطس!$BP12-اغسطس!$BO12,0)</f>
        <v>0</v>
      </c>
      <c r="AE320" s="96">
        <f>IF(AE$11=اغسطس!$A12,اغسطس!$BL12-اغسطس!$BK12,0)</f>
        <v>0</v>
      </c>
      <c r="AF320" s="96">
        <f>IF(AF$11=اغسطس!$A12,اغسطس!$AI12-اغسطس!$AJ12,0)</f>
        <v>0</v>
      </c>
      <c r="AG320" s="96">
        <f>IF(AG$11=اغسطس!$A12,اغسطس!$AI12-اغسطس!$AJ12,0)</f>
        <v>0</v>
      </c>
      <c r="AH320" s="96">
        <f>IF(AH$11=اغسطس!$A12,اغسطس!$AI12-اغسطس!$AJ12,0)</f>
        <v>0</v>
      </c>
      <c r="AI320" s="96">
        <f t="shared" ref="AI320:AI351" si="57">SUM(AK320:AN320,-AJ320)</f>
        <v>0</v>
      </c>
      <c r="AJ320" s="96">
        <f>IF(AJ$11=اغسطس!$A12,اغسطس!$BP12-اغسطس!$BO12,0)</f>
        <v>0</v>
      </c>
      <c r="AK320" s="96">
        <f>IF(AK$11=اغسطس!$A12,اغسطس!$AI12-اغسطس!$AJ12,0)</f>
        <v>0</v>
      </c>
      <c r="AL320" s="96">
        <f>IF(AL$11=اغسطس!$A12,اغسطس!$AI12-اغسطس!$AJ12,0)</f>
        <v>0</v>
      </c>
      <c r="AM320" s="96">
        <f>IF(AM$11=اغسطس!$A12,اغسطس!$AI12-اغسطس!$AJ12,0)</f>
        <v>0</v>
      </c>
      <c r="AN320" s="96">
        <f>IF(AN$11=اغسطس!$A12,اغسطس!$AI12-اغسطس!$AJ12,0)</f>
        <v>0</v>
      </c>
    </row>
    <row r="321" spans="1:40">
      <c r="A321" s="96" t="str">
        <f>IF(D321&gt;0,اغسطس!D13," ")</f>
        <v> </v>
      </c>
      <c r="B321" s="96"/>
      <c r="C321" s="96"/>
      <c r="D321" s="126">
        <f t="shared" si="52"/>
        <v>0</v>
      </c>
      <c r="E321" s="126">
        <f t="shared" si="53"/>
        <v>0</v>
      </c>
      <c r="F321" s="96">
        <f>IF(F$11=اغسطس!$A13,اغسطس!$BP13-اغسطس!$BO13,0)</f>
        <v>0</v>
      </c>
      <c r="G321" s="96">
        <f>IF(G$11=اغسطس!$A13,اغسطس!$BL13-اغسطس!$BK13,0)</f>
        <v>0</v>
      </c>
      <c r="H321" s="96">
        <f>IF(H$11=اغسطس!$A13,اغسطس!$BM13-اغسطس!$BN13,0)</f>
        <v>0</v>
      </c>
      <c r="I321" s="96">
        <f>IF(I$11=اغسطس!$A13,اغسطس!$BM13-اغسطس!$BN13,0)</f>
        <v>0</v>
      </c>
      <c r="J321" s="96">
        <f>IF(J$11=اغسطس!$A13,اغسطس!$BM13-اغسطس!$BN13,0)</f>
        <v>0</v>
      </c>
      <c r="K321" s="96">
        <f>IF(K$11=اغسطس!$A13,اغسطس!$BM13-اغسطس!$BN13,0)</f>
        <v>0</v>
      </c>
      <c r="L321" s="96">
        <f>IF(L$11=اغسطس!$A13,اغسطس!$BM13-اغسطس!$BN13,0)</f>
        <v>0</v>
      </c>
      <c r="M321" s="96">
        <f t="shared" si="54"/>
        <v>0</v>
      </c>
      <c r="N321" s="96">
        <f>IF(N$11=اغسطس!$A13,اغسطس!$BP13-اغسطس!$BO13,0)</f>
        <v>0</v>
      </c>
      <c r="O321" s="96">
        <f>IF(O$11=اغسطس!$A13,اغسطس!$BL13-اغسطس!$BK13,0)</f>
        <v>0</v>
      </c>
      <c r="P321" s="96">
        <f>IF(P$11=اغسطس!$A13,اغسطس!$AI13-اغسطس!$AJ13,0)</f>
        <v>0</v>
      </c>
      <c r="Q321" s="96">
        <f>IF(Q$11=اغسطس!$A13,اغسطس!$AI13-اغسطس!$AJ13,0)</f>
        <v>0</v>
      </c>
      <c r="R321" s="96">
        <f>IF(R$11=اغسطس!$A13,اغسطس!$AI13-اغسطس!$AJ13,0)</f>
        <v>0</v>
      </c>
      <c r="S321" s="96">
        <f>IF(S$11=اغسطس!$A13,اغسطس!$AI13-اغسطس!$AJ13,0)</f>
        <v>0</v>
      </c>
      <c r="T321" s="96">
        <f>IF(T$11=اغسطس!$A13,اغسطس!$AI13-اغسطس!$AJ13,0)</f>
        <v>0</v>
      </c>
      <c r="U321" s="96">
        <f t="shared" si="55"/>
        <v>0</v>
      </c>
      <c r="V321" s="96">
        <f>IF(V$11=اغسطس!$A13,اغسطس!$BP13-اغسطس!$BO13,0)</f>
        <v>0</v>
      </c>
      <c r="W321" s="96">
        <f>IF(W$11=اغسطس!$A13,اغسطس!$BL13-اغسطس!$BK13,0)</f>
        <v>0</v>
      </c>
      <c r="X321" s="96">
        <f>IF(X$11=اغسطس!$A13,اغسطس!$AI13-اغسطس!$AJ13,0)</f>
        <v>0</v>
      </c>
      <c r="Y321" s="96">
        <f>IF(Y$11=اغسطس!$A13,اغسطس!$AI13-اغسطس!$AJ13,0)</f>
        <v>0</v>
      </c>
      <c r="Z321" s="96">
        <f>IF(Z$11=اغسطس!$A13,اغسطس!$AI13-اغسطس!$AJ13,0)</f>
        <v>0</v>
      </c>
      <c r="AA321" s="96">
        <f>IF(AA$11=اغسطس!$A13,اغسطس!$AI13-اغسطس!$AJ13,0)</f>
        <v>0</v>
      </c>
      <c r="AB321" s="96">
        <f>IF(AB$11=اغسطس!$A13,اغسطس!$AI13-اغسطس!$AJ13,0)</f>
        <v>0</v>
      </c>
      <c r="AC321" s="96">
        <f t="shared" si="56"/>
        <v>0</v>
      </c>
      <c r="AD321" s="96">
        <f>IF(AD$11=اغسطس!$A13,اغسطس!$BP13-اغسطس!$BO13,0)</f>
        <v>0</v>
      </c>
      <c r="AE321" s="96">
        <f>IF(AE$11=اغسطس!$A13,اغسطس!$BL13-اغسطس!$BK13,0)</f>
        <v>0</v>
      </c>
      <c r="AF321" s="96">
        <f>IF(AF$11=اغسطس!$A13,اغسطس!$AI13-اغسطس!$AJ13,0)</f>
        <v>0</v>
      </c>
      <c r="AG321" s="96">
        <f>IF(AG$11=اغسطس!$A13,اغسطس!$AI13-اغسطس!$AJ13,0)</f>
        <v>0</v>
      </c>
      <c r="AH321" s="96">
        <f>IF(AH$11=اغسطس!$A13,اغسطس!$AI13-اغسطس!$AJ13,0)</f>
        <v>0</v>
      </c>
      <c r="AI321" s="96">
        <f t="shared" si="57"/>
        <v>0</v>
      </c>
      <c r="AJ321" s="96">
        <f>IF(AJ$11=اغسطس!$A13,اغسطس!$BP13-اغسطس!$BO13,0)</f>
        <v>0</v>
      </c>
      <c r="AK321" s="96">
        <f>IF(AK$11=اغسطس!$A13,اغسطس!$AI13-اغسطس!$AJ13,0)</f>
        <v>0</v>
      </c>
      <c r="AL321" s="96">
        <f>IF(AL$11=اغسطس!$A13,اغسطس!$AI13-اغسطس!$AJ13,0)</f>
        <v>0</v>
      </c>
      <c r="AM321" s="96">
        <f>IF(AM$11=اغسطس!$A13,اغسطس!$AI13-اغسطس!$AJ13,0)</f>
        <v>0</v>
      </c>
      <c r="AN321" s="96">
        <f>IF(AN$11=اغسطس!$A13,اغسطس!$AI13-اغسطس!$AJ13,0)</f>
        <v>0</v>
      </c>
    </row>
    <row r="322" spans="1:40">
      <c r="A322" s="96" t="str">
        <f>IF(D322&gt;0,اغسطس!D14," ")</f>
        <v> </v>
      </c>
      <c r="B322" s="96"/>
      <c r="C322" s="96"/>
      <c r="D322" s="126">
        <f t="shared" si="52"/>
        <v>0</v>
      </c>
      <c r="E322" s="126">
        <f t="shared" si="53"/>
        <v>0</v>
      </c>
      <c r="F322" s="96">
        <f>IF(F$11=اغسطس!$A14,اغسطس!$BP14-اغسطس!$BO14,0)</f>
        <v>0</v>
      </c>
      <c r="G322" s="96">
        <f>IF(G$11=اغسطس!$A14,اغسطس!$BL14-اغسطس!$BK14,0)</f>
        <v>0</v>
      </c>
      <c r="H322" s="96">
        <f>IF(H$11=اغسطس!$A14,اغسطس!$BM14-اغسطس!$BN14,0)</f>
        <v>0</v>
      </c>
      <c r="I322" s="96">
        <f>IF(I$11=اغسطس!$A14,اغسطس!$BM14-اغسطس!$BN14,0)</f>
        <v>0</v>
      </c>
      <c r="J322" s="96">
        <f>IF(J$11=اغسطس!$A14,اغسطس!$BM14-اغسطس!$BN14,0)</f>
        <v>0</v>
      </c>
      <c r="K322" s="96">
        <f>IF(K$11=اغسطس!$A14,اغسطس!$BM14-اغسطس!$BN14,0)</f>
        <v>0</v>
      </c>
      <c r="L322" s="96">
        <f>IF(L$11=اغسطس!$A14,اغسطس!$BM14-اغسطس!$BN14,0)</f>
        <v>0</v>
      </c>
      <c r="M322" s="96">
        <f t="shared" si="54"/>
        <v>0</v>
      </c>
      <c r="N322" s="96">
        <f>IF(N$11=اغسطس!$A14,اغسطس!$BP14-اغسطس!$BO14,0)</f>
        <v>0</v>
      </c>
      <c r="O322" s="96">
        <f>IF(O$11=اغسطس!$A14,اغسطس!$BL14-اغسطس!$BK14,0)</f>
        <v>0</v>
      </c>
      <c r="P322" s="96">
        <f>IF(P$11=اغسطس!$A14,اغسطس!$AI14-اغسطس!$AJ14,0)</f>
        <v>0</v>
      </c>
      <c r="Q322" s="96">
        <f>IF(Q$11=اغسطس!$A14,اغسطس!$AI14-اغسطس!$AJ14,0)</f>
        <v>0</v>
      </c>
      <c r="R322" s="96">
        <f>IF(R$11=اغسطس!$A14,اغسطس!$AI14-اغسطس!$AJ14,0)</f>
        <v>0</v>
      </c>
      <c r="S322" s="96">
        <f>IF(S$11=اغسطس!$A14,اغسطس!$AI14-اغسطس!$AJ14,0)</f>
        <v>0</v>
      </c>
      <c r="T322" s="96">
        <f>IF(T$11=اغسطس!$A14,اغسطس!$AI14-اغسطس!$AJ14,0)</f>
        <v>0</v>
      </c>
      <c r="U322" s="96">
        <f t="shared" si="55"/>
        <v>0</v>
      </c>
      <c r="V322" s="96">
        <f>IF(V$11=اغسطس!$A14,اغسطس!$BP14-اغسطس!$BO14,0)</f>
        <v>0</v>
      </c>
      <c r="W322" s="96">
        <f>IF(W$11=اغسطس!$A14,اغسطس!$BL14-اغسطس!$BK14,0)</f>
        <v>0</v>
      </c>
      <c r="X322" s="96">
        <f>IF(X$11=اغسطس!$A14,اغسطس!$AI14-اغسطس!$AJ14,0)</f>
        <v>0</v>
      </c>
      <c r="Y322" s="96">
        <f>IF(Y$11=اغسطس!$A14,اغسطس!$AI14-اغسطس!$AJ14,0)</f>
        <v>0</v>
      </c>
      <c r="Z322" s="96">
        <f>IF(Z$11=اغسطس!$A14,اغسطس!$AI14-اغسطس!$AJ14,0)</f>
        <v>0</v>
      </c>
      <c r="AA322" s="96">
        <f>IF(AA$11=اغسطس!$A14,اغسطس!$AI14-اغسطس!$AJ14,0)</f>
        <v>0</v>
      </c>
      <c r="AB322" s="96">
        <f>IF(AB$11=اغسطس!$A14,اغسطس!$AI14-اغسطس!$AJ14,0)</f>
        <v>0</v>
      </c>
      <c r="AC322" s="96">
        <f t="shared" si="56"/>
        <v>0</v>
      </c>
      <c r="AD322" s="96">
        <f>IF(AD$11=اغسطس!$A14,اغسطس!$BP14-اغسطس!$BO14,0)</f>
        <v>0</v>
      </c>
      <c r="AE322" s="96">
        <f>IF(AE$11=اغسطس!$A14,اغسطس!$BL14-اغسطس!$BK14,0)</f>
        <v>0</v>
      </c>
      <c r="AF322" s="96">
        <f>IF(AF$11=اغسطس!$A14,اغسطس!$AI14-اغسطس!$AJ14,0)</f>
        <v>0</v>
      </c>
      <c r="AG322" s="96">
        <f>IF(AG$11=اغسطس!$A14,اغسطس!$AI14-اغسطس!$AJ14,0)</f>
        <v>0</v>
      </c>
      <c r="AH322" s="96">
        <f>IF(AH$11=اغسطس!$A14,اغسطس!$AI14-اغسطس!$AJ14,0)</f>
        <v>0</v>
      </c>
      <c r="AI322" s="96">
        <f t="shared" si="57"/>
        <v>0</v>
      </c>
      <c r="AJ322" s="96">
        <f>IF(AJ$11=اغسطس!$A14,اغسطس!$BP14-اغسطس!$BO14,0)</f>
        <v>0</v>
      </c>
      <c r="AK322" s="96">
        <f>IF(AK$11=اغسطس!$A14,اغسطس!$AI14-اغسطس!$AJ14,0)</f>
        <v>0</v>
      </c>
      <c r="AL322" s="96">
        <f>IF(AL$11=اغسطس!$A14,اغسطس!$AI14-اغسطس!$AJ14,0)</f>
        <v>0</v>
      </c>
      <c r="AM322" s="96">
        <f>IF(AM$11=اغسطس!$A14,اغسطس!$AI14-اغسطس!$AJ14,0)</f>
        <v>0</v>
      </c>
      <c r="AN322" s="96">
        <f>IF(AN$11=اغسطس!$A14,اغسطس!$AI14-اغسطس!$AJ14,0)</f>
        <v>0</v>
      </c>
    </row>
    <row r="323" spans="1:40">
      <c r="A323" s="96" t="str">
        <f>IF(D323&gt;0,اغسطس!D15," ")</f>
        <v> </v>
      </c>
      <c r="B323" s="96"/>
      <c r="C323" s="96"/>
      <c r="D323" s="126">
        <f t="shared" si="52"/>
        <v>0</v>
      </c>
      <c r="E323" s="126">
        <f t="shared" si="53"/>
        <v>0</v>
      </c>
      <c r="F323" s="96">
        <f>IF(F$11=اغسطس!$A15,اغسطس!$BP15-اغسطس!$BO15,0)</f>
        <v>0</v>
      </c>
      <c r="G323" s="96">
        <f>IF(G$11=اغسطس!$A15,اغسطس!$BL15-اغسطس!$BK15,0)</f>
        <v>0</v>
      </c>
      <c r="H323" s="96">
        <f>IF(H$11=اغسطس!$A15,اغسطس!$BM15-اغسطس!$BN15,0)</f>
        <v>0</v>
      </c>
      <c r="I323" s="96">
        <f>IF(I$11=اغسطس!$A15,اغسطس!$BM15-اغسطس!$BN15,0)</f>
        <v>0</v>
      </c>
      <c r="J323" s="96">
        <f>IF(J$11=اغسطس!$A15,اغسطس!$BM15-اغسطس!$BN15,0)</f>
        <v>0</v>
      </c>
      <c r="K323" s="96">
        <f>IF(K$11=اغسطس!$A15,اغسطس!$BM15-اغسطس!$BN15,0)</f>
        <v>0</v>
      </c>
      <c r="L323" s="96">
        <f>IF(L$11=اغسطس!$A15,اغسطس!$BM15-اغسطس!$BN15,0)</f>
        <v>0</v>
      </c>
      <c r="M323" s="96">
        <f t="shared" si="54"/>
        <v>0</v>
      </c>
      <c r="N323" s="96">
        <f>IF(N$11=اغسطس!$A15,اغسطس!$BP15-اغسطس!$BO15,0)</f>
        <v>0</v>
      </c>
      <c r="O323" s="96">
        <f>IF(O$11=اغسطس!$A15,اغسطس!$BL15-اغسطس!$BK15,0)</f>
        <v>0</v>
      </c>
      <c r="P323" s="96">
        <f>IF(P$11=اغسطس!$A15,اغسطس!$AI15-اغسطس!$AJ15,0)</f>
        <v>0</v>
      </c>
      <c r="Q323" s="96">
        <f>IF(Q$11=اغسطس!$A15,اغسطس!$AI15-اغسطس!$AJ15,0)</f>
        <v>0</v>
      </c>
      <c r="R323" s="96">
        <f>IF(R$11=اغسطس!$A15,اغسطس!$AI15-اغسطس!$AJ15,0)</f>
        <v>0</v>
      </c>
      <c r="S323" s="96">
        <f>IF(S$11=اغسطس!$A15,اغسطس!$AI15-اغسطس!$AJ15,0)</f>
        <v>0</v>
      </c>
      <c r="T323" s="96">
        <f>IF(T$11=اغسطس!$A15,اغسطس!$AI15-اغسطس!$AJ15,0)</f>
        <v>0</v>
      </c>
      <c r="U323" s="96">
        <f t="shared" si="55"/>
        <v>0</v>
      </c>
      <c r="V323" s="96">
        <f>IF(V$11=اغسطس!$A15,اغسطس!$BP15-اغسطس!$BO15,0)</f>
        <v>0</v>
      </c>
      <c r="W323" s="96">
        <f>IF(W$11=اغسطس!$A15,اغسطس!$BL15-اغسطس!$BK15,0)</f>
        <v>0</v>
      </c>
      <c r="X323" s="96">
        <f>IF(X$11=اغسطس!$A15,اغسطس!$AI15-اغسطس!$AJ15,0)</f>
        <v>0</v>
      </c>
      <c r="Y323" s="96">
        <f>IF(Y$11=اغسطس!$A15,اغسطس!$AI15-اغسطس!$AJ15,0)</f>
        <v>0</v>
      </c>
      <c r="Z323" s="96">
        <f>IF(Z$11=اغسطس!$A15,اغسطس!$AI15-اغسطس!$AJ15,0)</f>
        <v>0</v>
      </c>
      <c r="AA323" s="96">
        <f>IF(AA$11=اغسطس!$A15,اغسطس!$AI15-اغسطس!$AJ15,0)</f>
        <v>0</v>
      </c>
      <c r="AB323" s="96">
        <f>IF(AB$11=اغسطس!$A15,اغسطس!$AI15-اغسطس!$AJ15,0)</f>
        <v>0</v>
      </c>
      <c r="AC323" s="96">
        <f t="shared" si="56"/>
        <v>0</v>
      </c>
      <c r="AD323" s="96">
        <f>IF(AD$11=اغسطس!$A15,اغسطس!$BP15-اغسطس!$BO15,0)</f>
        <v>0</v>
      </c>
      <c r="AE323" s="96">
        <f>IF(AE$11=اغسطس!$A15,اغسطس!$BL15-اغسطس!$BK15,0)</f>
        <v>0</v>
      </c>
      <c r="AF323" s="96">
        <f>IF(AF$11=اغسطس!$A15,اغسطس!$AI15-اغسطس!$AJ15,0)</f>
        <v>0</v>
      </c>
      <c r="AG323" s="96">
        <f>IF(AG$11=اغسطس!$A15,اغسطس!$AI15-اغسطس!$AJ15,0)</f>
        <v>0</v>
      </c>
      <c r="AH323" s="96">
        <f>IF(AH$11=اغسطس!$A15,اغسطس!$AI15-اغسطس!$AJ15,0)</f>
        <v>0</v>
      </c>
      <c r="AI323" s="96">
        <f t="shared" si="57"/>
        <v>0</v>
      </c>
      <c r="AJ323" s="96">
        <f>IF(AJ$11=اغسطس!$A15,اغسطس!$BP15-اغسطس!$BO15,0)</f>
        <v>0</v>
      </c>
      <c r="AK323" s="96">
        <f>IF(AK$11=اغسطس!$A15,اغسطس!$AI15-اغسطس!$AJ15,0)</f>
        <v>0</v>
      </c>
      <c r="AL323" s="96">
        <f>IF(AL$11=اغسطس!$A15,اغسطس!$AI15-اغسطس!$AJ15,0)</f>
        <v>0</v>
      </c>
      <c r="AM323" s="96">
        <f>IF(AM$11=اغسطس!$A15,اغسطس!$AI15-اغسطس!$AJ15,0)</f>
        <v>0</v>
      </c>
      <c r="AN323" s="96">
        <f>IF(AN$11=اغسطس!$A15,اغسطس!$AI15-اغسطس!$AJ15,0)</f>
        <v>0</v>
      </c>
    </row>
    <row r="324" spans="1:40">
      <c r="A324" s="96" t="str">
        <f>IF(D324&gt;0,اغسطس!D16," ")</f>
        <v> </v>
      </c>
      <c r="B324" s="96"/>
      <c r="C324" s="96"/>
      <c r="D324" s="126">
        <f t="shared" si="52"/>
        <v>0</v>
      </c>
      <c r="E324" s="126">
        <f t="shared" si="53"/>
        <v>0</v>
      </c>
      <c r="F324" s="96">
        <f>IF(F$11=اغسطس!$A16,اغسطس!$BP16-اغسطس!$BO16,0)</f>
        <v>0</v>
      </c>
      <c r="G324" s="96">
        <f>IF(G$11=اغسطس!$A16,اغسطس!$BL16-اغسطس!$BK16,0)</f>
        <v>0</v>
      </c>
      <c r="H324" s="96">
        <f>IF(H$11=اغسطس!$A16,اغسطس!$BM16-اغسطس!$BN16,0)</f>
        <v>0</v>
      </c>
      <c r="I324" s="96">
        <f>IF(I$11=اغسطس!$A16,اغسطس!$BM16-اغسطس!$BN16,0)</f>
        <v>0</v>
      </c>
      <c r="J324" s="96">
        <f>IF(J$11=اغسطس!$A16,اغسطس!$BM16-اغسطس!$BN16,0)</f>
        <v>0</v>
      </c>
      <c r="K324" s="96">
        <f>IF(K$11=اغسطس!$A16,اغسطس!$BM16-اغسطس!$BN16,0)</f>
        <v>0</v>
      </c>
      <c r="L324" s="96">
        <f>IF(L$11=اغسطس!$A16,اغسطس!$BM16-اغسطس!$BN16,0)</f>
        <v>0</v>
      </c>
      <c r="M324" s="96">
        <f t="shared" si="54"/>
        <v>0</v>
      </c>
      <c r="N324" s="96">
        <f>IF(N$11=اغسطس!$A16,اغسطس!$BP16-اغسطس!$BO16,0)</f>
        <v>0</v>
      </c>
      <c r="O324" s="96">
        <f>IF(O$11=اغسطس!$A16,اغسطس!$BL16-اغسطس!$BK16,0)</f>
        <v>0</v>
      </c>
      <c r="P324" s="96">
        <f>IF(P$11=اغسطس!$A16,اغسطس!$AI16-اغسطس!$AJ16,0)</f>
        <v>0</v>
      </c>
      <c r="Q324" s="96">
        <f>IF(Q$11=اغسطس!$A16,اغسطس!$AI16-اغسطس!$AJ16,0)</f>
        <v>0</v>
      </c>
      <c r="R324" s="96">
        <f>IF(R$11=اغسطس!$A16,اغسطس!$AI16-اغسطس!$AJ16,0)</f>
        <v>0</v>
      </c>
      <c r="S324" s="96">
        <f>IF(S$11=اغسطس!$A16,اغسطس!$AI16-اغسطس!$AJ16,0)</f>
        <v>0</v>
      </c>
      <c r="T324" s="96">
        <f>IF(T$11=اغسطس!$A16,اغسطس!$AI16-اغسطس!$AJ16,0)</f>
        <v>0</v>
      </c>
      <c r="U324" s="96">
        <f t="shared" si="55"/>
        <v>0</v>
      </c>
      <c r="V324" s="96">
        <f>IF(V$11=اغسطس!$A16,اغسطس!$BP16-اغسطس!$BO16,0)</f>
        <v>0</v>
      </c>
      <c r="W324" s="96">
        <f>IF(W$11=اغسطس!$A16,اغسطس!$BL16-اغسطس!$BK16,0)</f>
        <v>0</v>
      </c>
      <c r="X324" s="96">
        <f>IF(X$11=اغسطس!$A16,اغسطس!$AI16-اغسطس!$AJ16,0)</f>
        <v>0</v>
      </c>
      <c r="Y324" s="96">
        <f>IF(Y$11=اغسطس!$A16,اغسطس!$AI16-اغسطس!$AJ16,0)</f>
        <v>0</v>
      </c>
      <c r="Z324" s="96">
        <f>IF(Z$11=اغسطس!$A16,اغسطس!$AI16-اغسطس!$AJ16,0)</f>
        <v>0</v>
      </c>
      <c r="AA324" s="96">
        <f>IF(AA$11=اغسطس!$A16,اغسطس!$AI16-اغسطس!$AJ16,0)</f>
        <v>0</v>
      </c>
      <c r="AB324" s="96">
        <f>IF(AB$11=اغسطس!$A16,اغسطس!$AI16-اغسطس!$AJ16,0)</f>
        <v>0</v>
      </c>
      <c r="AC324" s="96">
        <f t="shared" si="56"/>
        <v>0</v>
      </c>
      <c r="AD324" s="96">
        <f>IF(AD$11=اغسطس!$A16,اغسطس!$BP16-اغسطس!$BO16,0)</f>
        <v>0</v>
      </c>
      <c r="AE324" s="96">
        <f>IF(AE$11=اغسطس!$A16,اغسطس!$BL16-اغسطس!$BK16,0)</f>
        <v>0</v>
      </c>
      <c r="AF324" s="96">
        <f>IF(AF$11=اغسطس!$A16,اغسطس!$AI16-اغسطس!$AJ16,0)</f>
        <v>0</v>
      </c>
      <c r="AG324" s="96">
        <f>IF(AG$11=اغسطس!$A16,اغسطس!$AI16-اغسطس!$AJ16,0)</f>
        <v>0</v>
      </c>
      <c r="AH324" s="96">
        <f>IF(AH$11=اغسطس!$A16,اغسطس!$AI16-اغسطس!$AJ16,0)</f>
        <v>0</v>
      </c>
      <c r="AI324" s="96">
        <f t="shared" si="57"/>
        <v>0</v>
      </c>
      <c r="AJ324" s="96">
        <f>IF(AJ$11=اغسطس!$A16,اغسطس!$BP16-اغسطس!$BO16,0)</f>
        <v>0</v>
      </c>
      <c r="AK324" s="96">
        <f>IF(AK$11=اغسطس!$A16,اغسطس!$AI16-اغسطس!$AJ16,0)</f>
        <v>0</v>
      </c>
      <c r="AL324" s="96">
        <f>IF(AL$11=اغسطس!$A16,اغسطس!$AI16-اغسطس!$AJ16,0)</f>
        <v>0</v>
      </c>
      <c r="AM324" s="96">
        <f>IF(AM$11=اغسطس!$A16,اغسطس!$AI16-اغسطس!$AJ16,0)</f>
        <v>0</v>
      </c>
      <c r="AN324" s="96">
        <f>IF(AN$11=اغسطس!$A16,اغسطس!$AI16-اغسطس!$AJ16,0)</f>
        <v>0</v>
      </c>
    </row>
    <row r="325" spans="1:40">
      <c r="A325" s="96" t="str">
        <f>IF(D325&gt;0,اغسطس!D17," ")</f>
        <v> </v>
      </c>
      <c r="B325" s="96"/>
      <c r="C325" s="96"/>
      <c r="D325" s="126">
        <f t="shared" si="52"/>
        <v>0</v>
      </c>
      <c r="E325" s="126">
        <f t="shared" si="53"/>
        <v>0</v>
      </c>
      <c r="F325" s="96">
        <f>IF(F$11=اغسطس!$A17,اغسطس!$BP17-اغسطس!$BO17,0)</f>
        <v>0</v>
      </c>
      <c r="G325" s="96">
        <f>IF(G$11=اغسطس!$A17,اغسطس!$BL17-اغسطس!$BK17,0)</f>
        <v>0</v>
      </c>
      <c r="H325" s="96">
        <f>IF(H$11=اغسطس!$A17,اغسطس!$BM17-اغسطس!$BN17,0)</f>
        <v>0</v>
      </c>
      <c r="I325" s="96">
        <f>IF(I$11=اغسطس!$A17,اغسطس!$BM17-اغسطس!$BN17,0)</f>
        <v>0</v>
      </c>
      <c r="J325" s="96">
        <f>IF(J$11=اغسطس!$A17,اغسطس!$BM17-اغسطس!$BN17,0)</f>
        <v>0</v>
      </c>
      <c r="K325" s="96">
        <f>IF(K$11=اغسطس!$A17,اغسطس!$BM17-اغسطس!$BN17,0)</f>
        <v>0</v>
      </c>
      <c r="L325" s="96">
        <f>IF(L$11=اغسطس!$A17,اغسطس!$BM17-اغسطس!$BN17,0)</f>
        <v>0</v>
      </c>
      <c r="M325" s="96">
        <f t="shared" si="54"/>
        <v>0</v>
      </c>
      <c r="N325" s="96">
        <f>IF(N$11=اغسطس!$A17,اغسطس!$BP17-اغسطس!$BO17,0)</f>
        <v>0</v>
      </c>
      <c r="O325" s="96">
        <f>IF(O$11=اغسطس!$A17,اغسطس!$BL17-اغسطس!$BK17,0)</f>
        <v>0</v>
      </c>
      <c r="P325" s="96">
        <f>IF(P$11=اغسطس!$A17,اغسطس!$AI17-اغسطس!$AJ17,0)</f>
        <v>0</v>
      </c>
      <c r="Q325" s="96">
        <f>IF(Q$11=اغسطس!$A17,اغسطس!$AI17-اغسطس!$AJ17,0)</f>
        <v>0</v>
      </c>
      <c r="R325" s="96">
        <f>IF(R$11=اغسطس!$A17,اغسطس!$AI17-اغسطس!$AJ17,0)</f>
        <v>0</v>
      </c>
      <c r="S325" s="96">
        <f>IF(S$11=اغسطس!$A17,اغسطس!$AI17-اغسطس!$AJ17,0)</f>
        <v>0</v>
      </c>
      <c r="T325" s="96">
        <f>IF(T$11=اغسطس!$A17,اغسطس!$AI17-اغسطس!$AJ17,0)</f>
        <v>0</v>
      </c>
      <c r="U325" s="96">
        <f t="shared" si="55"/>
        <v>0</v>
      </c>
      <c r="V325" s="96">
        <f>IF(V$11=اغسطس!$A17,اغسطس!$BP17-اغسطس!$BO17,0)</f>
        <v>0</v>
      </c>
      <c r="W325" s="96">
        <f>IF(W$11=اغسطس!$A17,اغسطس!$BL17-اغسطس!$BK17,0)</f>
        <v>0</v>
      </c>
      <c r="X325" s="96">
        <f>IF(X$11=اغسطس!$A17,اغسطس!$AI17-اغسطس!$AJ17,0)</f>
        <v>0</v>
      </c>
      <c r="Y325" s="96">
        <f>IF(Y$11=اغسطس!$A17,اغسطس!$AI17-اغسطس!$AJ17,0)</f>
        <v>0</v>
      </c>
      <c r="Z325" s="96">
        <f>IF(Z$11=اغسطس!$A17,اغسطس!$AI17-اغسطس!$AJ17,0)</f>
        <v>0</v>
      </c>
      <c r="AA325" s="96">
        <f>IF(AA$11=اغسطس!$A17,اغسطس!$AI17-اغسطس!$AJ17,0)</f>
        <v>0</v>
      </c>
      <c r="AB325" s="96">
        <f>IF(AB$11=اغسطس!$A17,اغسطس!$AI17-اغسطس!$AJ17,0)</f>
        <v>0</v>
      </c>
      <c r="AC325" s="96">
        <f t="shared" si="56"/>
        <v>0</v>
      </c>
      <c r="AD325" s="96">
        <f>IF(AD$11=اغسطس!$A17,اغسطس!$BP17-اغسطس!$BO17,0)</f>
        <v>0</v>
      </c>
      <c r="AE325" s="96">
        <f>IF(AE$11=اغسطس!$A17,اغسطس!$BL17-اغسطس!$BK17,0)</f>
        <v>0</v>
      </c>
      <c r="AF325" s="96">
        <f>IF(AF$11=اغسطس!$A17,اغسطس!$AI17-اغسطس!$AJ17,0)</f>
        <v>0</v>
      </c>
      <c r="AG325" s="96">
        <f>IF(AG$11=اغسطس!$A17,اغسطس!$AI17-اغسطس!$AJ17,0)</f>
        <v>0</v>
      </c>
      <c r="AH325" s="96">
        <f>IF(AH$11=اغسطس!$A17,اغسطس!$AI17-اغسطس!$AJ17,0)</f>
        <v>0</v>
      </c>
      <c r="AI325" s="96">
        <f t="shared" si="57"/>
        <v>0</v>
      </c>
      <c r="AJ325" s="96">
        <f>IF(AJ$11=اغسطس!$A17,اغسطس!$BP17-اغسطس!$BO17,0)</f>
        <v>0</v>
      </c>
      <c r="AK325" s="96">
        <f>IF(AK$11=اغسطس!$A17,اغسطس!$AI17-اغسطس!$AJ17,0)</f>
        <v>0</v>
      </c>
      <c r="AL325" s="96">
        <f>IF(AL$11=اغسطس!$A17,اغسطس!$AI17-اغسطس!$AJ17,0)</f>
        <v>0</v>
      </c>
      <c r="AM325" s="96">
        <f>IF(AM$11=اغسطس!$A17,اغسطس!$AI17-اغسطس!$AJ17,0)</f>
        <v>0</v>
      </c>
      <c r="AN325" s="96">
        <f>IF(AN$11=اغسطس!$A17,اغسطس!$AI17-اغسطس!$AJ17,0)</f>
        <v>0</v>
      </c>
    </row>
    <row r="326" spans="1:40">
      <c r="A326" s="96" t="str">
        <f>IF(D326&gt;0,اغسطس!D18," ")</f>
        <v> </v>
      </c>
      <c r="B326" s="96"/>
      <c r="C326" s="96"/>
      <c r="D326" s="126">
        <f t="shared" si="52"/>
        <v>0</v>
      </c>
      <c r="E326" s="126">
        <f t="shared" si="53"/>
        <v>0</v>
      </c>
      <c r="F326" s="96">
        <f>IF(F$11=اغسطس!$A18,اغسطس!$BP18-اغسطس!$BO18,0)</f>
        <v>0</v>
      </c>
      <c r="G326" s="96">
        <f>IF(G$11=اغسطس!$A18,اغسطس!$BL18-اغسطس!$BK18,0)</f>
        <v>0</v>
      </c>
      <c r="H326" s="96">
        <f>IF(H$11=اغسطس!$A18,اغسطس!$BM18-اغسطس!$BN18,0)</f>
        <v>0</v>
      </c>
      <c r="I326" s="96">
        <f>IF(I$11=اغسطس!$A18,اغسطس!$BM18-اغسطس!$BN18,0)</f>
        <v>0</v>
      </c>
      <c r="J326" s="96">
        <f>IF(J$11=اغسطس!$A18,اغسطس!$BM18-اغسطس!$BN18,0)</f>
        <v>0</v>
      </c>
      <c r="K326" s="96">
        <f>IF(K$11=اغسطس!$A18,اغسطس!$BM18-اغسطس!$BN18,0)</f>
        <v>0</v>
      </c>
      <c r="L326" s="96">
        <f>IF(L$11=اغسطس!$A18,اغسطس!$BM18-اغسطس!$BN18,0)</f>
        <v>0</v>
      </c>
      <c r="M326" s="96">
        <f t="shared" si="54"/>
        <v>0</v>
      </c>
      <c r="N326" s="96">
        <f>IF(N$11=اغسطس!$A18,اغسطس!$BP18-اغسطس!$BO18,0)</f>
        <v>0</v>
      </c>
      <c r="O326" s="96">
        <f>IF(O$11=اغسطس!$A18,اغسطس!$BL18-اغسطس!$BK18,0)</f>
        <v>0</v>
      </c>
      <c r="P326" s="96">
        <f>IF(P$11=اغسطس!$A18,اغسطس!$AI18-اغسطس!$AJ18,0)</f>
        <v>0</v>
      </c>
      <c r="Q326" s="96">
        <f>IF(Q$11=اغسطس!$A18,اغسطس!$AI18-اغسطس!$AJ18,0)</f>
        <v>0</v>
      </c>
      <c r="R326" s="96">
        <f>IF(R$11=اغسطس!$A18,اغسطس!$AI18-اغسطس!$AJ18,0)</f>
        <v>0</v>
      </c>
      <c r="S326" s="96">
        <f>IF(S$11=اغسطس!$A18,اغسطس!$AI18-اغسطس!$AJ18,0)</f>
        <v>0</v>
      </c>
      <c r="T326" s="96">
        <f>IF(T$11=اغسطس!$A18,اغسطس!$AI18-اغسطس!$AJ18,0)</f>
        <v>0</v>
      </c>
      <c r="U326" s="96">
        <f t="shared" si="55"/>
        <v>0</v>
      </c>
      <c r="V326" s="96">
        <f>IF(V$11=اغسطس!$A18,اغسطس!$BP18-اغسطس!$BO18,0)</f>
        <v>0</v>
      </c>
      <c r="W326" s="96">
        <f>IF(W$11=اغسطس!$A18,اغسطس!$BL18-اغسطس!$BK18,0)</f>
        <v>0</v>
      </c>
      <c r="X326" s="96">
        <f>IF(X$11=اغسطس!$A18,اغسطس!$AI18-اغسطس!$AJ18,0)</f>
        <v>0</v>
      </c>
      <c r="Y326" s="96">
        <f>IF(Y$11=اغسطس!$A18,اغسطس!$AI18-اغسطس!$AJ18,0)</f>
        <v>0</v>
      </c>
      <c r="Z326" s="96">
        <f>IF(Z$11=اغسطس!$A18,اغسطس!$AI18-اغسطس!$AJ18,0)</f>
        <v>0</v>
      </c>
      <c r="AA326" s="96">
        <f>IF(AA$11=اغسطس!$A18,اغسطس!$AI18-اغسطس!$AJ18,0)</f>
        <v>0</v>
      </c>
      <c r="AB326" s="96">
        <f>IF(AB$11=اغسطس!$A18,اغسطس!$AI18-اغسطس!$AJ18,0)</f>
        <v>0</v>
      </c>
      <c r="AC326" s="96">
        <f t="shared" si="56"/>
        <v>0</v>
      </c>
      <c r="AD326" s="96">
        <f>IF(AD$11=اغسطس!$A18,اغسطس!$BP18-اغسطس!$BO18,0)</f>
        <v>0</v>
      </c>
      <c r="AE326" s="96">
        <f>IF(AE$11=اغسطس!$A18,اغسطس!$BL18-اغسطس!$BK18,0)</f>
        <v>0</v>
      </c>
      <c r="AF326" s="96">
        <f>IF(AF$11=اغسطس!$A18,اغسطس!$AI18-اغسطس!$AJ18,0)</f>
        <v>0</v>
      </c>
      <c r="AG326" s="96">
        <f>IF(AG$11=اغسطس!$A18,اغسطس!$AI18-اغسطس!$AJ18,0)</f>
        <v>0</v>
      </c>
      <c r="AH326" s="96">
        <f>IF(AH$11=اغسطس!$A18,اغسطس!$AI18-اغسطس!$AJ18,0)</f>
        <v>0</v>
      </c>
      <c r="AI326" s="96">
        <f t="shared" si="57"/>
        <v>0</v>
      </c>
      <c r="AJ326" s="96">
        <f>IF(AJ$11=اغسطس!$A18,اغسطس!$BP18-اغسطس!$BO18,0)</f>
        <v>0</v>
      </c>
      <c r="AK326" s="96">
        <f>IF(AK$11=اغسطس!$A18,اغسطس!$AI18-اغسطس!$AJ18,0)</f>
        <v>0</v>
      </c>
      <c r="AL326" s="96">
        <f>IF(AL$11=اغسطس!$A18,اغسطس!$AI18-اغسطس!$AJ18,0)</f>
        <v>0</v>
      </c>
      <c r="AM326" s="96">
        <f>IF(AM$11=اغسطس!$A18,اغسطس!$AI18-اغسطس!$AJ18,0)</f>
        <v>0</v>
      </c>
      <c r="AN326" s="96">
        <f>IF(AN$11=اغسطس!$A18,اغسطس!$AI18-اغسطس!$AJ18,0)</f>
        <v>0</v>
      </c>
    </row>
    <row r="327" spans="1:40">
      <c r="A327" s="96" t="str">
        <f>IF(D327&gt;0,اغسطس!D19," ")</f>
        <v> </v>
      </c>
      <c r="B327" s="96"/>
      <c r="C327" s="96"/>
      <c r="D327" s="126">
        <f t="shared" si="52"/>
        <v>0</v>
      </c>
      <c r="E327" s="126">
        <f t="shared" si="53"/>
        <v>0</v>
      </c>
      <c r="F327" s="96">
        <f>IF(F$11=اغسطس!$A19,اغسطس!$BP19-اغسطس!$BO19,0)</f>
        <v>0</v>
      </c>
      <c r="G327" s="96">
        <f>IF(G$11=اغسطس!$A19,اغسطس!$BL19-اغسطس!$BK19,0)</f>
        <v>0</v>
      </c>
      <c r="H327" s="96">
        <f>IF(H$11=اغسطس!$A19,اغسطس!$BM19-اغسطس!$BN19,0)</f>
        <v>0</v>
      </c>
      <c r="I327" s="96">
        <f>IF(I$11=اغسطس!$A19,اغسطس!$BM19-اغسطس!$BN19,0)</f>
        <v>0</v>
      </c>
      <c r="J327" s="96">
        <f>IF(J$11=اغسطس!$A19,اغسطس!$BM19-اغسطس!$BN19,0)</f>
        <v>0</v>
      </c>
      <c r="K327" s="96">
        <f>IF(K$11=اغسطس!$A19,اغسطس!$BM19-اغسطس!$BN19,0)</f>
        <v>0</v>
      </c>
      <c r="L327" s="96">
        <f>IF(L$11=اغسطس!$A19,اغسطس!$BM19-اغسطس!$BN19,0)</f>
        <v>0</v>
      </c>
      <c r="M327" s="96">
        <f t="shared" si="54"/>
        <v>0</v>
      </c>
      <c r="N327" s="96">
        <f>IF(N$11=اغسطس!$A19,اغسطس!$BP19-اغسطس!$BO19,0)</f>
        <v>0</v>
      </c>
      <c r="O327" s="96">
        <f>IF(O$11=اغسطس!$A19,اغسطس!$BL19-اغسطس!$BK19,0)</f>
        <v>0</v>
      </c>
      <c r="P327" s="96">
        <f>IF(P$11=اغسطس!$A19,اغسطس!$AI19-اغسطس!$AJ19,0)</f>
        <v>0</v>
      </c>
      <c r="Q327" s="96">
        <f>IF(Q$11=اغسطس!$A19,اغسطس!$AI19-اغسطس!$AJ19,0)</f>
        <v>0</v>
      </c>
      <c r="R327" s="96">
        <f>IF(R$11=اغسطس!$A19,اغسطس!$AI19-اغسطس!$AJ19,0)</f>
        <v>0</v>
      </c>
      <c r="S327" s="96">
        <f>IF(S$11=اغسطس!$A19,اغسطس!$AI19-اغسطس!$AJ19,0)</f>
        <v>0</v>
      </c>
      <c r="T327" s="96">
        <f>IF(T$11=اغسطس!$A19,اغسطس!$AI19-اغسطس!$AJ19,0)</f>
        <v>0</v>
      </c>
      <c r="U327" s="96">
        <f t="shared" si="55"/>
        <v>0</v>
      </c>
      <c r="V327" s="96">
        <f>IF(V$11=اغسطس!$A19,اغسطس!$BP19-اغسطس!$BO19,0)</f>
        <v>0</v>
      </c>
      <c r="W327" s="96">
        <f>IF(W$11=اغسطس!$A19,اغسطس!$BL19-اغسطس!$BK19,0)</f>
        <v>0</v>
      </c>
      <c r="X327" s="96">
        <f>IF(X$11=اغسطس!$A19,اغسطس!$AI19-اغسطس!$AJ19,0)</f>
        <v>0</v>
      </c>
      <c r="Y327" s="96">
        <f>IF(Y$11=اغسطس!$A19,اغسطس!$AI19-اغسطس!$AJ19,0)</f>
        <v>0</v>
      </c>
      <c r="Z327" s="96">
        <f>IF(Z$11=اغسطس!$A19,اغسطس!$AI19-اغسطس!$AJ19,0)</f>
        <v>0</v>
      </c>
      <c r="AA327" s="96">
        <f>IF(AA$11=اغسطس!$A19,اغسطس!$AI19-اغسطس!$AJ19,0)</f>
        <v>0</v>
      </c>
      <c r="AB327" s="96">
        <f>IF(AB$11=اغسطس!$A19,اغسطس!$AI19-اغسطس!$AJ19,0)</f>
        <v>0</v>
      </c>
      <c r="AC327" s="96">
        <f t="shared" si="56"/>
        <v>0</v>
      </c>
      <c r="AD327" s="96">
        <f>IF(AD$11=اغسطس!$A19,اغسطس!$BP19-اغسطس!$BO19,0)</f>
        <v>0</v>
      </c>
      <c r="AE327" s="96">
        <f>IF(AE$11=اغسطس!$A19,اغسطس!$BL19-اغسطس!$BK19,0)</f>
        <v>0</v>
      </c>
      <c r="AF327" s="96">
        <f>IF(AF$11=اغسطس!$A19,اغسطس!$AI19-اغسطس!$AJ19,0)</f>
        <v>0</v>
      </c>
      <c r="AG327" s="96">
        <f>IF(AG$11=اغسطس!$A19,اغسطس!$AI19-اغسطس!$AJ19,0)</f>
        <v>0</v>
      </c>
      <c r="AH327" s="96">
        <f>IF(AH$11=اغسطس!$A19,اغسطس!$AI19-اغسطس!$AJ19,0)</f>
        <v>0</v>
      </c>
      <c r="AI327" s="96">
        <f t="shared" si="57"/>
        <v>0</v>
      </c>
      <c r="AJ327" s="96">
        <f>IF(AJ$11=اغسطس!$A19,اغسطس!$BP19-اغسطس!$BO19,0)</f>
        <v>0</v>
      </c>
      <c r="AK327" s="96">
        <f>IF(AK$11=اغسطس!$A19,اغسطس!$AI19-اغسطس!$AJ19,0)</f>
        <v>0</v>
      </c>
      <c r="AL327" s="96">
        <f>IF(AL$11=اغسطس!$A19,اغسطس!$AI19-اغسطس!$AJ19,0)</f>
        <v>0</v>
      </c>
      <c r="AM327" s="96">
        <f>IF(AM$11=اغسطس!$A19,اغسطس!$AI19-اغسطس!$AJ19,0)</f>
        <v>0</v>
      </c>
      <c r="AN327" s="96">
        <f>IF(AN$11=اغسطس!$A19,اغسطس!$AI19-اغسطس!$AJ19,0)</f>
        <v>0</v>
      </c>
    </row>
    <row r="328" spans="1:40">
      <c r="A328" s="96" t="str">
        <f>IF(D328&gt;0,اغسطس!D20," ")</f>
        <v> </v>
      </c>
      <c r="B328" s="96"/>
      <c r="C328" s="96"/>
      <c r="D328" s="126">
        <f t="shared" si="52"/>
        <v>0</v>
      </c>
      <c r="E328" s="126">
        <f t="shared" si="53"/>
        <v>0</v>
      </c>
      <c r="F328" s="96">
        <f>IF(F$11=اغسطس!$A20,اغسطس!$BP20-اغسطس!$BO20,0)</f>
        <v>0</v>
      </c>
      <c r="G328" s="96">
        <f>IF(G$11=اغسطس!$A20,اغسطس!$BL20-اغسطس!$BK20,0)</f>
        <v>0</v>
      </c>
      <c r="H328" s="96">
        <f>IF(H$11=اغسطس!$A20,اغسطس!$BM20-اغسطس!$BN20,0)</f>
        <v>0</v>
      </c>
      <c r="I328" s="96">
        <f>IF(I$11=اغسطس!$A20,اغسطس!$BM20-اغسطس!$BN20,0)</f>
        <v>0</v>
      </c>
      <c r="J328" s="96">
        <f>IF(J$11=اغسطس!$A20,اغسطس!$BM20-اغسطس!$BN20,0)</f>
        <v>0</v>
      </c>
      <c r="K328" s="96">
        <f>IF(K$11=اغسطس!$A20,اغسطس!$BM20-اغسطس!$BN20,0)</f>
        <v>0</v>
      </c>
      <c r="L328" s="96">
        <f>IF(L$11=اغسطس!$A20,اغسطس!$BM20-اغسطس!$BN20,0)</f>
        <v>0</v>
      </c>
      <c r="M328" s="96">
        <f t="shared" si="54"/>
        <v>0</v>
      </c>
      <c r="N328" s="96">
        <f>IF(N$11=اغسطس!$A20,اغسطس!$BP20-اغسطس!$BO20,0)</f>
        <v>0</v>
      </c>
      <c r="O328" s="96">
        <f>IF(O$11=اغسطس!$A20,اغسطس!$BL20-اغسطس!$BK20,0)</f>
        <v>0</v>
      </c>
      <c r="P328" s="96">
        <f>IF(P$11=اغسطس!$A20,اغسطس!$AI20-اغسطس!$AJ20,0)</f>
        <v>0</v>
      </c>
      <c r="Q328" s="96">
        <f>IF(Q$11=اغسطس!$A20,اغسطس!$AI20-اغسطس!$AJ20,0)</f>
        <v>0</v>
      </c>
      <c r="R328" s="96">
        <f>IF(R$11=اغسطس!$A20,اغسطس!$AI20-اغسطس!$AJ20,0)</f>
        <v>0</v>
      </c>
      <c r="S328" s="96">
        <f>IF(S$11=اغسطس!$A20,اغسطس!$AI20-اغسطس!$AJ20,0)</f>
        <v>0</v>
      </c>
      <c r="T328" s="96">
        <f>IF(T$11=اغسطس!$A20,اغسطس!$AI20-اغسطس!$AJ20,0)</f>
        <v>0</v>
      </c>
      <c r="U328" s="96">
        <f t="shared" si="55"/>
        <v>0</v>
      </c>
      <c r="V328" s="96">
        <f>IF(V$11=اغسطس!$A20,اغسطس!$BP20-اغسطس!$BO20,0)</f>
        <v>0</v>
      </c>
      <c r="W328" s="96">
        <f>IF(W$11=اغسطس!$A20,اغسطس!$BL20-اغسطس!$BK20,0)</f>
        <v>0</v>
      </c>
      <c r="X328" s="96">
        <f>IF(X$11=اغسطس!$A20,اغسطس!$AI20-اغسطس!$AJ20,0)</f>
        <v>0</v>
      </c>
      <c r="Y328" s="96">
        <f>IF(Y$11=اغسطس!$A20,اغسطس!$AI20-اغسطس!$AJ20,0)</f>
        <v>0</v>
      </c>
      <c r="Z328" s="96">
        <f>IF(Z$11=اغسطس!$A20,اغسطس!$AI20-اغسطس!$AJ20,0)</f>
        <v>0</v>
      </c>
      <c r="AA328" s="96">
        <f>IF(AA$11=اغسطس!$A20,اغسطس!$AI20-اغسطس!$AJ20,0)</f>
        <v>0</v>
      </c>
      <c r="AB328" s="96">
        <f>IF(AB$11=اغسطس!$A20,اغسطس!$AI20-اغسطس!$AJ20,0)</f>
        <v>0</v>
      </c>
      <c r="AC328" s="96">
        <f t="shared" si="56"/>
        <v>0</v>
      </c>
      <c r="AD328" s="96">
        <f>IF(AD$11=اغسطس!$A20,اغسطس!$BP20-اغسطس!$BO20,0)</f>
        <v>0</v>
      </c>
      <c r="AE328" s="96">
        <f>IF(AE$11=اغسطس!$A20,اغسطس!$BL20-اغسطس!$BK20,0)</f>
        <v>0</v>
      </c>
      <c r="AF328" s="96">
        <f>IF(AF$11=اغسطس!$A20,اغسطس!$AI20-اغسطس!$AJ20,0)</f>
        <v>0</v>
      </c>
      <c r="AG328" s="96">
        <f>IF(AG$11=اغسطس!$A20,اغسطس!$AI20-اغسطس!$AJ20,0)</f>
        <v>0</v>
      </c>
      <c r="AH328" s="96">
        <f>IF(AH$11=اغسطس!$A20,اغسطس!$AI20-اغسطس!$AJ20,0)</f>
        <v>0</v>
      </c>
      <c r="AI328" s="96">
        <f t="shared" si="57"/>
        <v>0</v>
      </c>
      <c r="AJ328" s="96">
        <f>IF(AJ$11=اغسطس!$A20,اغسطس!$BP20-اغسطس!$BO20,0)</f>
        <v>0</v>
      </c>
      <c r="AK328" s="96">
        <f>IF(AK$11=اغسطس!$A20,اغسطس!$AI20-اغسطس!$AJ20,0)</f>
        <v>0</v>
      </c>
      <c r="AL328" s="96">
        <f>IF(AL$11=اغسطس!$A20,اغسطس!$AI20-اغسطس!$AJ20,0)</f>
        <v>0</v>
      </c>
      <c r="AM328" s="96">
        <f>IF(AM$11=اغسطس!$A20,اغسطس!$AI20-اغسطس!$AJ20,0)</f>
        <v>0</v>
      </c>
      <c r="AN328" s="96">
        <f>IF(AN$11=اغسطس!$A20,اغسطس!$AI20-اغسطس!$AJ20,0)</f>
        <v>0</v>
      </c>
    </row>
    <row r="329" spans="1:40">
      <c r="A329" s="96" t="str">
        <f>IF(D329&gt;0,اغسطس!D21," ")</f>
        <v> </v>
      </c>
      <c r="B329" s="96"/>
      <c r="C329" s="96"/>
      <c r="D329" s="126">
        <f t="shared" si="52"/>
        <v>0</v>
      </c>
      <c r="E329" s="126">
        <f t="shared" si="53"/>
        <v>0</v>
      </c>
      <c r="F329" s="96">
        <f>IF(F$11=اغسطس!$A21,اغسطس!$BP21-اغسطس!$BO21,0)</f>
        <v>0</v>
      </c>
      <c r="G329" s="96">
        <f>IF(G$11=اغسطس!$A21,اغسطس!$BL21-اغسطس!$BK21,0)</f>
        <v>0</v>
      </c>
      <c r="H329" s="96">
        <f>IF(H$11=اغسطس!$A21,اغسطس!$BM21-اغسطس!$BN21,0)</f>
        <v>0</v>
      </c>
      <c r="I329" s="96">
        <f>IF(I$11=اغسطس!$A21,اغسطس!$BM21-اغسطس!$BN21,0)</f>
        <v>0</v>
      </c>
      <c r="J329" s="96">
        <f>IF(J$11=اغسطس!$A21,اغسطس!$BM21-اغسطس!$BN21,0)</f>
        <v>0</v>
      </c>
      <c r="K329" s="96">
        <f>IF(K$11=اغسطس!$A21,اغسطس!$BM21-اغسطس!$BN21,0)</f>
        <v>0</v>
      </c>
      <c r="L329" s="96">
        <f>IF(L$11=اغسطس!$A21,اغسطس!$BM21-اغسطس!$BN21,0)</f>
        <v>0</v>
      </c>
      <c r="M329" s="96">
        <f t="shared" si="54"/>
        <v>0</v>
      </c>
      <c r="N329" s="96">
        <f>IF(N$11=اغسطس!$A21,اغسطس!$BP21-اغسطس!$BO21,0)</f>
        <v>0</v>
      </c>
      <c r="O329" s="96">
        <f>IF(O$11=اغسطس!$A21,اغسطس!$BL21-اغسطس!$BK21,0)</f>
        <v>0</v>
      </c>
      <c r="P329" s="96">
        <f>IF(P$11=اغسطس!$A21,اغسطس!$AI21-اغسطس!$AJ21,0)</f>
        <v>0</v>
      </c>
      <c r="Q329" s="96">
        <f>IF(Q$11=اغسطس!$A21,اغسطس!$AI21-اغسطس!$AJ21,0)</f>
        <v>0</v>
      </c>
      <c r="R329" s="96">
        <f>IF(R$11=اغسطس!$A21,اغسطس!$AI21-اغسطس!$AJ21,0)</f>
        <v>0</v>
      </c>
      <c r="S329" s="96">
        <f>IF(S$11=اغسطس!$A21,اغسطس!$AI21-اغسطس!$AJ21,0)</f>
        <v>0</v>
      </c>
      <c r="T329" s="96">
        <f>IF(T$11=اغسطس!$A21,اغسطس!$AI21-اغسطس!$AJ21,0)</f>
        <v>0</v>
      </c>
      <c r="U329" s="96">
        <f t="shared" si="55"/>
        <v>0</v>
      </c>
      <c r="V329" s="96">
        <f>IF(V$11=اغسطس!$A21,اغسطس!$BP21-اغسطس!$BO21,0)</f>
        <v>0</v>
      </c>
      <c r="W329" s="96">
        <f>IF(W$11=اغسطس!$A21,اغسطس!$BL21-اغسطس!$BK21,0)</f>
        <v>0</v>
      </c>
      <c r="X329" s="96">
        <f>IF(X$11=اغسطس!$A21,اغسطس!$AI21-اغسطس!$AJ21,0)</f>
        <v>0</v>
      </c>
      <c r="Y329" s="96">
        <f>IF(Y$11=اغسطس!$A21,اغسطس!$AI21-اغسطس!$AJ21,0)</f>
        <v>0</v>
      </c>
      <c r="Z329" s="96">
        <f>IF(Z$11=اغسطس!$A21,اغسطس!$AI21-اغسطس!$AJ21,0)</f>
        <v>0</v>
      </c>
      <c r="AA329" s="96">
        <f>IF(AA$11=اغسطس!$A21,اغسطس!$AI21-اغسطس!$AJ21,0)</f>
        <v>0</v>
      </c>
      <c r="AB329" s="96">
        <f>IF(AB$11=اغسطس!$A21,اغسطس!$AI21-اغسطس!$AJ21,0)</f>
        <v>0</v>
      </c>
      <c r="AC329" s="96">
        <f t="shared" si="56"/>
        <v>0</v>
      </c>
      <c r="AD329" s="96">
        <f>IF(AD$11=اغسطس!$A21,اغسطس!$BP21-اغسطس!$BO21,0)</f>
        <v>0</v>
      </c>
      <c r="AE329" s="96">
        <f>IF(AE$11=اغسطس!$A21,اغسطس!$BL21-اغسطس!$BK21,0)</f>
        <v>0</v>
      </c>
      <c r="AF329" s="96">
        <f>IF(AF$11=اغسطس!$A21,اغسطس!$AI21-اغسطس!$AJ21,0)</f>
        <v>0</v>
      </c>
      <c r="AG329" s="96">
        <f>IF(AG$11=اغسطس!$A21,اغسطس!$AI21-اغسطس!$AJ21,0)</f>
        <v>0</v>
      </c>
      <c r="AH329" s="96">
        <f>IF(AH$11=اغسطس!$A21,اغسطس!$AI21-اغسطس!$AJ21,0)</f>
        <v>0</v>
      </c>
      <c r="AI329" s="96">
        <f t="shared" si="57"/>
        <v>0</v>
      </c>
      <c r="AJ329" s="96">
        <f>IF(AJ$11=اغسطس!$A21,اغسطس!$BP21-اغسطس!$BO21,0)</f>
        <v>0</v>
      </c>
      <c r="AK329" s="96">
        <f>IF(AK$11=اغسطس!$A21,اغسطس!$AI21-اغسطس!$AJ21,0)</f>
        <v>0</v>
      </c>
      <c r="AL329" s="96">
        <f>IF(AL$11=اغسطس!$A21,اغسطس!$AI21-اغسطس!$AJ21,0)</f>
        <v>0</v>
      </c>
      <c r="AM329" s="96">
        <f>IF(AM$11=اغسطس!$A21,اغسطس!$AI21-اغسطس!$AJ21,0)</f>
        <v>0</v>
      </c>
      <c r="AN329" s="96">
        <f>IF(AN$11=اغسطس!$A21,اغسطس!$AI21-اغسطس!$AJ21,0)</f>
        <v>0</v>
      </c>
    </row>
    <row r="330" spans="1:40">
      <c r="A330" s="96" t="str">
        <f>IF(D330&gt;0,اغسطس!D22," ")</f>
        <v> </v>
      </c>
      <c r="B330" s="96"/>
      <c r="C330" s="96"/>
      <c r="D330" s="126">
        <f t="shared" si="52"/>
        <v>0</v>
      </c>
      <c r="E330" s="126">
        <f t="shared" si="53"/>
        <v>0</v>
      </c>
      <c r="F330" s="96">
        <f>IF(F$11=اغسطس!$A22,اغسطس!$BP22-اغسطس!$BO22,0)</f>
        <v>0</v>
      </c>
      <c r="G330" s="96">
        <f>IF(G$11=اغسطس!$A22,اغسطس!$BL22-اغسطس!$BK22,0)</f>
        <v>0</v>
      </c>
      <c r="H330" s="96">
        <f>IF(H$11=اغسطس!$A22,اغسطس!$BM22-اغسطس!$BN22,0)</f>
        <v>0</v>
      </c>
      <c r="I330" s="96">
        <f>IF(I$11=اغسطس!$A22,اغسطس!$BM22-اغسطس!$BN22,0)</f>
        <v>0</v>
      </c>
      <c r="J330" s="96">
        <f>IF(J$11=اغسطس!$A22,اغسطس!$BM22-اغسطس!$BN22,0)</f>
        <v>0</v>
      </c>
      <c r="K330" s="96">
        <f>IF(K$11=اغسطس!$A22,اغسطس!$BM22-اغسطس!$BN22,0)</f>
        <v>0</v>
      </c>
      <c r="L330" s="96">
        <f>IF(L$11=اغسطس!$A22,اغسطس!$BM22-اغسطس!$BN22,0)</f>
        <v>0</v>
      </c>
      <c r="M330" s="96">
        <f t="shared" si="54"/>
        <v>0</v>
      </c>
      <c r="N330" s="96">
        <f>IF(N$11=اغسطس!$A22,اغسطس!$BP22-اغسطس!$BO22,0)</f>
        <v>0</v>
      </c>
      <c r="O330" s="96">
        <f>IF(O$11=اغسطس!$A22,اغسطس!$BL22-اغسطس!$BK22,0)</f>
        <v>0</v>
      </c>
      <c r="P330" s="96">
        <f>IF(P$11=اغسطس!$A22,اغسطس!$AI22-اغسطس!$AJ22,0)</f>
        <v>0</v>
      </c>
      <c r="Q330" s="96">
        <f>IF(Q$11=اغسطس!$A22,اغسطس!$AI22-اغسطس!$AJ22,0)</f>
        <v>0</v>
      </c>
      <c r="R330" s="96">
        <f>IF(R$11=اغسطس!$A22,اغسطس!$AI22-اغسطس!$AJ22,0)</f>
        <v>0</v>
      </c>
      <c r="S330" s="96">
        <f>IF(S$11=اغسطس!$A22,اغسطس!$AI22-اغسطس!$AJ22,0)</f>
        <v>0</v>
      </c>
      <c r="T330" s="96">
        <f>IF(T$11=اغسطس!$A22,اغسطس!$AI22-اغسطس!$AJ22,0)</f>
        <v>0</v>
      </c>
      <c r="U330" s="96">
        <f t="shared" si="55"/>
        <v>0</v>
      </c>
      <c r="V330" s="96">
        <f>IF(V$11=اغسطس!$A22,اغسطس!$BP22-اغسطس!$BO22,0)</f>
        <v>0</v>
      </c>
      <c r="W330" s="96">
        <f>IF(W$11=اغسطس!$A22,اغسطس!$BL22-اغسطس!$BK22,0)</f>
        <v>0</v>
      </c>
      <c r="X330" s="96">
        <f>IF(X$11=اغسطس!$A22,اغسطس!$AI22-اغسطس!$AJ22,0)</f>
        <v>0</v>
      </c>
      <c r="Y330" s="96">
        <f>IF(Y$11=اغسطس!$A22,اغسطس!$AI22-اغسطس!$AJ22,0)</f>
        <v>0</v>
      </c>
      <c r="Z330" s="96">
        <f>IF(Z$11=اغسطس!$A22,اغسطس!$AI22-اغسطس!$AJ22,0)</f>
        <v>0</v>
      </c>
      <c r="AA330" s="96">
        <f>IF(AA$11=اغسطس!$A22,اغسطس!$AI22-اغسطس!$AJ22,0)</f>
        <v>0</v>
      </c>
      <c r="AB330" s="96">
        <f>IF(AB$11=اغسطس!$A22,اغسطس!$AI22-اغسطس!$AJ22,0)</f>
        <v>0</v>
      </c>
      <c r="AC330" s="96">
        <f t="shared" si="56"/>
        <v>0</v>
      </c>
      <c r="AD330" s="96">
        <f>IF(AD$11=اغسطس!$A22,اغسطس!$BP22-اغسطس!$BO22,0)</f>
        <v>0</v>
      </c>
      <c r="AE330" s="96">
        <f>IF(AE$11=اغسطس!$A22,اغسطس!$BL22-اغسطس!$BK22,0)</f>
        <v>0</v>
      </c>
      <c r="AF330" s="96">
        <f>IF(AF$11=اغسطس!$A22,اغسطس!$AI22-اغسطس!$AJ22,0)</f>
        <v>0</v>
      </c>
      <c r="AG330" s="96">
        <f>IF(AG$11=اغسطس!$A22,اغسطس!$AI22-اغسطس!$AJ22,0)</f>
        <v>0</v>
      </c>
      <c r="AH330" s="96">
        <f>IF(AH$11=اغسطس!$A22,اغسطس!$AI22-اغسطس!$AJ22,0)</f>
        <v>0</v>
      </c>
      <c r="AI330" s="96">
        <f t="shared" si="57"/>
        <v>0</v>
      </c>
      <c r="AJ330" s="96">
        <f>IF(AJ$11=اغسطس!$A22,اغسطس!$BP22-اغسطس!$BO22,0)</f>
        <v>0</v>
      </c>
      <c r="AK330" s="96">
        <f>IF(AK$11=اغسطس!$A22,اغسطس!$AI22-اغسطس!$AJ22,0)</f>
        <v>0</v>
      </c>
      <c r="AL330" s="96">
        <f>IF(AL$11=اغسطس!$A22,اغسطس!$AI22-اغسطس!$AJ22,0)</f>
        <v>0</v>
      </c>
      <c r="AM330" s="96">
        <f>IF(AM$11=اغسطس!$A22,اغسطس!$AI22-اغسطس!$AJ22,0)</f>
        <v>0</v>
      </c>
      <c r="AN330" s="96">
        <f>IF(AN$11=اغسطس!$A22,اغسطس!$AI22-اغسطس!$AJ22,0)</f>
        <v>0</v>
      </c>
    </row>
    <row r="331" spans="1:40">
      <c r="A331" s="96" t="str">
        <f>IF(D331&gt;0,اغسطس!D23," ")</f>
        <v> </v>
      </c>
      <c r="B331" s="96"/>
      <c r="C331" s="96"/>
      <c r="D331" s="126">
        <f t="shared" si="52"/>
        <v>0</v>
      </c>
      <c r="E331" s="126">
        <f t="shared" si="53"/>
        <v>0</v>
      </c>
      <c r="F331" s="96">
        <f>IF(F$11=اغسطس!$A23,اغسطس!$BP23-اغسطس!$BO23,0)</f>
        <v>0</v>
      </c>
      <c r="G331" s="96">
        <f>IF(G$11=اغسطس!$A23,اغسطس!$BL23-اغسطس!$BK23,0)</f>
        <v>0</v>
      </c>
      <c r="H331" s="96">
        <f>IF(H$11=اغسطس!$A23,اغسطس!$BM23-اغسطس!$BN23,0)</f>
        <v>0</v>
      </c>
      <c r="I331" s="96">
        <f>IF(I$11=اغسطس!$A23,اغسطس!$BM23-اغسطس!$BN23,0)</f>
        <v>0</v>
      </c>
      <c r="J331" s="96">
        <f>IF(J$11=اغسطس!$A23,اغسطس!$BM23-اغسطس!$BN23,0)</f>
        <v>0</v>
      </c>
      <c r="K331" s="96">
        <f>IF(K$11=اغسطس!$A23,اغسطس!$BM23-اغسطس!$BN23,0)</f>
        <v>0</v>
      </c>
      <c r="L331" s="96">
        <f>IF(L$11=اغسطس!$A23,اغسطس!$BM23-اغسطس!$BN23,0)</f>
        <v>0</v>
      </c>
      <c r="M331" s="96">
        <f t="shared" si="54"/>
        <v>0</v>
      </c>
      <c r="N331" s="96">
        <f>IF(N$11=اغسطس!$A23,اغسطس!$BP23-اغسطس!$BO23,0)</f>
        <v>0</v>
      </c>
      <c r="O331" s="96">
        <f>IF(O$11=اغسطس!$A23,اغسطس!$BL23-اغسطس!$BK23,0)</f>
        <v>0</v>
      </c>
      <c r="P331" s="96">
        <f>IF(P$11=اغسطس!$A23,اغسطس!$AI23-اغسطس!$AJ23,0)</f>
        <v>0</v>
      </c>
      <c r="Q331" s="96">
        <f>IF(Q$11=اغسطس!$A23,اغسطس!$AI23-اغسطس!$AJ23,0)</f>
        <v>0</v>
      </c>
      <c r="R331" s="96">
        <f>IF(R$11=اغسطس!$A23,اغسطس!$AI23-اغسطس!$AJ23,0)</f>
        <v>0</v>
      </c>
      <c r="S331" s="96">
        <f>IF(S$11=اغسطس!$A23,اغسطس!$AI23-اغسطس!$AJ23,0)</f>
        <v>0</v>
      </c>
      <c r="T331" s="96">
        <f>IF(T$11=اغسطس!$A23,اغسطس!$AI23-اغسطس!$AJ23,0)</f>
        <v>0</v>
      </c>
      <c r="U331" s="96">
        <f t="shared" si="55"/>
        <v>0</v>
      </c>
      <c r="V331" s="96">
        <f>IF(V$11=اغسطس!$A23,اغسطس!$BP23-اغسطس!$BO23,0)</f>
        <v>0</v>
      </c>
      <c r="W331" s="96">
        <f>IF(W$11=اغسطس!$A23,اغسطس!$BL23-اغسطس!$BK23,0)</f>
        <v>0</v>
      </c>
      <c r="X331" s="96">
        <f>IF(X$11=اغسطس!$A23,اغسطس!$AI23-اغسطس!$AJ23,0)</f>
        <v>0</v>
      </c>
      <c r="Y331" s="96">
        <f>IF(Y$11=اغسطس!$A23,اغسطس!$AI23-اغسطس!$AJ23,0)</f>
        <v>0</v>
      </c>
      <c r="Z331" s="96">
        <f>IF(Z$11=اغسطس!$A23,اغسطس!$AI23-اغسطس!$AJ23,0)</f>
        <v>0</v>
      </c>
      <c r="AA331" s="96">
        <f>IF(AA$11=اغسطس!$A23,اغسطس!$AI23-اغسطس!$AJ23,0)</f>
        <v>0</v>
      </c>
      <c r="AB331" s="96">
        <f>IF(AB$11=اغسطس!$A23,اغسطس!$AI23-اغسطس!$AJ23,0)</f>
        <v>0</v>
      </c>
      <c r="AC331" s="96">
        <f t="shared" si="56"/>
        <v>0</v>
      </c>
      <c r="AD331" s="96">
        <f>IF(AD$11=اغسطس!$A23,اغسطس!$BP23-اغسطس!$BO23,0)</f>
        <v>0</v>
      </c>
      <c r="AE331" s="96">
        <f>IF(AE$11=اغسطس!$A23,اغسطس!$BL23-اغسطس!$BK23,0)</f>
        <v>0</v>
      </c>
      <c r="AF331" s="96">
        <f>IF(AF$11=اغسطس!$A23,اغسطس!$AI23-اغسطس!$AJ23,0)</f>
        <v>0</v>
      </c>
      <c r="AG331" s="96">
        <f>IF(AG$11=اغسطس!$A23,اغسطس!$AI23-اغسطس!$AJ23,0)</f>
        <v>0</v>
      </c>
      <c r="AH331" s="96">
        <f>IF(AH$11=اغسطس!$A23,اغسطس!$AI23-اغسطس!$AJ23,0)</f>
        <v>0</v>
      </c>
      <c r="AI331" s="96">
        <f t="shared" si="57"/>
        <v>0</v>
      </c>
      <c r="AJ331" s="96">
        <f>IF(AJ$11=اغسطس!$A23,اغسطس!$BP23-اغسطس!$BO23,0)</f>
        <v>0</v>
      </c>
      <c r="AK331" s="96">
        <f>IF(AK$11=اغسطس!$A23,اغسطس!$AI23-اغسطس!$AJ23,0)</f>
        <v>0</v>
      </c>
      <c r="AL331" s="96">
        <f>IF(AL$11=اغسطس!$A23,اغسطس!$AI23-اغسطس!$AJ23,0)</f>
        <v>0</v>
      </c>
      <c r="AM331" s="96">
        <f>IF(AM$11=اغسطس!$A23,اغسطس!$AI23-اغسطس!$AJ23,0)</f>
        <v>0</v>
      </c>
      <c r="AN331" s="96">
        <f>IF(AN$11=اغسطس!$A23,اغسطس!$AI23-اغسطس!$AJ23,0)</f>
        <v>0</v>
      </c>
    </row>
    <row r="332" spans="1:40">
      <c r="A332" s="96" t="str">
        <f>IF(D332&gt;0,اغسطس!D24," ")</f>
        <v> </v>
      </c>
      <c r="B332" s="96"/>
      <c r="C332" s="96"/>
      <c r="D332" s="126">
        <f t="shared" si="52"/>
        <v>0</v>
      </c>
      <c r="E332" s="126">
        <f t="shared" si="53"/>
        <v>0</v>
      </c>
      <c r="F332" s="96">
        <f>IF(F$11=اغسطس!$A24,اغسطس!$BP24-اغسطس!$BO24,0)</f>
        <v>0</v>
      </c>
      <c r="G332" s="96">
        <f>IF(G$11=اغسطس!$A24,اغسطس!$BL24-اغسطس!$BK24,0)</f>
        <v>0</v>
      </c>
      <c r="H332" s="96">
        <f>IF(H$11=اغسطس!$A24,اغسطس!$BM24-اغسطس!$BN24,0)</f>
        <v>0</v>
      </c>
      <c r="I332" s="96">
        <f>IF(I$11=اغسطس!$A24,اغسطس!$BM24-اغسطس!$BN24,0)</f>
        <v>0</v>
      </c>
      <c r="J332" s="96">
        <f>IF(J$11=اغسطس!$A24,اغسطس!$BM24-اغسطس!$BN24,0)</f>
        <v>0</v>
      </c>
      <c r="K332" s="96">
        <f>IF(K$11=اغسطس!$A24,اغسطس!$BM24-اغسطس!$BN24,0)</f>
        <v>0</v>
      </c>
      <c r="L332" s="96">
        <f>IF(L$11=اغسطس!$A24,اغسطس!$BM24-اغسطس!$BN24,0)</f>
        <v>0</v>
      </c>
      <c r="M332" s="96">
        <f t="shared" si="54"/>
        <v>0</v>
      </c>
      <c r="N332" s="96">
        <f>IF(N$11=اغسطس!$A24,اغسطس!$BP24-اغسطس!$BO24,0)</f>
        <v>0</v>
      </c>
      <c r="O332" s="96">
        <f>IF(O$11=اغسطس!$A24,اغسطس!$BL24-اغسطس!$BK24,0)</f>
        <v>0</v>
      </c>
      <c r="P332" s="96">
        <f>IF(P$11=اغسطس!$A24,اغسطس!$AI24-اغسطس!$AJ24,0)</f>
        <v>0</v>
      </c>
      <c r="Q332" s="96">
        <f>IF(Q$11=اغسطس!$A24,اغسطس!$AI24-اغسطس!$AJ24,0)</f>
        <v>0</v>
      </c>
      <c r="R332" s="96">
        <f>IF(R$11=اغسطس!$A24,اغسطس!$AI24-اغسطس!$AJ24,0)</f>
        <v>0</v>
      </c>
      <c r="S332" s="96">
        <f>IF(S$11=اغسطس!$A24,اغسطس!$AI24-اغسطس!$AJ24,0)</f>
        <v>0</v>
      </c>
      <c r="T332" s="96">
        <f>IF(T$11=اغسطس!$A24,اغسطس!$AI24-اغسطس!$AJ24,0)</f>
        <v>0</v>
      </c>
      <c r="U332" s="96">
        <f t="shared" si="55"/>
        <v>0</v>
      </c>
      <c r="V332" s="96">
        <f>IF(V$11=اغسطس!$A24,اغسطس!$BP24-اغسطس!$BO24,0)</f>
        <v>0</v>
      </c>
      <c r="W332" s="96">
        <f>IF(W$11=اغسطس!$A24,اغسطس!$BL24-اغسطس!$BK24,0)</f>
        <v>0</v>
      </c>
      <c r="X332" s="96">
        <f>IF(X$11=اغسطس!$A24,اغسطس!$AI24-اغسطس!$AJ24,0)</f>
        <v>0</v>
      </c>
      <c r="Y332" s="96">
        <f>IF(Y$11=اغسطس!$A24,اغسطس!$AI24-اغسطس!$AJ24,0)</f>
        <v>0</v>
      </c>
      <c r="Z332" s="96">
        <f>IF(Z$11=اغسطس!$A24,اغسطس!$AI24-اغسطس!$AJ24,0)</f>
        <v>0</v>
      </c>
      <c r="AA332" s="96">
        <f>IF(AA$11=اغسطس!$A24,اغسطس!$AI24-اغسطس!$AJ24,0)</f>
        <v>0</v>
      </c>
      <c r="AB332" s="96">
        <f>IF(AB$11=اغسطس!$A24,اغسطس!$AI24-اغسطس!$AJ24,0)</f>
        <v>0</v>
      </c>
      <c r="AC332" s="96">
        <f t="shared" si="56"/>
        <v>0</v>
      </c>
      <c r="AD332" s="96">
        <f>IF(AD$11=اغسطس!$A24,اغسطس!$BP24-اغسطس!$BO24,0)</f>
        <v>0</v>
      </c>
      <c r="AE332" s="96">
        <f>IF(AE$11=اغسطس!$A24,اغسطس!$BL24-اغسطس!$BK24,0)</f>
        <v>0</v>
      </c>
      <c r="AF332" s="96">
        <f>IF(AF$11=اغسطس!$A24,اغسطس!$AI24-اغسطس!$AJ24,0)</f>
        <v>0</v>
      </c>
      <c r="AG332" s="96">
        <f>IF(AG$11=اغسطس!$A24,اغسطس!$AI24-اغسطس!$AJ24,0)</f>
        <v>0</v>
      </c>
      <c r="AH332" s="96">
        <f>IF(AH$11=اغسطس!$A24,اغسطس!$AI24-اغسطس!$AJ24,0)</f>
        <v>0</v>
      </c>
      <c r="AI332" s="96">
        <f t="shared" si="57"/>
        <v>0</v>
      </c>
      <c r="AJ332" s="96">
        <f>IF(AJ$11=اغسطس!$A24,اغسطس!$BP24-اغسطس!$BO24,0)</f>
        <v>0</v>
      </c>
      <c r="AK332" s="96">
        <f>IF(AK$11=اغسطس!$A24,اغسطس!$AI24-اغسطس!$AJ24,0)</f>
        <v>0</v>
      </c>
      <c r="AL332" s="96">
        <f>IF(AL$11=اغسطس!$A24,اغسطس!$AI24-اغسطس!$AJ24,0)</f>
        <v>0</v>
      </c>
      <c r="AM332" s="96">
        <f>IF(AM$11=اغسطس!$A24,اغسطس!$AI24-اغسطس!$AJ24,0)</f>
        <v>0</v>
      </c>
      <c r="AN332" s="96">
        <f>IF(AN$11=اغسطس!$A24,اغسطس!$AI24-اغسطس!$AJ24,0)</f>
        <v>0</v>
      </c>
    </row>
    <row r="333" spans="1:40">
      <c r="A333" s="96" t="str">
        <f>IF(D333&gt;0,اغسطس!D25," ")</f>
        <v> </v>
      </c>
      <c r="B333" s="96"/>
      <c r="C333" s="96"/>
      <c r="D333" s="126">
        <f t="shared" si="52"/>
        <v>0</v>
      </c>
      <c r="E333" s="126">
        <f t="shared" si="53"/>
        <v>0</v>
      </c>
      <c r="F333" s="96">
        <f>IF(F$11=اغسطس!$A25,اغسطس!$BP25-اغسطس!$BO25,0)</f>
        <v>0</v>
      </c>
      <c r="G333" s="96">
        <f>IF(G$11=اغسطس!$A25,اغسطس!$BL25-اغسطس!$BK25,0)</f>
        <v>0</v>
      </c>
      <c r="H333" s="96">
        <f>IF(H$11=اغسطس!$A25,اغسطس!$BM25-اغسطس!$BN25,0)</f>
        <v>0</v>
      </c>
      <c r="I333" s="96">
        <f>IF(I$11=اغسطس!$A25,اغسطس!$BM25-اغسطس!$BN25,0)</f>
        <v>0</v>
      </c>
      <c r="J333" s="96">
        <f>IF(J$11=اغسطس!$A25,اغسطس!$BM25-اغسطس!$BN25,0)</f>
        <v>0</v>
      </c>
      <c r="K333" s="96">
        <f>IF(K$11=اغسطس!$A25,اغسطس!$BM25-اغسطس!$BN25,0)</f>
        <v>0</v>
      </c>
      <c r="L333" s="96">
        <f>IF(L$11=اغسطس!$A25,اغسطس!$BM25-اغسطس!$BN25,0)</f>
        <v>0</v>
      </c>
      <c r="M333" s="96">
        <f t="shared" si="54"/>
        <v>0</v>
      </c>
      <c r="N333" s="96">
        <f>IF(N$11=اغسطس!$A25,اغسطس!$BP25-اغسطس!$BO25,0)</f>
        <v>0</v>
      </c>
      <c r="O333" s="96">
        <f>IF(O$11=اغسطس!$A25,اغسطس!$BL25-اغسطس!$BK25,0)</f>
        <v>0</v>
      </c>
      <c r="P333" s="96">
        <f>IF(P$11=اغسطس!$A25,اغسطس!$AI25-اغسطس!$AJ25,0)</f>
        <v>0</v>
      </c>
      <c r="Q333" s="96">
        <f>IF(Q$11=اغسطس!$A25,اغسطس!$AI25-اغسطس!$AJ25,0)</f>
        <v>0</v>
      </c>
      <c r="R333" s="96">
        <f>IF(R$11=اغسطس!$A25,اغسطس!$AI25-اغسطس!$AJ25,0)</f>
        <v>0</v>
      </c>
      <c r="S333" s="96">
        <f>IF(S$11=اغسطس!$A25,اغسطس!$AI25-اغسطس!$AJ25,0)</f>
        <v>0</v>
      </c>
      <c r="T333" s="96">
        <f>IF(T$11=اغسطس!$A25,اغسطس!$AI25-اغسطس!$AJ25,0)</f>
        <v>0</v>
      </c>
      <c r="U333" s="96">
        <f t="shared" si="55"/>
        <v>0</v>
      </c>
      <c r="V333" s="96">
        <f>IF(V$11=اغسطس!$A25,اغسطس!$BP25-اغسطس!$BO25,0)</f>
        <v>0</v>
      </c>
      <c r="W333" s="96">
        <f>IF(W$11=اغسطس!$A25,اغسطس!$BL25-اغسطس!$BK25,0)</f>
        <v>0</v>
      </c>
      <c r="X333" s="96">
        <f>IF(X$11=اغسطس!$A25,اغسطس!$AI25-اغسطس!$AJ25,0)</f>
        <v>0</v>
      </c>
      <c r="Y333" s="96">
        <f>IF(Y$11=اغسطس!$A25,اغسطس!$AI25-اغسطس!$AJ25,0)</f>
        <v>0</v>
      </c>
      <c r="Z333" s="96">
        <f>IF(Z$11=اغسطس!$A25,اغسطس!$AI25-اغسطس!$AJ25,0)</f>
        <v>0</v>
      </c>
      <c r="AA333" s="96">
        <f>IF(AA$11=اغسطس!$A25,اغسطس!$AI25-اغسطس!$AJ25,0)</f>
        <v>0</v>
      </c>
      <c r="AB333" s="96">
        <f>IF(AB$11=اغسطس!$A25,اغسطس!$AI25-اغسطس!$AJ25,0)</f>
        <v>0</v>
      </c>
      <c r="AC333" s="96">
        <f t="shared" si="56"/>
        <v>0</v>
      </c>
      <c r="AD333" s="96">
        <f>IF(AD$11=اغسطس!$A25,اغسطس!$BP25-اغسطس!$BO25,0)</f>
        <v>0</v>
      </c>
      <c r="AE333" s="96">
        <f>IF(AE$11=اغسطس!$A25,اغسطس!$BL25-اغسطس!$BK25,0)</f>
        <v>0</v>
      </c>
      <c r="AF333" s="96">
        <f>IF(AF$11=اغسطس!$A25,اغسطس!$AI25-اغسطس!$AJ25,0)</f>
        <v>0</v>
      </c>
      <c r="AG333" s="96">
        <f>IF(AG$11=اغسطس!$A25,اغسطس!$AI25-اغسطس!$AJ25,0)</f>
        <v>0</v>
      </c>
      <c r="AH333" s="96">
        <f>IF(AH$11=اغسطس!$A25,اغسطس!$AI25-اغسطس!$AJ25,0)</f>
        <v>0</v>
      </c>
      <c r="AI333" s="96">
        <f t="shared" si="57"/>
        <v>0</v>
      </c>
      <c r="AJ333" s="96">
        <f>IF(AJ$11=اغسطس!$A25,اغسطس!$BP25-اغسطس!$BO25,0)</f>
        <v>0</v>
      </c>
      <c r="AK333" s="96">
        <f>IF(AK$11=اغسطس!$A25,اغسطس!$AI25-اغسطس!$AJ25,0)</f>
        <v>0</v>
      </c>
      <c r="AL333" s="96">
        <f>IF(AL$11=اغسطس!$A25,اغسطس!$AI25-اغسطس!$AJ25,0)</f>
        <v>0</v>
      </c>
      <c r="AM333" s="96">
        <f>IF(AM$11=اغسطس!$A25,اغسطس!$AI25-اغسطس!$AJ25,0)</f>
        <v>0</v>
      </c>
      <c r="AN333" s="96">
        <f>IF(AN$11=اغسطس!$A25,اغسطس!$AI25-اغسطس!$AJ25,0)</f>
        <v>0</v>
      </c>
    </row>
    <row r="334" spans="1:40">
      <c r="A334" s="96" t="str">
        <f>IF(D334&gt;0,اغسطس!D26," ")</f>
        <v> </v>
      </c>
      <c r="B334" s="96"/>
      <c r="C334" s="96"/>
      <c r="D334" s="126">
        <f t="shared" si="52"/>
        <v>0</v>
      </c>
      <c r="E334" s="126">
        <f t="shared" si="53"/>
        <v>0</v>
      </c>
      <c r="F334" s="96">
        <f>IF(F$11=اغسطس!$A26,اغسطس!$BP26-اغسطس!$BO26,0)</f>
        <v>0</v>
      </c>
      <c r="G334" s="96">
        <f>IF(G$11=اغسطس!$A26,اغسطس!$BL26-اغسطس!$BK26,0)</f>
        <v>0</v>
      </c>
      <c r="H334" s="96">
        <f>IF(H$11=اغسطس!$A26,اغسطس!$BM26-اغسطس!$BN26,0)</f>
        <v>0</v>
      </c>
      <c r="I334" s="96">
        <f>IF(I$11=اغسطس!$A26,اغسطس!$BM26-اغسطس!$BN26,0)</f>
        <v>0</v>
      </c>
      <c r="J334" s="96">
        <f>IF(J$11=اغسطس!$A26,اغسطس!$BM26-اغسطس!$BN26,0)</f>
        <v>0</v>
      </c>
      <c r="K334" s="96">
        <f>IF(K$11=اغسطس!$A26,اغسطس!$BM26-اغسطس!$BN26,0)</f>
        <v>0</v>
      </c>
      <c r="L334" s="96">
        <f>IF(L$11=اغسطس!$A26,اغسطس!$BM26-اغسطس!$BN26,0)</f>
        <v>0</v>
      </c>
      <c r="M334" s="96">
        <f t="shared" si="54"/>
        <v>0</v>
      </c>
      <c r="N334" s="96">
        <f>IF(N$11=اغسطس!$A26,اغسطس!$BP26-اغسطس!$BO26,0)</f>
        <v>0</v>
      </c>
      <c r="O334" s="96">
        <f>IF(O$11=اغسطس!$A26,اغسطس!$BL26-اغسطس!$BK26,0)</f>
        <v>0</v>
      </c>
      <c r="P334" s="96">
        <f>IF(P$11=اغسطس!$A26,اغسطس!$AI26-اغسطس!$AJ26,0)</f>
        <v>0</v>
      </c>
      <c r="Q334" s="96">
        <f>IF(Q$11=اغسطس!$A26,اغسطس!$AI26-اغسطس!$AJ26,0)</f>
        <v>0</v>
      </c>
      <c r="R334" s="96">
        <f>IF(R$11=اغسطس!$A26,اغسطس!$AI26-اغسطس!$AJ26,0)</f>
        <v>0</v>
      </c>
      <c r="S334" s="96">
        <f>IF(S$11=اغسطس!$A26,اغسطس!$AI26-اغسطس!$AJ26,0)</f>
        <v>0</v>
      </c>
      <c r="T334" s="96">
        <f>IF(T$11=اغسطس!$A26,اغسطس!$AI26-اغسطس!$AJ26,0)</f>
        <v>0</v>
      </c>
      <c r="U334" s="96">
        <f t="shared" si="55"/>
        <v>0</v>
      </c>
      <c r="V334" s="96">
        <f>IF(V$11=اغسطس!$A26,اغسطس!$BP26-اغسطس!$BO26,0)</f>
        <v>0</v>
      </c>
      <c r="W334" s="96">
        <f>IF(W$11=اغسطس!$A26,اغسطس!$BL26-اغسطس!$BK26,0)</f>
        <v>0</v>
      </c>
      <c r="X334" s="96">
        <f>IF(X$11=اغسطس!$A26,اغسطس!$AI26-اغسطس!$AJ26,0)</f>
        <v>0</v>
      </c>
      <c r="Y334" s="96">
        <f>IF(Y$11=اغسطس!$A26,اغسطس!$AI26-اغسطس!$AJ26,0)</f>
        <v>0</v>
      </c>
      <c r="Z334" s="96">
        <f>IF(Z$11=اغسطس!$A26,اغسطس!$AI26-اغسطس!$AJ26,0)</f>
        <v>0</v>
      </c>
      <c r="AA334" s="96">
        <f>IF(AA$11=اغسطس!$A26,اغسطس!$AI26-اغسطس!$AJ26,0)</f>
        <v>0</v>
      </c>
      <c r="AB334" s="96">
        <f>IF(AB$11=اغسطس!$A26,اغسطس!$AI26-اغسطس!$AJ26,0)</f>
        <v>0</v>
      </c>
      <c r="AC334" s="96">
        <f t="shared" si="56"/>
        <v>0</v>
      </c>
      <c r="AD334" s="96">
        <f>IF(AD$11=اغسطس!$A26,اغسطس!$BP26-اغسطس!$BO26,0)</f>
        <v>0</v>
      </c>
      <c r="AE334" s="96">
        <f>IF(AE$11=اغسطس!$A26,اغسطس!$BL26-اغسطس!$BK26,0)</f>
        <v>0</v>
      </c>
      <c r="AF334" s="96">
        <f>IF(AF$11=اغسطس!$A26,اغسطس!$AI26-اغسطس!$AJ26,0)</f>
        <v>0</v>
      </c>
      <c r="AG334" s="96">
        <f>IF(AG$11=اغسطس!$A26,اغسطس!$AI26-اغسطس!$AJ26,0)</f>
        <v>0</v>
      </c>
      <c r="AH334" s="96">
        <f>IF(AH$11=اغسطس!$A26,اغسطس!$AI26-اغسطس!$AJ26,0)</f>
        <v>0</v>
      </c>
      <c r="AI334" s="96">
        <f t="shared" si="57"/>
        <v>0</v>
      </c>
      <c r="AJ334" s="96">
        <f>IF(AJ$11=اغسطس!$A26,اغسطس!$BP26-اغسطس!$BO26,0)</f>
        <v>0</v>
      </c>
      <c r="AK334" s="96">
        <f>IF(AK$11=اغسطس!$A26,اغسطس!$AI26-اغسطس!$AJ26,0)</f>
        <v>0</v>
      </c>
      <c r="AL334" s="96">
        <f>IF(AL$11=اغسطس!$A26,اغسطس!$AI26-اغسطس!$AJ26,0)</f>
        <v>0</v>
      </c>
      <c r="AM334" s="96">
        <f>IF(AM$11=اغسطس!$A26,اغسطس!$AI26-اغسطس!$AJ26,0)</f>
        <v>0</v>
      </c>
      <c r="AN334" s="96">
        <f>IF(AN$11=اغسطس!$A26,اغسطس!$AI26-اغسطس!$AJ26,0)</f>
        <v>0</v>
      </c>
    </row>
    <row r="335" spans="1:40">
      <c r="A335" s="96" t="str">
        <f>IF(D335&gt;0,اغسطس!D27," ")</f>
        <v> </v>
      </c>
      <c r="B335" s="96"/>
      <c r="C335" s="96"/>
      <c r="D335" s="126">
        <f t="shared" si="52"/>
        <v>0</v>
      </c>
      <c r="E335" s="126">
        <f t="shared" si="53"/>
        <v>0</v>
      </c>
      <c r="F335" s="96">
        <f>IF(F$11=اغسطس!$A27,اغسطس!$BP27-اغسطس!$BO27,0)</f>
        <v>0</v>
      </c>
      <c r="G335" s="96">
        <f>IF(G$11=اغسطس!$A27,اغسطس!$BL27-اغسطس!$BK27,0)</f>
        <v>0</v>
      </c>
      <c r="H335" s="96">
        <f>IF(H$11=اغسطس!$A27,اغسطس!$BM27-اغسطس!$BN27,0)</f>
        <v>0</v>
      </c>
      <c r="I335" s="96">
        <f>IF(I$11=اغسطس!$A27,اغسطس!$BM27-اغسطس!$BN27,0)</f>
        <v>0</v>
      </c>
      <c r="J335" s="96">
        <f>IF(J$11=اغسطس!$A27,اغسطس!$BM27-اغسطس!$BN27,0)</f>
        <v>0</v>
      </c>
      <c r="K335" s="96">
        <f>IF(K$11=اغسطس!$A27,اغسطس!$BM27-اغسطس!$BN27,0)</f>
        <v>0</v>
      </c>
      <c r="L335" s="96">
        <f>IF(L$11=اغسطس!$A27,اغسطس!$BM27-اغسطس!$BN27,0)</f>
        <v>0</v>
      </c>
      <c r="M335" s="96">
        <f t="shared" si="54"/>
        <v>0</v>
      </c>
      <c r="N335" s="96">
        <f>IF(N$11=اغسطس!$A27,اغسطس!$BP27-اغسطس!$BO27,0)</f>
        <v>0</v>
      </c>
      <c r="O335" s="96">
        <f>IF(O$11=اغسطس!$A27,اغسطس!$BL27-اغسطس!$BK27,0)</f>
        <v>0</v>
      </c>
      <c r="P335" s="96">
        <f>IF(P$11=اغسطس!$A27,اغسطس!$AI27-اغسطس!$AJ27,0)</f>
        <v>0</v>
      </c>
      <c r="Q335" s="96">
        <f>IF(Q$11=اغسطس!$A27,اغسطس!$AI27-اغسطس!$AJ27,0)</f>
        <v>0</v>
      </c>
      <c r="R335" s="96">
        <f>IF(R$11=اغسطس!$A27,اغسطس!$AI27-اغسطس!$AJ27,0)</f>
        <v>0</v>
      </c>
      <c r="S335" s="96">
        <f>IF(S$11=اغسطس!$A27,اغسطس!$AI27-اغسطس!$AJ27,0)</f>
        <v>0</v>
      </c>
      <c r="T335" s="96">
        <f>IF(T$11=اغسطس!$A27,اغسطس!$AI27-اغسطس!$AJ27,0)</f>
        <v>0</v>
      </c>
      <c r="U335" s="96">
        <f t="shared" si="55"/>
        <v>0</v>
      </c>
      <c r="V335" s="96">
        <f>IF(V$11=اغسطس!$A27,اغسطس!$BP27-اغسطس!$BO27,0)</f>
        <v>0</v>
      </c>
      <c r="W335" s="96">
        <f>IF(W$11=اغسطس!$A27,اغسطس!$BL27-اغسطس!$BK27,0)</f>
        <v>0</v>
      </c>
      <c r="X335" s="96">
        <f>IF(X$11=اغسطس!$A27,اغسطس!$AI27-اغسطس!$AJ27,0)</f>
        <v>0</v>
      </c>
      <c r="Y335" s="96">
        <f>IF(Y$11=اغسطس!$A27,اغسطس!$AI27-اغسطس!$AJ27,0)</f>
        <v>0</v>
      </c>
      <c r="Z335" s="96">
        <f>IF(Z$11=اغسطس!$A27,اغسطس!$AI27-اغسطس!$AJ27,0)</f>
        <v>0</v>
      </c>
      <c r="AA335" s="96">
        <f>IF(AA$11=اغسطس!$A27,اغسطس!$AI27-اغسطس!$AJ27,0)</f>
        <v>0</v>
      </c>
      <c r="AB335" s="96">
        <f>IF(AB$11=اغسطس!$A27,اغسطس!$AI27-اغسطس!$AJ27,0)</f>
        <v>0</v>
      </c>
      <c r="AC335" s="96">
        <f t="shared" si="56"/>
        <v>0</v>
      </c>
      <c r="AD335" s="96">
        <f>IF(AD$11=اغسطس!$A27,اغسطس!$BP27-اغسطس!$BO27,0)</f>
        <v>0</v>
      </c>
      <c r="AE335" s="96">
        <f>IF(AE$11=اغسطس!$A27,اغسطس!$BL27-اغسطس!$BK27,0)</f>
        <v>0</v>
      </c>
      <c r="AF335" s="96">
        <f>IF(AF$11=اغسطس!$A27,اغسطس!$AI27-اغسطس!$AJ27,0)</f>
        <v>0</v>
      </c>
      <c r="AG335" s="96">
        <f>IF(AG$11=اغسطس!$A27,اغسطس!$AI27-اغسطس!$AJ27,0)</f>
        <v>0</v>
      </c>
      <c r="AH335" s="96">
        <f>IF(AH$11=اغسطس!$A27,اغسطس!$AI27-اغسطس!$AJ27,0)</f>
        <v>0</v>
      </c>
      <c r="AI335" s="96">
        <f t="shared" si="57"/>
        <v>0</v>
      </c>
      <c r="AJ335" s="96">
        <f>IF(AJ$11=اغسطس!$A27,اغسطس!$BP27-اغسطس!$BO27,0)</f>
        <v>0</v>
      </c>
      <c r="AK335" s="96">
        <f>IF(AK$11=اغسطس!$A27,اغسطس!$AI27-اغسطس!$AJ27,0)</f>
        <v>0</v>
      </c>
      <c r="AL335" s="96">
        <f>IF(AL$11=اغسطس!$A27,اغسطس!$AI27-اغسطس!$AJ27,0)</f>
        <v>0</v>
      </c>
      <c r="AM335" s="96">
        <f>IF(AM$11=اغسطس!$A27,اغسطس!$AI27-اغسطس!$AJ27,0)</f>
        <v>0</v>
      </c>
      <c r="AN335" s="96">
        <f>IF(AN$11=اغسطس!$A27,اغسطس!$AI27-اغسطس!$AJ27,0)</f>
        <v>0</v>
      </c>
    </row>
    <row r="336" spans="1:40">
      <c r="A336" s="96" t="str">
        <f>IF(D336&gt;0,اغسطس!D28," ")</f>
        <v> </v>
      </c>
      <c r="B336" s="96"/>
      <c r="C336" s="96"/>
      <c r="D336" s="126">
        <f t="shared" si="52"/>
        <v>0</v>
      </c>
      <c r="E336" s="126">
        <f t="shared" si="53"/>
        <v>0</v>
      </c>
      <c r="F336" s="96">
        <f>IF(F$11=اغسطس!$A28,اغسطس!$BP28-اغسطس!$BO28,0)</f>
        <v>0</v>
      </c>
      <c r="G336" s="96">
        <f>IF(G$11=اغسطس!$A28,اغسطس!$BL28-اغسطس!$BK28,0)</f>
        <v>0</v>
      </c>
      <c r="H336" s="96">
        <f>IF(H$11=اغسطس!$A28,اغسطس!$BM28-اغسطس!$BN28,0)</f>
        <v>0</v>
      </c>
      <c r="I336" s="96">
        <f>IF(I$11=اغسطس!$A28,اغسطس!$BM28-اغسطس!$BN28,0)</f>
        <v>0</v>
      </c>
      <c r="J336" s="96">
        <f>IF(J$11=اغسطس!$A28,اغسطس!$BM28-اغسطس!$BN28,0)</f>
        <v>0</v>
      </c>
      <c r="K336" s="96">
        <f>IF(K$11=اغسطس!$A28,اغسطس!$BM28-اغسطس!$BN28,0)</f>
        <v>0</v>
      </c>
      <c r="L336" s="96">
        <f>IF(L$11=اغسطس!$A28,اغسطس!$BM28-اغسطس!$BN28,0)</f>
        <v>0</v>
      </c>
      <c r="M336" s="96">
        <f t="shared" si="54"/>
        <v>0</v>
      </c>
      <c r="N336" s="96">
        <f>IF(N$11=اغسطس!$A28,اغسطس!$BP28-اغسطس!$BO28,0)</f>
        <v>0</v>
      </c>
      <c r="O336" s="96">
        <f>IF(O$11=اغسطس!$A28,اغسطس!$BL28-اغسطس!$BK28,0)</f>
        <v>0</v>
      </c>
      <c r="P336" s="96">
        <f>IF(P$11=اغسطس!$A28,اغسطس!$AI28-اغسطس!$AJ28,0)</f>
        <v>0</v>
      </c>
      <c r="Q336" s="96">
        <f>IF(Q$11=اغسطس!$A28,اغسطس!$AI28-اغسطس!$AJ28,0)</f>
        <v>0</v>
      </c>
      <c r="R336" s="96">
        <f>IF(R$11=اغسطس!$A28,اغسطس!$AI28-اغسطس!$AJ28,0)</f>
        <v>0</v>
      </c>
      <c r="S336" s="96">
        <f>IF(S$11=اغسطس!$A28,اغسطس!$AI28-اغسطس!$AJ28,0)</f>
        <v>0</v>
      </c>
      <c r="T336" s="96">
        <f>IF(T$11=اغسطس!$A28,اغسطس!$AI28-اغسطس!$AJ28,0)</f>
        <v>0</v>
      </c>
      <c r="U336" s="96">
        <f t="shared" si="55"/>
        <v>0</v>
      </c>
      <c r="V336" s="96">
        <f>IF(V$11=اغسطس!$A28,اغسطس!$BP28-اغسطس!$BO28,0)</f>
        <v>0</v>
      </c>
      <c r="W336" s="96">
        <f>IF(W$11=اغسطس!$A28,اغسطس!$BL28-اغسطس!$BK28,0)</f>
        <v>0</v>
      </c>
      <c r="X336" s="96">
        <f>IF(X$11=اغسطس!$A28,اغسطس!$AI28-اغسطس!$AJ28,0)</f>
        <v>0</v>
      </c>
      <c r="Y336" s="96">
        <f>IF(Y$11=اغسطس!$A28,اغسطس!$AI28-اغسطس!$AJ28,0)</f>
        <v>0</v>
      </c>
      <c r="Z336" s="96">
        <f>IF(Z$11=اغسطس!$A28,اغسطس!$AI28-اغسطس!$AJ28,0)</f>
        <v>0</v>
      </c>
      <c r="AA336" s="96">
        <f>IF(AA$11=اغسطس!$A28,اغسطس!$AI28-اغسطس!$AJ28,0)</f>
        <v>0</v>
      </c>
      <c r="AB336" s="96">
        <f>IF(AB$11=اغسطس!$A28,اغسطس!$AI28-اغسطس!$AJ28,0)</f>
        <v>0</v>
      </c>
      <c r="AC336" s="96">
        <f t="shared" si="56"/>
        <v>0</v>
      </c>
      <c r="AD336" s="96">
        <f>IF(AD$11=اغسطس!$A28,اغسطس!$BP28-اغسطس!$BO28,0)</f>
        <v>0</v>
      </c>
      <c r="AE336" s="96">
        <f>IF(AE$11=اغسطس!$A28,اغسطس!$BL28-اغسطس!$BK28,0)</f>
        <v>0</v>
      </c>
      <c r="AF336" s="96">
        <f>IF(AF$11=اغسطس!$A28,اغسطس!$AI28-اغسطس!$AJ28,0)</f>
        <v>0</v>
      </c>
      <c r="AG336" s="96">
        <f>IF(AG$11=اغسطس!$A28,اغسطس!$AI28-اغسطس!$AJ28,0)</f>
        <v>0</v>
      </c>
      <c r="AH336" s="96">
        <f>IF(AH$11=اغسطس!$A28,اغسطس!$AI28-اغسطس!$AJ28,0)</f>
        <v>0</v>
      </c>
      <c r="AI336" s="96">
        <f t="shared" si="57"/>
        <v>0</v>
      </c>
      <c r="AJ336" s="96">
        <f>IF(AJ$11=اغسطس!$A28,اغسطس!$BP28-اغسطس!$BO28,0)</f>
        <v>0</v>
      </c>
      <c r="AK336" s="96">
        <f>IF(AK$11=اغسطس!$A28,اغسطس!$AI28-اغسطس!$AJ28,0)</f>
        <v>0</v>
      </c>
      <c r="AL336" s="96">
        <f>IF(AL$11=اغسطس!$A28,اغسطس!$AI28-اغسطس!$AJ28,0)</f>
        <v>0</v>
      </c>
      <c r="AM336" s="96">
        <f>IF(AM$11=اغسطس!$A28,اغسطس!$AI28-اغسطس!$AJ28,0)</f>
        <v>0</v>
      </c>
      <c r="AN336" s="96">
        <f>IF(AN$11=اغسطس!$A28,اغسطس!$AI28-اغسطس!$AJ28,0)</f>
        <v>0</v>
      </c>
    </row>
    <row r="337" spans="1:40">
      <c r="A337" s="96" t="str">
        <f>IF(D337&gt;0,اغسطس!D29," ")</f>
        <v> </v>
      </c>
      <c r="B337" s="96"/>
      <c r="C337" s="96"/>
      <c r="D337" s="126">
        <f t="shared" si="52"/>
        <v>0</v>
      </c>
      <c r="E337" s="126">
        <f t="shared" si="53"/>
        <v>0</v>
      </c>
      <c r="F337" s="96">
        <f>IF(F$11=اغسطس!$A29,اغسطس!$BP29-اغسطس!$BO29,0)</f>
        <v>0</v>
      </c>
      <c r="G337" s="96">
        <f>IF(G$11=اغسطس!$A29,اغسطس!$BL29-اغسطس!$BK29,0)</f>
        <v>0</v>
      </c>
      <c r="H337" s="96">
        <f>IF(H$11=اغسطس!$A29,اغسطس!$BM29-اغسطس!$BN29,0)</f>
        <v>0</v>
      </c>
      <c r="I337" s="96">
        <f>IF(I$11=اغسطس!$A29,اغسطس!$BM29-اغسطس!$BN29,0)</f>
        <v>0</v>
      </c>
      <c r="J337" s="96">
        <f>IF(J$11=اغسطس!$A29,اغسطس!$BM29-اغسطس!$BN29,0)</f>
        <v>0</v>
      </c>
      <c r="K337" s="96">
        <f>IF(K$11=اغسطس!$A29,اغسطس!$BM29-اغسطس!$BN29,0)</f>
        <v>0</v>
      </c>
      <c r="L337" s="96">
        <f>IF(L$11=اغسطس!$A29,اغسطس!$BM29-اغسطس!$BN29,0)</f>
        <v>0</v>
      </c>
      <c r="M337" s="96">
        <f t="shared" si="54"/>
        <v>0</v>
      </c>
      <c r="N337" s="96">
        <f>IF(N$11=اغسطس!$A29,اغسطس!$BP29-اغسطس!$BO29,0)</f>
        <v>0</v>
      </c>
      <c r="O337" s="96">
        <f>IF(O$11=اغسطس!$A29,اغسطس!$BL29-اغسطس!$BK29,0)</f>
        <v>0</v>
      </c>
      <c r="P337" s="96">
        <f>IF(P$11=اغسطس!$A29,اغسطس!$AI29-اغسطس!$AJ29,0)</f>
        <v>0</v>
      </c>
      <c r="Q337" s="96">
        <f>IF(Q$11=اغسطس!$A29,اغسطس!$AI29-اغسطس!$AJ29,0)</f>
        <v>0</v>
      </c>
      <c r="R337" s="96">
        <f>IF(R$11=اغسطس!$A29,اغسطس!$AI29-اغسطس!$AJ29,0)</f>
        <v>0</v>
      </c>
      <c r="S337" s="96">
        <f>IF(S$11=اغسطس!$A29,اغسطس!$AI29-اغسطس!$AJ29,0)</f>
        <v>0</v>
      </c>
      <c r="T337" s="96">
        <f>IF(T$11=اغسطس!$A29,اغسطس!$AI29-اغسطس!$AJ29,0)</f>
        <v>0</v>
      </c>
      <c r="U337" s="96">
        <f t="shared" si="55"/>
        <v>0</v>
      </c>
      <c r="V337" s="96">
        <f>IF(V$11=اغسطس!$A29,اغسطس!$BP29-اغسطس!$BO29,0)</f>
        <v>0</v>
      </c>
      <c r="W337" s="96">
        <f>IF(W$11=اغسطس!$A29,اغسطس!$BL29-اغسطس!$BK29,0)</f>
        <v>0</v>
      </c>
      <c r="X337" s="96">
        <f>IF(X$11=اغسطس!$A29,اغسطس!$AI29-اغسطس!$AJ29,0)</f>
        <v>0</v>
      </c>
      <c r="Y337" s="96">
        <f>IF(Y$11=اغسطس!$A29,اغسطس!$AI29-اغسطس!$AJ29,0)</f>
        <v>0</v>
      </c>
      <c r="Z337" s="96">
        <f>IF(Z$11=اغسطس!$A29,اغسطس!$AI29-اغسطس!$AJ29,0)</f>
        <v>0</v>
      </c>
      <c r="AA337" s="96">
        <f>IF(AA$11=اغسطس!$A29,اغسطس!$AI29-اغسطس!$AJ29,0)</f>
        <v>0</v>
      </c>
      <c r="AB337" s="96">
        <f>IF(AB$11=اغسطس!$A29,اغسطس!$AI29-اغسطس!$AJ29,0)</f>
        <v>0</v>
      </c>
      <c r="AC337" s="96">
        <f t="shared" si="56"/>
        <v>0</v>
      </c>
      <c r="AD337" s="96">
        <f>IF(AD$11=اغسطس!$A29,اغسطس!$BP29-اغسطس!$BO29,0)</f>
        <v>0</v>
      </c>
      <c r="AE337" s="96">
        <f>IF(AE$11=اغسطس!$A29,اغسطس!$BL29-اغسطس!$BK29,0)</f>
        <v>0</v>
      </c>
      <c r="AF337" s="96">
        <f>IF(AF$11=اغسطس!$A29,اغسطس!$AI29-اغسطس!$AJ29,0)</f>
        <v>0</v>
      </c>
      <c r="AG337" s="96">
        <f>IF(AG$11=اغسطس!$A29,اغسطس!$AI29-اغسطس!$AJ29,0)</f>
        <v>0</v>
      </c>
      <c r="AH337" s="96">
        <f>IF(AH$11=اغسطس!$A29,اغسطس!$AI29-اغسطس!$AJ29,0)</f>
        <v>0</v>
      </c>
      <c r="AI337" s="96">
        <f t="shared" si="57"/>
        <v>0</v>
      </c>
      <c r="AJ337" s="96">
        <f>IF(AJ$11=اغسطس!$A29,اغسطس!$BP29-اغسطس!$BO29,0)</f>
        <v>0</v>
      </c>
      <c r="AK337" s="96">
        <f>IF(AK$11=اغسطس!$A29,اغسطس!$AI29-اغسطس!$AJ29,0)</f>
        <v>0</v>
      </c>
      <c r="AL337" s="96">
        <f>IF(AL$11=اغسطس!$A29,اغسطس!$AI29-اغسطس!$AJ29,0)</f>
        <v>0</v>
      </c>
      <c r="AM337" s="96">
        <f>IF(AM$11=اغسطس!$A29,اغسطس!$AI29-اغسطس!$AJ29,0)</f>
        <v>0</v>
      </c>
      <c r="AN337" s="96">
        <f>IF(AN$11=اغسطس!$A29,اغسطس!$AI29-اغسطس!$AJ29,0)</f>
        <v>0</v>
      </c>
    </row>
    <row r="338" spans="1:40">
      <c r="A338" s="96" t="str">
        <f>IF(D338&gt;0,اغسطس!D30," ")</f>
        <v> </v>
      </c>
      <c r="B338" s="96"/>
      <c r="C338" s="96"/>
      <c r="D338" s="126">
        <f t="shared" si="52"/>
        <v>0</v>
      </c>
      <c r="E338" s="126">
        <f t="shared" si="53"/>
        <v>0</v>
      </c>
      <c r="F338" s="96">
        <f>IF(F$11=اغسطس!$A30,اغسطس!$BP30-اغسطس!$BO30,0)</f>
        <v>0</v>
      </c>
      <c r="G338" s="96">
        <f>IF(G$11=اغسطس!$A30,اغسطس!$BL30-اغسطس!$BK30,0)</f>
        <v>0</v>
      </c>
      <c r="H338" s="96">
        <f>IF(H$11=اغسطس!$A30,اغسطس!$BM30-اغسطس!$BN30,0)</f>
        <v>0</v>
      </c>
      <c r="I338" s="96">
        <f>IF(I$11=اغسطس!$A30,اغسطس!$BM30-اغسطس!$BN30,0)</f>
        <v>0</v>
      </c>
      <c r="J338" s="96">
        <f>IF(J$11=اغسطس!$A30,اغسطس!$BM30-اغسطس!$BN30,0)</f>
        <v>0</v>
      </c>
      <c r="K338" s="96">
        <f>IF(K$11=اغسطس!$A30,اغسطس!$BM30-اغسطس!$BN30,0)</f>
        <v>0</v>
      </c>
      <c r="L338" s="96">
        <f>IF(L$11=اغسطس!$A30,اغسطس!$BM30-اغسطس!$BN30,0)</f>
        <v>0</v>
      </c>
      <c r="M338" s="96">
        <f t="shared" si="54"/>
        <v>0</v>
      </c>
      <c r="N338" s="96">
        <f>IF(N$11=اغسطس!$A30,اغسطس!$BP30-اغسطس!$BO30,0)</f>
        <v>0</v>
      </c>
      <c r="O338" s="96">
        <f>IF(O$11=اغسطس!$A30,اغسطس!$BL30-اغسطس!$BK30,0)</f>
        <v>0</v>
      </c>
      <c r="P338" s="96">
        <f>IF(P$11=اغسطس!$A30,اغسطس!$AI30-اغسطس!$AJ30,0)</f>
        <v>0</v>
      </c>
      <c r="Q338" s="96">
        <f>IF(Q$11=اغسطس!$A30,اغسطس!$AI30-اغسطس!$AJ30,0)</f>
        <v>0</v>
      </c>
      <c r="R338" s="96">
        <f>IF(R$11=اغسطس!$A30,اغسطس!$AI30-اغسطس!$AJ30,0)</f>
        <v>0</v>
      </c>
      <c r="S338" s="96">
        <f>IF(S$11=اغسطس!$A30,اغسطس!$AI30-اغسطس!$AJ30,0)</f>
        <v>0</v>
      </c>
      <c r="T338" s="96">
        <f>IF(T$11=اغسطس!$A30,اغسطس!$AI30-اغسطس!$AJ30,0)</f>
        <v>0</v>
      </c>
      <c r="U338" s="96">
        <f t="shared" si="55"/>
        <v>0</v>
      </c>
      <c r="V338" s="96">
        <f>IF(V$11=اغسطس!$A30,اغسطس!$BP30-اغسطس!$BO30,0)</f>
        <v>0</v>
      </c>
      <c r="W338" s="96">
        <f>IF(W$11=اغسطس!$A30,اغسطس!$BL30-اغسطس!$BK30,0)</f>
        <v>0</v>
      </c>
      <c r="X338" s="96">
        <f>IF(X$11=اغسطس!$A30,اغسطس!$AI30-اغسطس!$AJ30,0)</f>
        <v>0</v>
      </c>
      <c r="Y338" s="96">
        <f>IF(Y$11=اغسطس!$A30,اغسطس!$AI30-اغسطس!$AJ30,0)</f>
        <v>0</v>
      </c>
      <c r="Z338" s="96">
        <f>IF(Z$11=اغسطس!$A30,اغسطس!$AI30-اغسطس!$AJ30,0)</f>
        <v>0</v>
      </c>
      <c r="AA338" s="96">
        <f>IF(AA$11=اغسطس!$A30,اغسطس!$AI30-اغسطس!$AJ30,0)</f>
        <v>0</v>
      </c>
      <c r="AB338" s="96">
        <f>IF(AB$11=اغسطس!$A30,اغسطس!$AI30-اغسطس!$AJ30,0)</f>
        <v>0</v>
      </c>
      <c r="AC338" s="96">
        <f t="shared" si="56"/>
        <v>0</v>
      </c>
      <c r="AD338" s="96">
        <f>IF(AD$11=اغسطس!$A30,اغسطس!$BP30-اغسطس!$BO30,0)</f>
        <v>0</v>
      </c>
      <c r="AE338" s="96">
        <f>IF(AE$11=اغسطس!$A30,اغسطس!$BL30-اغسطس!$BK30,0)</f>
        <v>0</v>
      </c>
      <c r="AF338" s="96">
        <f>IF(AF$11=اغسطس!$A30,اغسطس!$AI30-اغسطس!$AJ30,0)</f>
        <v>0</v>
      </c>
      <c r="AG338" s="96">
        <f>IF(AG$11=اغسطس!$A30,اغسطس!$AI30-اغسطس!$AJ30,0)</f>
        <v>0</v>
      </c>
      <c r="AH338" s="96">
        <f>IF(AH$11=اغسطس!$A30,اغسطس!$AI30-اغسطس!$AJ30,0)</f>
        <v>0</v>
      </c>
      <c r="AI338" s="96">
        <f t="shared" si="57"/>
        <v>0</v>
      </c>
      <c r="AJ338" s="96">
        <f>IF(AJ$11=اغسطس!$A30,اغسطس!$BP30-اغسطس!$BO30,0)</f>
        <v>0</v>
      </c>
      <c r="AK338" s="96">
        <f>IF(AK$11=اغسطس!$A30,اغسطس!$AI30-اغسطس!$AJ30,0)</f>
        <v>0</v>
      </c>
      <c r="AL338" s="96">
        <f>IF(AL$11=اغسطس!$A30,اغسطس!$AI30-اغسطس!$AJ30,0)</f>
        <v>0</v>
      </c>
      <c r="AM338" s="96">
        <f>IF(AM$11=اغسطس!$A30,اغسطس!$AI30-اغسطس!$AJ30,0)</f>
        <v>0</v>
      </c>
      <c r="AN338" s="96">
        <f>IF(AN$11=اغسطس!$A30,اغسطس!$AI30-اغسطس!$AJ30,0)</f>
        <v>0</v>
      </c>
    </row>
    <row r="339" spans="1:40">
      <c r="A339" s="96" t="str">
        <f>IF(D339&gt;0,اغسطس!D31," ")</f>
        <v> </v>
      </c>
      <c r="B339" s="96"/>
      <c r="C339" s="96"/>
      <c r="D339" s="126">
        <f t="shared" si="52"/>
        <v>0</v>
      </c>
      <c r="E339" s="126">
        <f t="shared" si="53"/>
        <v>0</v>
      </c>
      <c r="F339" s="96">
        <f>IF(F$11=اغسطس!$A31,اغسطس!$BP31-اغسطس!$BO31,0)</f>
        <v>0</v>
      </c>
      <c r="G339" s="96">
        <f>IF(G$11=اغسطس!$A31,اغسطس!$BL31-اغسطس!$BK31,0)</f>
        <v>0</v>
      </c>
      <c r="H339" s="96">
        <f>IF(H$11=اغسطس!$A31,اغسطس!$BM31-اغسطس!$BN31,0)</f>
        <v>0</v>
      </c>
      <c r="I339" s="96">
        <f>IF(I$11=اغسطس!$A31,اغسطس!$BM31-اغسطس!$BN31,0)</f>
        <v>0</v>
      </c>
      <c r="J339" s="96">
        <f>IF(J$11=اغسطس!$A31,اغسطس!$BM31-اغسطس!$BN31,0)</f>
        <v>0</v>
      </c>
      <c r="K339" s="96">
        <f>IF(K$11=اغسطس!$A31,اغسطس!$BM31-اغسطس!$BN31,0)</f>
        <v>0</v>
      </c>
      <c r="L339" s="96">
        <f>IF(L$11=اغسطس!$A31,اغسطس!$BM31-اغسطس!$BN31,0)</f>
        <v>0</v>
      </c>
      <c r="M339" s="96">
        <f t="shared" si="54"/>
        <v>0</v>
      </c>
      <c r="N339" s="96">
        <f>IF(N$11=اغسطس!$A31,اغسطس!$BP31-اغسطس!$BO31,0)</f>
        <v>0</v>
      </c>
      <c r="O339" s="96">
        <f>IF(O$11=اغسطس!$A31,اغسطس!$BL31-اغسطس!$BK31,0)</f>
        <v>0</v>
      </c>
      <c r="P339" s="96">
        <f>IF(P$11=اغسطس!$A31,اغسطس!$AI31-اغسطس!$AJ31,0)</f>
        <v>0</v>
      </c>
      <c r="Q339" s="96">
        <f>IF(Q$11=اغسطس!$A31,اغسطس!$AI31-اغسطس!$AJ31,0)</f>
        <v>0</v>
      </c>
      <c r="R339" s="96">
        <f>IF(R$11=اغسطس!$A31,اغسطس!$AI31-اغسطس!$AJ31,0)</f>
        <v>0</v>
      </c>
      <c r="S339" s="96">
        <f>IF(S$11=اغسطس!$A31,اغسطس!$AI31-اغسطس!$AJ31,0)</f>
        <v>0</v>
      </c>
      <c r="T339" s="96">
        <f>IF(T$11=اغسطس!$A31,اغسطس!$AI31-اغسطس!$AJ31,0)</f>
        <v>0</v>
      </c>
      <c r="U339" s="96">
        <f t="shared" si="55"/>
        <v>0</v>
      </c>
      <c r="V339" s="96">
        <f>IF(V$11=اغسطس!$A31,اغسطس!$BP31-اغسطس!$BO31,0)</f>
        <v>0</v>
      </c>
      <c r="W339" s="96">
        <f>IF(W$11=اغسطس!$A31,اغسطس!$BL31-اغسطس!$BK31,0)</f>
        <v>0</v>
      </c>
      <c r="X339" s="96">
        <f>IF(X$11=اغسطس!$A31,اغسطس!$AI31-اغسطس!$AJ31,0)</f>
        <v>0</v>
      </c>
      <c r="Y339" s="96">
        <f>IF(Y$11=اغسطس!$A31,اغسطس!$AI31-اغسطس!$AJ31,0)</f>
        <v>0</v>
      </c>
      <c r="Z339" s="96">
        <f>IF(Z$11=اغسطس!$A31,اغسطس!$AI31-اغسطس!$AJ31,0)</f>
        <v>0</v>
      </c>
      <c r="AA339" s="96">
        <f>IF(AA$11=اغسطس!$A31,اغسطس!$AI31-اغسطس!$AJ31,0)</f>
        <v>0</v>
      </c>
      <c r="AB339" s="96">
        <f>IF(AB$11=اغسطس!$A31,اغسطس!$AI31-اغسطس!$AJ31,0)</f>
        <v>0</v>
      </c>
      <c r="AC339" s="96">
        <f t="shared" si="56"/>
        <v>0</v>
      </c>
      <c r="AD339" s="96">
        <f>IF(AD$11=اغسطس!$A31,اغسطس!$BP31-اغسطس!$BO31,0)</f>
        <v>0</v>
      </c>
      <c r="AE339" s="96">
        <f>IF(AE$11=اغسطس!$A31,اغسطس!$BL31-اغسطس!$BK31,0)</f>
        <v>0</v>
      </c>
      <c r="AF339" s="96">
        <f>IF(AF$11=اغسطس!$A31,اغسطس!$AI31-اغسطس!$AJ31,0)</f>
        <v>0</v>
      </c>
      <c r="AG339" s="96">
        <f>IF(AG$11=اغسطس!$A31,اغسطس!$AI31-اغسطس!$AJ31,0)</f>
        <v>0</v>
      </c>
      <c r="AH339" s="96">
        <f>IF(AH$11=اغسطس!$A31,اغسطس!$AI31-اغسطس!$AJ31,0)</f>
        <v>0</v>
      </c>
      <c r="AI339" s="96">
        <f t="shared" si="57"/>
        <v>0</v>
      </c>
      <c r="AJ339" s="96">
        <f>IF(AJ$11=اغسطس!$A31,اغسطس!$BP31-اغسطس!$BO31,0)</f>
        <v>0</v>
      </c>
      <c r="AK339" s="96">
        <f>IF(AK$11=اغسطس!$A31,اغسطس!$AI31-اغسطس!$AJ31,0)</f>
        <v>0</v>
      </c>
      <c r="AL339" s="96">
        <f>IF(AL$11=اغسطس!$A31,اغسطس!$AI31-اغسطس!$AJ31,0)</f>
        <v>0</v>
      </c>
      <c r="AM339" s="96">
        <f>IF(AM$11=اغسطس!$A31,اغسطس!$AI31-اغسطس!$AJ31,0)</f>
        <v>0</v>
      </c>
      <c r="AN339" s="96">
        <f>IF(AN$11=اغسطس!$A31,اغسطس!$AI31-اغسطس!$AJ31,0)</f>
        <v>0</v>
      </c>
    </row>
    <row r="340" spans="1:40">
      <c r="A340" s="96" t="str">
        <f>IF(D340&gt;0,اغسطس!D32," ")</f>
        <v> </v>
      </c>
      <c r="B340" s="96"/>
      <c r="C340" s="96"/>
      <c r="D340" s="126">
        <f t="shared" si="52"/>
        <v>0</v>
      </c>
      <c r="E340" s="126">
        <f t="shared" si="53"/>
        <v>0</v>
      </c>
      <c r="F340" s="96">
        <f>IF(F$11=اغسطس!$A32,اغسطس!$BP32-اغسطس!$BO32,0)</f>
        <v>0</v>
      </c>
      <c r="G340" s="96">
        <f>IF(G$11=اغسطس!$A32,اغسطس!$BL32-اغسطس!$BK32,0)</f>
        <v>0</v>
      </c>
      <c r="H340" s="96">
        <f>IF(H$11=اغسطس!$A32,اغسطس!$BM32-اغسطس!$BN32,0)</f>
        <v>0</v>
      </c>
      <c r="I340" s="96">
        <f>IF(I$11=اغسطس!$A32,اغسطس!$BM32-اغسطس!$BN32,0)</f>
        <v>0</v>
      </c>
      <c r="J340" s="96">
        <f>IF(J$11=اغسطس!$A32,اغسطس!$BM32-اغسطس!$BN32,0)</f>
        <v>0</v>
      </c>
      <c r="K340" s="96">
        <f>IF(K$11=اغسطس!$A32,اغسطس!$BM32-اغسطس!$BN32,0)</f>
        <v>0</v>
      </c>
      <c r="L340" s="96">
        <f>IF(L$11=اغسطس!$A32,اغسطس!$BM32-اغسطس!$BN32,0)</f>
        <v>0</v>
      </c>
      <c r="M340" s="96">
        <f t="shared" si="54"/>
        <v>0</v>
      </c>
      <c r="N340" s="96">
        <f>IF(N$11=اغسطس!$A32,اغسطس!$BP32-اغسطس!$BO32,0)</f>
        <v>0</v>
      </c>
      <c r="O340" s="96">
        <f>IF(O$11=اغسطس!$A32,اغسطس!$BL32-اغسطس!$BK32,0)</f>
        <v>0</v>
      </c>
      <c r="P340" s="96">
        <f>IF(P$11=اغسطس!$A32,اغسطس!$AI32-اغسطس!$AJ32,0)</f>
        <v>0</v>
      </c>
      <c r="Q340" s="96">
        <f>IF(Q$11=اغسطس!$A32,اغسطس!$AI32-اغسطس!$AJ32,0)</f>
        <v>0</v>
      </c>
      <c r="R340" s="96">
        <f>IF(R$11=اغسطس!$A32,اغسطس!$AI32-اغسطس!$AJ32,0)</f>
        <v>0</v>
      </c>
      <c r="S340" s="96">
        <f>IF(S$11=اغسطس!$A32,اغسطس!$AI32-اغسطس!$AJ32,0)</f>
        <v>0</v>
      </c>
      <c r="T340" s="96">
        <f>IF(T$11=اغسطس!$A32,اغسطس!$AI32-اغسطس!$AJ32,0)</f>
        <v>0</v>
      </c>
      <c r="U340" s="96">
        <f t="shared" si="55"/>
        <v>0</v>
      </c>
      <c r="V340" s="96">
        <f>IF(V$11=اغسطس!$A32,اغسطس!$BP32-اغسطس!$BO32,0)</f>
        <v>0</v>
      </c>
      <c r="W340" s="96">
        <f>IF(W$11=اغسطس!$A32,اغسطس!$BL32-اغسطس!$BK32,0)</f>
        <v>0</v>
      </c>
      <c r="X340" s="96">
        <f>IF(X$11=اغسطس!$A32,اغسطس!$AI32-اغسطس!$AJ32,0)</f>
        <v>0</v>
      </c>
      <c r="Y340" s="96">
        <f>IF(Y$11=اغسطس!$A32,اغسطس!$AI32-اغسطس!$AJ32,0)</f>
        <v>0</v>
      </c>
      <c r="Z340" s="96">
        <f>IF(Z$11=اغسطس!$A32,اغسطس!$AI32-اغسطس!$AJ32,0)</f>
        <v>0</v>
      </c>
      <c r="AA340" s="96">
        <f>IF(AA$11=اغسطس!$A32,اغسطس!$AI32-اغسطس!$AJ32,0)</f>
        <v>0</v>
      </c>
      <c r="AB340" s="96">
        <f>IF(AB$11=اغسطس!$A32,اغسطس!$AI32-اغسطس!$AJ32,0)</f>
        <v>0</v>
      </c>
      <c r="AC340" s="96">
        <f t="shared" si="56"/>
        <v>0</v>
      </c>
      <c r="AD340" s="96">
        <f>IF(AD$11=اغسطس!$A32,اغسطس!$BP32-اغسطس!$BO32,0)</f>
        <v>0</v>
      </c>
      <c r="AE340" s="96">
        <f>IF(AE$11=اغسطس!$A32,اغسطس!$BL32-اغسطس!$BK32,0)</f>
        <v>0</v>
      </c>
      <c r="AF340" s="96">
        <f>IF(AF$11=اغسطس!$A32,اغسطس!$AI32-اغسطس!$AJ32,0)</f>
        <v>0</v>
      </c>
      <c r="AG340" s="96">
        <f>IF(AG$11=اغسطس!$A32,اغسطس!$AI32-اغسطس!$AJ32,0)</f>
        <v>0</v>
      </c>
      <c r="AH340" s="96">
        <f>IF(AH$11=اغسطس!$A32,اغسطس!$AI32-اغسطس!$AJ32,0)</f>
        <v>0</v>
      </c>
      <c r="AI340" s="96">
        <f t="shared" si="57"/>
        <v>0</v>
      </c>
      <c r="AJ340" s="96">
        <f>IF(AJ$11=اغسطس!$A32,اغسطس!$BP32-اغسطس!$BO32,0)</f>
        <v>0</v>
      </c>
      <c r="AK340" s="96">
        <f>IF(AK$11=اغسطس!$A32,اغسطس!$AI32-اغسطس!$AJ32,0)</f>
        <v>0</v>
      </c>
      <c r="AL340" s="96">
        <f>IF(AL$11=اغسطس!$A32,اغسطس!$AI32-اغسطس!$AJ32,0)</f>
        <v>0</v>
      </c>
      <c r="AM340" s="96">
        <f>IF(AM$11=اغسطس!$A32,اغسطس!$AI32-اغسطس!$AJ32,0)</f>
        <v>0</v>
      </c>
      <c r="AN340" s="96">
        <f>IF(AN$11=اغسطس!$A32,اغسطس!$AI32-اغسطس!$AJ32,0)</f>
        <v>0</v>
      </c>
    </row>
    <row r="341" spans="1:40">
      <c r="A341" s="96" t="str">
        <f>IF(D341&gt;0,اغسطس!D33," ")</f>
        <v> </v>
      </c>
      <c r="B341" s="96"/>
      <c r="C341" s="96"/>
      <c r="D341" s="126">
        <f t="shared" si="52"/>
        <v>0</v>
      </c>
      <c r="E341" s="126">
        <f t="shared" si="53"/>
        <v>0</v>
      </c>
      <c r="F341" s="96">
        <f>IF(F$11=اغسطس!$A33,اغسطس!$BP33-اغسطس!$BO33,0)</f>
        <v>0</v>
      </c>
      <c r="G341" s="96">
        <f>IF(G$11=اغسطس!$A33,اغسطس!$BL33-اغسطس!$BK33,0)</f>
        <v>0</v>
      </c>
      <c r="H341" s="96">
        <f>IF(H$11=اغسطس!$A33,اغسطس!$BM33-اغسطس!$BN33,0)</f>
        <v>0</v>
      </c>
      <c r="I341" s="96">
        <f>IF(I$11=اغسطس!$A33,اغسطس!$BM33-اغسطس!$BN33,0)</f>
        <v>0</v>
      </c>
      <c r="J341" s="96">
        <f>IF(J$11=اغسطس!$A33,اغسطس!$BM33-اغسطس!$BN33,0)</f>
        <v>0</v>
      </c>
      <c r="K341" s="96">
        <f>IF(K$11=اغسطس!$A33,اغسطس!$BM33-اغسطس!$BN33,0)</f>
        <v>0</v>
      </c>
      <c r="L341" s="96">
        <f>IF(L$11=اغسطس!$A33,اغسطس!$BM33-اغسطس!$BN33,0)</f>
        <v>0</v>
      </c>
      <c r="M341" s="96">
        <f t="shared" si="54"/>
        <v>0</v>
      </c>
      <c r="N341" s="96">
        <f>IF(N$11=اغسطس!$A33,اغسطس!$BP33-اغسطس!$BO33,0)</f>
        <v>0</v>
      </c>
      <c r="O341" s="96">
        <f>IF(O$11=اغسطس!$A33,اغسطس!$BL33-اغسطس!$BK33,0)</f>
        <v>0</v>
      </c>
      <c r="P341" s="96">
        <f>IF(P$11=اغسطس!$A33,اغسطس!$AI33-اغسطس!$AJ33,0)</f>
        <v>0</v>
      </c>
      <c r="Q341" s="96">
        <f>IF(Q$11=اغسطس!$A33,اغسطس!$AI33-اغسطس!$AJ33,0)</f>
        <v>0</v>
      </c>
      <c r="R341" s="96">
        <f>IF(R$11=اغسطس!$A33,اغسطس!$AI33-اغسطس!$AJ33,0)</f>
        <v>0</v>
      </c>
      <c r="S341" s="96">
        <f>IF(S$11=اغسطس!$A33,اغسطس!$AI33-اغسطس!$AJ33,0)</f>
        <v>0</v>
      </c>
      <c r="T341" s="96">
        <f>IF(T$11=اغسطس!$A33,اغسطس!$AI33-اغسطس!$AJ33,0)</f>
        <v>0</v>
      </c>
      <c r="U341" s="96">
        <f t="shared" si="55"/>
        <v>0</v>
      </c>
      <c r="V341" s="96">
        <f>IF(V$11=اغسطس!$A33,اغسطس!$BP33-اغسطس!$BO33,0)</f>
        <v>0</v>
      </c>
      <c r="W341" s="96">
        <f>IF(W$11=اغسطس!$A33,اغسطس!$BL33-اغسطس!$BK33,0)</f>
        <v>0</v>
      </c>
      <c r="X341" s="96">
        <f>IF(X$11=اغسطس!$A33,اغسطس!$AI33-اغسطس!$AJ33,0)</f>
        <v>0</v>
      </c>
      <c r="Y341" s="96">
        <f>IF(Y$11=اغسطس!$A33,اغسطس!$AI33-اغسطس!$AJ33,0)</f>
        <v>0</v>
      </c>
      <c r="Z341" s="96">
        <f>IF(Z$11=اغسطس!$A33,اغسطس!$AI33-اغسطس!$AJ33,0)</f>
        <v>0</v>
      </c>
      <c r="AA341" s="96">
        <f>IF(AA$11=اغسطس!$A33,اغسطس!$AI33-اغسطس!$AJ33,0)</f>
        <v>0</v>
      </c>
      <c r="AB341" s="96">
        <f>IF(AB$11=اغسطس!$A33,اغسطس!$AI33-اغسطس!$AJ33,0)</f>
        <v>0</v>
      </c>
      <c r="AC341" s="96">
        <f t="shared" si="56"/>
        <v>0</v>
      </c>
      <c r="AD341" s="96">
        <f>IF(AD$11=اغسطس!$A33,اغسطس!$BP33-اغسطس!$BO33,0)</f>
        <v>0</v>
      </c>
      <c r="AE341" s="96">
        <f>IF(AE$11=اغسطس!$A33,اغسطس!$BL33-اغسطس!$BK33,0)</f>
        <v>0</v>
      </c>
      <c r="AF341" s="96">
        <f>IF(AF$11=اغسطس!$A33,اغسطس!$AI33-اغسطس!$AJ33,0)</f>
        <v>0</v>
      </c>
      <c r="AG341" s="96">
        <f>IF(AG$11=اغسطس!$A33,اغسطس!$AI33-اغسطس!$AJ33,0)</f>
        <v>0</v>
      </c>
      <c r="AH341" s="96">
        <f>IF(AH$11=اغسطس!$A33,اغسطس!$AI33-اغسطس!$AJ33,0)</f>
        <v>0</v>
      </c>
      <c r="AI341" s="96">
        <f t="shared" si="57"/>
        <v>0</v>
      </c>
      <c r="AJ341" s="96">
        <f>IF(AJ$11=اغسطس!$A33,اغسطس!$BP33-اغسطس!$BO33,0)</f>
        <v>0</v>
      </c>
      <c r="AK341" s="96">
        <f>IF(AK$11=اغسطس!$A33,اغسطس!$AI33-اغسطس!$AJ33,0)</f>
        <v>0</v>
      </c>
      <c r="AL341" s="96">
        <f>IF(AL$11=اغسطس!$A33,اغسطس!$AI33-اغسطس!$AJ33,0)</f>
        <v>0</v>
      </c>
      <c r="AM341" s="96">
        <f>IF(AM$11=اغسطس!$A33,اغسطس!$AI33-اغسطس!$AJ33,0)</f>
        <v>0</v>
      </c>
      <c r="AN341" s="96">
        <f>IF(AN$11=اغسطس!$A33,اغسطس!$AI33-اغسطس!$AJ33,0)</f>
        <v>0</v>
      </c>
    </row>
    <row r="342" spans="1:40">
      <c r="A342" s="96" t="str">
        <f>IF(D342&gt;0,اغسطس!D34," ")</f>
        <v> </v>
      </c>
      <c r="B342" s="96"/>
      <c r="C342" s="96"/>
      <c r="D342" s="126">
        <f t="shared" si="52"/>
        <v>0</v>
      </c>
      <c r="E342" s="126">
        <f t="shared" si="53"/>
        <v>0</v>
      </c>
      <c r="F342" s="96">
        <f>IF(F$11=اغسطس!$A34,اغسطس!$BP34-اغسطس!$BO34,0)</f>
        <v>0</v>
      </c>
      <c r="G342" s="96">
        <f>IF(G$11=اغسطس!$A34,اغسطس!$BL34-اغسطس!$BK34,0)</f>
        <v>0</v>
      </c>
      <c r="H342" s="96">
        <f>IF(H$11=اغسطس!$A34,اغسطس!$BM34-اغسطس!$BN34,0)</f>
        <v>0</v>
      </c>
      <c r="I342" s="96">
        <f>IF(I$11=اغسطس!$A34,اغسطس!$BM34-اغسطس!$BN34,0)</f>
        <v>0</v>
      </c>
      <c r="J342" s="96">
        <f>IF(J$11=اغسطس!$A34,اغسطس!$BM34-اغسطس!$BN34,0)</f>
        <v>0</v>
      </c>
      <c r="K342" s="96">
        <f>IF(K$11=اغسطس!$A34,اغسطس!$BM34-اغسطس!$BN34,0)</f>
        <v>0</v>
      </c>
      <c r="L342" s="96">
        <f>IF(L$11=اغسطس!$A34,اغسطس!$BM34-اغسطس!$BN34,0)</f>
        <v>0</v>
      </c>
      <c r="M342" s="96">
        <f t="shared" si="54"/>
        <v>0</v>
      </c>
      <c r="N342" s="96">
        <f>IF(N$11=اغسطس!$A34,اغسطس!$BP34-اغسطس!$BO34,0)</f>
        <v>0</v>
      </c>
      <c r="O342" s="96">
        <f>IF(O$11=اغسطس!$A34,اغسطس!$BL34-اغسطس!$BK34,0)</f>
        <v>0</v>
      </c>
      <c r="P342" s="96">
        <f>IF(P$11=اغسطس!$A34,اغسطس!$AI34-اغسطس!$AJ34,0)</f>
        <v>0</v>
      </c>
      <c r="Q342" s="96">
        <f>IF(Q$11=اغسطس!$A34,اغسطس!$AI34-اغسطس!$AJ34,0)</f>
        <v>0</v>
      </c>
      <c r="R342" s="96">
        <f>IF(R$11=اغسطس!$A34,اغسطس!$AI34-اغسطس!$AJ34,0)</f>
        <v>0</v>
      </c>
      <c r="S342" s="96">
        <f>IF(S$11=اغسطس!$A34,اغسطس!$AI34-اغسطس!$AJ34,0)</f>
        <v>0</v>
      </c>
      <c r="T342" s="96">
        <f>IF(T$11=اغسطس!$A34,اغسطس!$AI34-اغسطس!$AJ34,0)</f>
        <v>0</v>
      </c>
      <c r="U342" s="96">
        <f t="shared" si="55"/>
        <v>0</v>
      </c>
      <c r="V342" s="96">
        <f>IF(V$11=اغسطس!$A34,اغسطس!$BP34-اغسطس!$BO34,0)</f>
        <v>0</v>
      </c>
      <c r="W342" s="96">
        <f>IF(W$11=اغسطس!$A34,اغسطس!$BL34-اغسطس!$BK34,0)</f>
        <v>0</v>
      </c>
      <c r="X342" s="96">
        <f>IF(X$11=اغسطس!$A34,اغسطس!$AI34-اغسطس!$AJ34,0)</f>
        <v>0</v>
      </c>
      <c r="Y342" s="96">
        <f>IF(Y$11=اغسطس!$A34,اغسطس!$AI34-اغسطس!$AJ34,0)</f>
        <v>0</v>
      </c>
      <c r="Z342" s="96">
        <f>IF(Z$11=اغسطس!$A34,اغسطس!$AI34-اغسطس!$AJ34,0)</f>
        <v>0</v>
      </c>
      <c r="AA342" s="96">
        <f>IF(AA$11=اغسطس!$A34,اغسطس!$AI34-اغسطس!$AJ34,0)</f>
        <v>0</v>
      </c>
      <c r="AB342" s="96">
        <f>IF(AB$11=اغسطس!$A34,اغسطس!$AI34-اغسطس!$AJ34,0)</f>
        <v>0</v>
      </c>
      <c r="AC342" s="96">
        <f t="shared" si="56"/>
        <v>0</v>
      </c>
      <c r="AD342" s="96">
        <f>IF(AD$11=اغسطس!$A34,اغسطس!$BP34-اغسطس!$BO34,0)</f>
        <v>0</v>
      </c>
      <c r="AE342" s="96">
        <f>IF(AE$11=اغسطس!$A34,اغسطس!$BL34-اغسطس!$BK34,0)</f>
        <v>0</v>
      </c>
      <c r="AF342" s="96">
        <f>IF(AF$11=اغسطس!$A34,اغسطس!$AI34-اغسطس!$AJ34,0)</f>
        <v>0</v>
      </c>
      <c r="AG342" s="96">
        <f>IF(AG$11=اغسطس!$A34,اغسطس!$AI34-اغسطس!$AJ34,0)</f>
        <v>0</v>
      </c>
      <c r="AH342" s="96">
        <f>IF(AH$11=اغسطس!$A34,اغسطس!$AI34-اغسطس!$AJ34,0)</f>
        <v>0</v>
      </c>
      <c r="AI342" s="96">
        <f t="shared" si="57"/>
        <v>0</v>
      </c>
      <c r="AJ342" s="96">
        <f>IF(AJ$11=اغسطس!$A34,اغسطس!$BP34-اغسطس!$BO34,0)</f>
        <v>0</v>
      </c>
      <c r="AK342" s="96">
        <f>IF(AK$11=اغسطس!$A34,اغسطس!$AI34-اغسطس!$AJ34,0)</f>
        <v>0</v>
      </c>
      <c r="AL342" s="96">
        <f>IF(AL$11=اغسطس!$A34,اغسطس!$AI34-اغسطس!$AJ34,0)</f>
        <v>0</v>
      </c>
      <c r="AM342" s="96">
        <f>IF(AM$11=اغسطس!$A34,اغسطس!$AI34-اغسطس!$AJ34,0)</f>
        <v>0</v>
      </c>
      <c r="AN342" s="96">
        <f>IF(AN$11=اغسطس!$A34,اغسطس!$AI34-اغسطس!$AJ34,0)</f>
        <v>0</v>
      </c>
    </row>
    <row r="343" spans="1:40">
      <c r="A343" s="96" t="str">
        <f>IF(D343&gt;0,اغسطس!D35," ")</f>
        <v> </v>
      </c>
      <c r="B343" s="96"/>
      <c r="C343" s="96"/>
      <c r="D343" s="126">
        <f t="shared" si="52"/>
        <v>0</v>
      </c>
      <c r="E343" s="126">
        <f t="shared" si="53"/>
        <v>0</v>
      </c>
      <c r="F343" s="96">
        <f>IF(F$11=اغسطس!$A35,اغسطس!$BP35-اغسطس!$BO35,0)</f>
        <v>0</v>
      </c>
      <c r="G343" s="96">
        <f>IF(G$11=اغسطس!$A35,اغسطس!$BL35-اغسطس!$BK35,0)</f>
        <v>0</v>
      </c>
      <c r="H343" s="96">
        <f>IF(H$11=اغسطس!$A35,اغسطس!$BM35-اغسطس!$BN35,0)</f>
        <v>0</v>
      </c>
      <c r="I343" s="96">
        <f>IF(I$11=اغسطس!$A35,اغسطس!$BM35-اغسطس!$BN35,0)</f>
        <v>0</v>
      </c>
      <c r="J343" s="96">
        <f>IF(J$11=اغسطس!$A35,اغسطس!$BM35-اغسطس!$BN35,0)</f>
        <v>0</v>
      </c>
      <c r="K343" s="96">
        <f>IF(K$11=اغسطس!$A35,اغسطس!$BM35-اغسطس!$BN35,0)</f>
        <v>0</v>
      </c>
      <c r="L343" s="96">
        <f>IF(L$11=اغسطس!$A35,اغسطس!$BM35-اغسطس!$BN35,0)</f>
        <v>0</v>
      </c>
      <c r="M343" s="96">
        <f t="shared" si="54"/>
        <v>0</v>
      </c>
      <c r="N343" s="96">
        <f>IF(N$11=اغسطس!$A35,اغسطس!$BP35-اغسطس!$BO35,0)</f>
        <v>0</v>
      </c>
      <c r="O343" s="96">
        <f>IF(O$11=اغسطس!$A35,اغسطس!$BL35-اغسطس!$BK35,0)</f>
        <v>0</v>
      </c>
      <c r="P343" s="96">
        <f>IF(P$11=اغسطس!$A35,اغسطس!$AI35-اغسطس!$AJ35,0)</f>
        <v>0</v>
      </c>
      <c r="Q343" s="96">
        <f>IF(Q$11=اغسطس!$A35,اغسطس!$AI35-اغسطس!$AJ35,0)</f>
        <v>0</v>
      </c>
      <c r="R343" s="96">
        <f>IF(R$11=اغسطس!$A35,اغسطس!$AI35-اغسطس!$AJ35,0)</f>
        <v>0</v>
      </c>
      <c r="S343" s="96">
        <f>IF(S$11=اغسطس!$A35,اغسطس!$AI35-اغسطس!$AJ35,0)</f>
        <v>0</v>
      </c>
      <c r="T343" s="96">
        <f>IF(T$11=اغسطس!$A35,اغسطس!$AI35-اغسطس!$AJ35,0)</f>
        <v>0</v>
      </c>
      <c r="U343" s="96">
        <f t="shared" si="55"/>
        <v>0</v>
      </c>
      <c r="V343" s="96">
        <f>IF(V$11=اغسطس!$A35,اغسطس!$BP35-اغسطس!$BO35,0)</f>
        <v>0</v>
      </c>
      <c r="W343" s="96">
        <f>IF(W$11=اغسطس!$A35,اغسطس!$BL35-اغسطس!$BK35,0)</f>
        <v>0</v>
      </c>
      <c r="X343" s="96">
        <f>IF(X$11=اغسطس!$A35,اغسطس!$AI35-اغسطس!$AJ35,0)</f>
        <v>0</v>
      </c>
      <c r="Y343" s="96">
        <f>IF(Y$11=اغسطس!$A35,اغسطس!$AI35-اغسطس!$AJ35,0)</f>
        <v>0</v>
      </c>
      <c r="Z343" s="96">
        <f>IF(Z$11=اغسطس!$A35,اغسطس!$AI35-اغسطس!$AJ35,0)</f>
        <v>0</v>
      </c>
      <c r="AA343" s="96">
        <f>IF(AA$11=اغسطس!$A35,اغسطس!$AI35-اغسطس!$AJ35,0)</f>
        <v>0</v>
      </c>
      <c r="AB343" s="96">
        <f>IF(AB$11=اغسطس!$A35,اغسطس!$AI35-اغسطس!$AJ35,0)</f>
        <v>0</v>
      </c>
      <c r="AC343" s="96">
        <f t="shared" si="56"/>
        <v>0</v>
      </c>
      <c r="AD343" s="96">
        <f>IF(AD$11=اغسطس!$A35,اغسطس!$BP35-اغسطس!$BO35,0)</f>
        <v>0</v>
      </c>
      <c r="AE343" s="96">
        <f>IF(AE$11=اغسطس!$A35,اغسطس!$BL35-اغسطس!$BK35,0)</f>
        <v>0</v>
      </c>
      <c r="AF343" s="96">
        <f>IF(AF$11=اغسطس!$A35,اغسطس!$AI35-اغسطس!$AJ35,0)</f>
        <v>0</v>
      </c>
      <c r="AG343" s="96">
        <f>IF(AG$11=اغسطس!$A35,اغسطس!$AI35-اغسطس!$AJ35,0)</f>
        <v>0</v>
      </c>
      <c r="AH343" s="96">
        <f>IF(AH$11=اغسطس!$A35,اغسطس!$AI35-اغسطس!$AJ35,0)</f>
        <v>0</v>
      </c>
      <c r="AI343" s="96">
        <f t="shared" si="57"/>
        <v>0</v>
      </c>
      <c r="AJ343" s="96">
        <f>IF(AJ$11=اغسطس!$A35,اغسطس!$BP35-اغسطس!$BO35,0)</f>
        <v>0</v>
      </c>
      <c r="AK343" s="96">
        <f>IF(AK$11=اغسطس!$A35,اغسطس!$AI35-اغسطس!$AJ35,0)</f>
        <v>0</v>
      </c>
      <c r="AL343" s="96">
        <f>IF(AL$11=اغسطس!$A35,اغسطس!$AI35-اغسطس!$AJ35,0)</f>
        <v>0</v>
      </c>
      <c r="AM343" s="96">
        <f>IF(AM$11=اغسطس!$A35,اغسطس!$AI35-اغسطس!$AJ35,0)</f>
        <v>0</v>
      </c>
      <c r="AN343" s="96">
        <f>IF(AN$11=اغسطس!$A35,اغسطس!$AI35-اغسطس!$AJ35,0)</f>
        <v>0</v>
      </c>
    </row>
    <row r="344" spans="1:40">
      <c r="A344" s="96" t="str">
        <f>IF(D344&gt;0,اغسطس!D36," ")</f>
        <v> </v>
      </c>
      <c r="B344" s="96"/>
      <c r="C344" s="96"/>
      <c r="D344" s="126">
        <f t="shared" si="52"/>
        <v>0</v>
      </c>
      <c r="E344" s="126">
        <f t="shared" si="53"/>
        <v>0</v>
      </c>
      <c r="F344" s="96">
        <f>IF(F$11=اغسطس!$A36,اغسطس!$BP36-اغسطس!$BO36,0)</f>
        <v>0</v>
      </c>
      <c r="G344" s="96">
        <f>IF(G$11=اغسطس!$A36,اغسطس!$BL36-اغسطس!$BK36,0)</f>
        <v>0</v>
      </c>
      <c r="H344" s="96">
        <f>IF(H$11=اغسطس!$A36,اغسطس!$BM36-اغسطس!$BN36,0)</f>
        <v>0</v>
      </c>
      <c r="I344" s="96">
        <f>IF(I$11=اغسطس!$A36,اغسطس!$BM36-اغسطس!$BN36,0)</f>
        <v>0</v>
      </c>
      <c r="J344" s="96">
        <f>IF(J$11=اغسطس!$A36,اغسطس!$BM36-اغسطس!$BN36,0)</f>
        <v>0</v>
      </c>
      <c r="K344" s="96">
        <f>IF(K$11=اغسطس!$A36,اغسطس!$BM36-اغسطس!$BN36,0)</f>
        <v>0</v>
      </c>
      <c r="L344" s="96">
        <f>IF(L$11=اغسطس!$A36,اغسطس!$BM36-اغسطس!$BN36,0)</f>
        <v>0</v>
      </c>
      <c r="M344" s="96">
        <f t="shared" si="54"/>
        <v>0</v>
      </c>
      <c r="N344" s="96">
        <f>IF(N$11=اغسطس!$A36,اغسطس!$BP36-اغسطس!$BO36,0)</f>
        <v>0</v>
      </c>
      <c r="O344" s="96">
        <f>IF(O$11=اغسطس!$A36,اغسطس!$BL36-اغسطس!$BK36,0)</f>
        <v>0</v>
      </c>
      <c r="P344" s="96">
        <f>IF(P$11=اغسطس!$A36,اغسطس!$AI36-اغسطس!$AJ36,0)</f>
        <v>0</v>
      </c>
      <c r="Q344" s="96">
        <f>IF(Q$11=اغسطس!$A36,اغسطس!$AI36-اغسطس!$AJ36,0)</f>
        <v>0</v>
      </c>
      <c r="R344" s="96">
        <f>IF(R$11=اغسطس!$A36,اغسطس!$AI36-اغسطس!$AJ36,0)</f>
        <v>0</v>
      </c>
      <c r="S344" s="96">
        <f>IF(S$11=اغسطس!$A36,اغسطس!$AI36-اغسطس!$AJ36,0)</f>
        <v>0</v>
      </c>
      <c r="T344" s="96">
        <f>IF(T$11=اغسطس!$A36,اغسطس!$AI36-اغسطس!$AJ36,0)</f>
        <v>0</v>
      </c>
      <c r="U344" s="96">
        <f t="shared" si="55"/>
        <v>0</v>
      </c>
      <c r="V344" s="96">
        <f>IF(V$11=اغسطس!$A36,اغسطس!$BP36-اغسطس!$BO36,0)</f>
        <v>0</v>
      </c>
      <c r="W344" s="96">
        <f>IF(W$11=اغسطس!$A36,اغسطس!$BL36-اغسطس!$BK36,0)</f>
        <v>0</v>
      </c>
      <c r="X344" s="96">
        <f>IF(X$11=اغسطس!$A36,اغسطس!$AI36-اغسطس!$AJ36,0)</f>
        <v>0</v>
      </c>
      <c r="Y344" s="96">
        <f>IF(Y$11=اغسطس!$A36,اغسطس!$AI36-اغسطس!$AJ36,0)</f>
        <v>0</v>
      </c>
      <c r="Z344" s="96">
        <f>IF(Z$11=اغسطس!$A36,اغسطس!$AI36-اغسطس!$AJ36,0)</f>
        <v>0</v>
      </c>
      <c r="AA344" s="96">
        <f>IF(AA$11=اغسطس!$A36,اغسطس!$AI36-اغسطس!$AJ36,0)</f>
        <v>0</v>
      </c>
      <c r="AB344" s="96">
        <f>IF(AB$11=اغسطس!$A36,اغسطس!$AI36-اغسطس!$AJ36,0)</f>
        <v>0</v>
      </c>
      <c r="AC344" s="96">
        <f t="shared" si="56"/>
        <v>0</v>
      </c>
      <c r="AD344" s="96">
        <f>IF(AD$11=اغسطس!$A36,اغسطس!$BP36-اغسطس!$BO36,0)</f>
        <v>0</v>
      </c>
      <c r="AE344" s="96">
        <f>IF(AE$11=اغسطس!$A36,اغسطس!$BL36-اغسطس!$BK36,0)</f>
        <v>0</v>
      </c>
      <c r="AF344" s="96">
        <f>IF(AF$11=اغسطس!$A36,اغسطس!$AI36-اغسطس!$AJ36,0)</f>
        <v>0</v>
      </c>
      <c r="AG344" s="96">
        <f>IF(AG$11=اغسطس!$A36,اغسطس!$AI36-اغسطس!$AJ36,0)</f>
        <v>0</v>
      </c>
      <c r="AH344" s="96">
        <f>IF(AH$11=اغسطس!$A36,اغسطس!$AI36-اغسطس!$AJ36,0)</f>
        <v>0</v>
      </c>
      <c r="AI344" s="96">
        <f t="shared" si="57"/>
        <v>0</v>
      </c>
      <c r="AJ344" s="96">
        <f>IF(AJ$11=اغسطس!$A36,اغسطس!$BP36-اغسطس!$BO36,0)</f>
        <v>0</v>
      </c>
      <c r="AK344" s="96">
        <f>IF(AK$11=اغسطس!$A36,اغسطس!$AI36-اغسطس!$AJ36,0)</f>
        <v>0</v>
      </c>
      <c r="AL344" s="96">
        <f>IF(AL$11=اغسطس!$A36,اغسطس!$AI36-اغسطس!$AJ36,0)</f>
        <v>0</v>
      </c>
      <c r="AM344" s="96">
        <f>IF(AM$11=اغسطس!$A36,اغسطس!$AI36-اغسطس!$AJ36,0)</f>
        <v>0</v>
      </c>
      <c r="AN344" s="96">
        <f>IF(AN$11=اغسطس!$A36,اغسطس!$AI36-اغسطس!$AJ36,0)</f>
        <v>0</v>
      </c>
    </row>
    <row r="345" spans="1:40">
      <c r="A345" s="96" t="str">
        <f>IF(D345&gt;0,اغسطس!D37," ")</f>
        <v> </v>
      </c>
      <c r="B345" s="96"/>
      <c r="C345" s="96"/>
      <c r="D345" s="126">
        <f t="shared" si="52"/>
        <v>0</v>
      </c>
      <c r="E345" s="126">
        <f t="shared" si="53"/>
        <v>0</v>
      </c>
      <c r="F345" s="96">
        <f>IF(F$11=اغسطس!$A37,اغسطس!$BP37-اغسطس!$BO37,0)</f>
        <v>0</v>
      </c>
      <c r="G345" s="96">
        <f>IF(G$11=اغسطس!$A37,اغسطس!$BL37-اغسطس!$BK37,0)</f>
        <v>0</v>
      </c>
      <c r="H345" s="96">
        <f>IF(H$11=اغسطس!$A37,اغسطس!$BM37-اغسطس!$BN37,0)</f>
        <v>0</v>
      </c>
      <c r="I345" s="96">
        <f>IF(I$11=اغسطس!$A37,اغسطس!$BM37-اغسطس!$BN37,0)</f>
        <v>0</v>
      </c>
      <c r="J345" s="96">
        <f>IF(J$11=اغسطس!$A37,اغسطس!$BM37-اغسطس!$BN37,0)</f>
        <v>0</v>
      </c>
      <c r="K345" s="96">
        <f>IF(K$11=اغسطس!$A37,اغسطس!$BM37-اغسطس!$BN37,0)</f>
        <v>0</v>
      </c>
      <c r="L345" s="96">
        <f>IF(L$11=اغسطس!$A37,اغسطس!$BM37-اغسطس!$BN37,0)</f>
        <v>0</v>
      </c>
      <c r="M345" s="96">
        <f t="shared" si="54"/>
        <v>0</v>
      </c>
      <c r="N345" s="96">
        <f>IF(N$11=اغسطس!$A37,اغسطس!$BP37-اغسطس!$BO37,0)</f>
        <v>0</v>
      </c>
      <c r="O345" s="96">
        <f>IF(O$11=اغسطس!$A37,اغسطس!$BL37-اغسطس!$BK37,0)</f>
        <v>0</v>
      </c>
      <c r="P345" s="96">
        <f>IF(P$11=اغسطس!$A37,اغسطس!$AI37-اغسطس!$AJ37,0)</f>
        <v>0</v>
      </c>
      <c r="Q345" s="96">
        <f>IF(Q$11=اغسطس!$A37,اغسطس!$AI37-اغسطس!$AJ37,0)</f>
        <v>0</v>
      </c>
      <c r="R345" s="96">
        <f>IF(R$11=اغسطس!$A37,اغسطس!$AI37-اغسطس!$AJ37,0)</f>
        <v>0</v>
      </c>
      <c r="S345" s="96">
        <f>IF(S$11=اغسطس!$A37,اغسطس!$AI37-اغسطس!$AJ37,0)</f>
        <v>0</v>
      </c>
      <c r="T345" s="96">
        <f>IF(T$11=اغسطس!$A37,اغسطس!$AI37-اغسطس!$AJ37,0)</f>
        <v>0</v>
      </c>
      <c r="U345" s="96">
        <f t="shared" si="55"/>
        <v>0</v>
      </c>
      <c r="V345" s="96">
        <f>IF(V$11=اغسطس!$A37,اغسطس!$BP37-اغسطس!$BO37,0)</f>
        <v>0</v>
      </c>
      <c r="W345" s="96">
        <f>IF(W$11=اغسطس!$A37,اغسطس!$BL37-اغسطس!$BK37,0)</f>
        <v>0</v>
      </c>
      <c r="X345" s="96">
        <f>IF(X$11=اغسطس!$A37,اغسطس!$AI37-اغسطس!$AJ37,0)</f>
        <v>0</v>
      </c>
      <c r="Y345" s="96">
        <f>IF(Y$11=اغسطس!$A37,اغسطس!$AI37-اغسطس!$AJ37,0)</f>
        <v>0</v>
      </c>
      <c r="Z345" s="96">
        <f>IF(Z$11=اغسطس!$A37,اغسطس!$AI37-اغسطس!$AJ37,0)</f>
        <v>0</v>
      </c>
      <c r="AA345" s="96">
        <f>IF(AA$11=اغسطس!$A37,اغسطس!$AI37-اغسطس!$AJ37,0)</f>
        <v>0</v>
      </c>
      <c r="AB345" s="96">
        <f>IF(AB$11=اغسطس!$A37,اغسطس!$AI37-اغسطس!$AJ37,0)</f>
        <v>0</v>
      </c>
      <c r="AC345" s="96">
        <f t="shared" si="56"/>
        <v>0</v>
      </c>
      <c r="AD345" s="96">
        <f>IF(AD$11=اغسطس!$A37,اغسطس!$BP37-اغسطس!$BO37,0)</f>
        <v>0</v>
      </c>
      <c r="AE345" s="96">
        <f>IF(AE$11=اغسطس!$A37,اغسطس!$BL37-اغسطس!$BK37,0)</f>
        <v>0</v>
      </c>
      <c r="AF345" s="96">
        <f>IF(AF$11=اغسطس!$A37,اغسطس!$AI37-اغسطس!$AJ37,0)</f>
        <v>0</v>
      </c>
      <c r="AG345" s="96">
        <f>IF(AG$11=اغسطس!$A37,اغسطس!$AI37-اغسطس!$AJ37,0)</f>
        <v>0</v>
      </c>
      <c r="AH345" s="96">
        <f>IF(AH$11=اغسطس!$A37,اغسطس!$AI37-اغسطس!$AJ37,0)</f>
        <v>0</v>
      </c>
      <c r="AI345" s="96">
        <f t="shared" si="57"/>
        <v>0</v>
      </c>
      <c r="AJ345" s="96">
        <f>IF(AJ$11=اغسطس!$A37,اغسطس!$BP37-اغسطس!$BO37,0)</f>
        <v>0</v>
      </c>
      <c r="AK345" s="96">
        <f>IF(AK$11=اغسطس!$A37,اغسطس!$AI37-اغسطس!$AJ37,0)</f>
        <v>0</v>
      </c>
      <c r="AL345" s="96">
        <f>IF(AL$11=اغسطس!$A37,اغسطس!$AI37-اغسطس!$AJ37,0)</f>
        <v>0</v>
      </c>
      <c r="AM345" s="96">
        <f>IF(AM$11=اغسطس!$A37,اغسطس!$AI37-اغسطس!$AJ37,0)</f>
        <v>0</v>
      </c>
      <c r="AN345" s="96">
        <f>IF(AN$11=اغسطس!$A37,اغسطس!$AI37-اغسطس!$AJ37,0)</f>
        <v>0</v>
      </c>
    </row>
    <row r="346" spans="1:40">
      <c r="A346" s="96" t="str">
        <f>IF(D346&gt;0,اغسطس!D38," ")</f>
        <v> </v>
      </c>
      <c r="B346" s="96"/>
      <c r="C346" s="96"/>
      <c r="D346" s="126">
        <f t="shared" si="52"/>
        <v>0</v>
      </c>
      <c r="E346" s="126">
        <f t="shared" si="53"/>
        <v>0</v>
      </c>
      <c r="F346" s="96">
        <f>IF(F$11=اغسطس!$A38,اغسطس!$BP38-اغسطس!$BO38,0)</f>
        <v>0</v>
      </c>
      <c r="G346" s="96">
        <f>IF(G$11=اغسطس!$A38,اغسطس!$BL38-اغسطس!$BK38,0)</f>
        <v>0</v>
      </c>
      <c r="H346" s="96">
        <f>IF(H$11=اغسطس!$A38,اغسطس!$BM38-اغسطس!$BN38,0)</f>
        <v>0</v>
      </c>
      <c r="I346" s="96">
        <f>IF(I$11=اغسطس!$A38,اغسطس!$BM38-اغسطس!$BN38,0)</f>
        <v>0</v>
      </c>
      <c r="J346" s="96">
        <f>IF(J$11=اغسطس!$A38,اغسطس!$BM38-اغسطس!$BN38,0)</f>
        <v>0</v>
      </c>
      <c r="K346" s="96">
        <f>IF(K$11=اغسطس!$A38,اغسطس!$BM38-اغسطس!$BN38,0)</f>
        <v>0</v>
      </c>
      <c r="L346" s="96">
        <f>IF(L$11=اغسطس!$A38,اغسطس!$BM38-اغسطس!$BN38,0)</f>
        <v>0</v>
      </c>
      <c r="M346" s="96">
        <f t="shared" si="54"/>
        <v>0</v>
      </c>
      <c r="N346" s="96">
        <f>IF(N$11=اغسطس!$A38,اغسطس!$BP38-اغسطس!$BO38,0)</f>
        <v>0</v>
      </c>
      <c r="O346" s="96">
        <f>IF(O$11=اغسطس!$A38,اغسطس!$BL38-اغسطس!$BK38,0)</f>
        <v>0</v>
      </c>
      <c r="P346" s="96">
        <f>IF(P$11=اغسطس!$A38,اغسطس!$AI38-اغسطس!$AJ38,0)</f>
        <v>0</v>
      </c>
      <c r="Q346" s="96">
        <f>IF(Q$11=اغسطس!$A38,اغسطس!$AI38-اغسطس!$AJ38,0)</f>
        <v>0</v>
      </c>
      <c r="R346" s="96">
        <f>IF(R$11=اغسطس!$A38,اغسطس!$AI38-اغسطس!$AJ38,0)</f>
        <v>0</v>
      </c>
      <c r="S346" s="96">
        <f>IF(S$11=اغسطس!$A38,اغسطس!$AI38-اغسطس!$AJ38,0)</f>
        <v>0</v>
      </c>
      <c r="T346" s="96">
        <f>IF(T$11=اغسطس!$A38,اغسطس!$AI38-اغسطس!$AJ38,0)</f>
        <v>0</v>
      </c>
      <c r="U346" s="96">
        <f t="shared" si="55"/>
        <v>0</v>
      </c>
      <c r="V346" s="96">
        <f>IF(V$11=اغسطس!$A38,اغسطس!$BP38-اغسطس!$BO38,0)</f>
        <v>0</v>
      </c>
      <c r="W346" s="96">
        <f>IF(W$11=اغسطس!$A38,اغسطس!$BL38-اغسطس!$BK38,0)</f>
        <v>0</v>
      </c>
      <c r="X346" s="96">
        <f>IF(X$11=اغسطس!$A38,اغسطس!$AI38-اغسطس!$AJ38,0)</f>
        <v>0</v>
      </c>
      <c r="Y346" s="96">
        <f>IF(Y$11=اغسطس!$A38,اغسطس!$AI38-اغسطس!$AJ38,0)</f>
        <v>0</v>
      </c>
      <c r="Z346" s="96">
        <f>IF(Z$11=اغسطس!$A38,اغسطس!$AI38-اغسطس!$AJ38,0)</f>
        <v>0</v>
      </c>
      <c r="AA346" s="96">
        <f>IF(AA$11=اغسطس!$A38,اغسطس!$AI38-اغسطس!$AJ38,0)</f>
        <v>0</v>
      </c>
      <c r="AB346" s="96">
        <f>IF(AB$11=اغسطس!$A38,اغسطس!$AI38-اغسطس!$AJ38,0)</f>
        <v>0</v>
      </c>
      <c r="AC346" s="96">
        <f t="shared" si="56"/>
        <v>0</v>
      </c>
      <c r="AD346" s="96">
        <f>IF(AD$11=اغسطس!$A38,اغسطس!$BP38-اغسطس!$BO38,0)</f>
        <v>0</v>
      </c>
      <c r="AE346" s="96">
        <f>IF(AE$11=اغسطس!$A38,اغسطس!$BL38-اغسطس!$BK38,0)</f>
        <v>0</v>
      </c>
      <c r="AF346" s="96">
        <f>IF(AF$11=اغسطس!$A38,اغسطس!$AI38-اغسطس!$AJ38,0)</f>
        <v>0</v>
      </c>
      <c r="AG346" s="96">
        <f>IF(AG$11=اغسطس!$A38,اغسطس!$AI38-اغسطس!$AJ38,0)</f>
        <v>0</v>
      </c>
      <c r="AH346" s="96">
        <f>IF(AH$11=اغسطس!$A38,اغسطس!$AI38-اغسطس!$AJ38,0)</f>
        <v>0</v>
      </c>
      <c r="AI346" s="96">
        <f t="shared" si="57"/>
        <v>0</v>
      </c>
      <c r="AJ346" s="96">
        <f>IF(AJ$11=اغسطس!$A38,اغسطس!$BP38-اغسطس!$BO38,0)</f>
        <v>0</v>
      </c>
      <c r="AK346" s="96">
        <f>IF(AK$11=اغسطس!$A38,اغسطس!$AI38-اغسطس!$AJ38,0)</f>
        <v>0</v>
      </c>
      <c r="AL346" s="96">
        <f>IF(AL$11=اغسطس!$A38,اغسطس!$AI38-اغسطس!$AJ38,0)</f>
        <v>0</v>
      </c>
      <c r="AM346" s="96">
        <f>IF(AM$11=اغسطس!$A38,اغسطس!$AI38-اغسطس!$AJ38,0)</f>
        <v>0</v>
      </c>
      <c r="AN346" s="96">
        <f>IF(AN$11=اغسطس!$A38,اغسطس!$AI38-اغسطس!$AJ38,0)</f>
        <v>0</v>
      </c>
    </row>
    <row r="347" spans="1:40">
      <c r="A347" s="96" t="str">
        <f>IF(D347&gt;0,اغسطس!D39," ")</f>
        <v> </v>
      </c>
      <c r="B347" s="96"/>
      <c r="C347" s="96"/>
      <c r="D347" s="126">
        <f t="shared" si="52"/>
        <v>0</v>
      </c>
      <c r="E347" s="126">
        <f t="shared" si="53"/>
        <v>0</v>
      </c>
      <c r="F347" s="96">
        <f>IF(F$11=اغسطس!$A39,اغسطس!$BP39-اغسطس!$BO39,0)</f>
        <v>0</v>
      </c>
      <c r="G347" s="96">
        <f>IF(G$11=اغسطس!$A39,اغسطس!$BL39-اغسطس!$BK39,0)</f>
        <v>0</v>
      </c>
      <c r="H347" s="96">
        <f>IF(H$11=اغسطس!$A39,اغسطس!$BM39-اغسطس!$BN39,0)</f>
        <v>0</v>
      </c>
      <c r="I347" s="96">
        <f>IF(I$11=اغسطس!$A39,اغسطس!$BM39-اغسطس!$BN39,0)</f>
        <v>0</v>
      </c>
      <c r="J347" s="96">
        <f>IF(J$11=اغسطس!$A39,اغسطس!$BM39-اغسطس!$BN39,0)</f>
        <v>0</v>
      </c>
      <c r="K347" s="96">
        <f>IF(K$11=اغسطس!$A39,اغسطس!$BM39-اغسطس!$BN39,0)</f>
        <v>0</v>
      </c>
      <c r="L347" s="96">
        <f>IF(L$11=اغسطس!$A39,اغسطس!$BM39-اغسطس!$BN39,0)</f>
        <v>0</v>
      </c>
      <c r="M347" s="96">
        <f t="shared" si="54"/>
        <v>0</v>
      </c>
      <c r="N347" s="96">
        <f>IF(N$11=اغسطس!$A39,اغسطس!$BP39-اغسطس!$BO39,0)</f>
        <v>0</v>
      </c>
      <c r="O347" s="96">
        <f>IF(O$11=اغسطس!$A39,اغسطس!$BL39-اغسطس!$BK39,0)</f>
        <v>0</v>
      </c>
      <c r="P347" s="96">
        <f>IF(P$11=اغسطس!$A39,اغسطس!$AI39-اغسطس!$AJ39,0)</f>
        <v>0</v>
      </c>
      <c r="Q347" s="96">
        <f>IF(Q$11=اغسطس!$A39,اغسطس!$AI39-اغسطس!$AJ39,0)</f>
        <v>0</v>
      </c>
      <c r="R347" s="96">
        <f>IF(R$11=اغسطس!$A39,اغسطس!$AI39-اغسطس!$AJ39,0)</f>
        <v>0</v>
      </c>
      <c r="S347" s="96">
        <f>IF(S$11=اغسطس!$A39,اغسطس!$AI39-اغسطس!$AJ39,0)</f>
        <v>0</v>
      </c>
      <c r="T347" s="96">
        <f>IF(T$11=اغسطس!$A39,اغسطس!$AI39-اغسطس!$AJ39,0)</f>
        <v>0</v>
      </c>
      <c r="U347" s="96">
        <f t="shared" si="55"/>
        <v>0</v>
      </c>
      <c r="V347" s="96">
        <f>IF(V$11=اغسطس!$A39,اغسطس!$BP39-اغسطس!$BO39,0)</f>
        <v>0</v>
      </c>
      <c r="W347" s="96">
        <f>IF(W$11=اغسطس!$A39,اغسطس!$BL39-اغسطس!$BK39,0)</f>
        <v>0</v>
      </c>
      <c r="X347" s="96">
        <f>IF(X$11=اغسطس!$A39,اغسطس!$AI39-اغسطس!$AJ39,0)</f>
        <v>0</v>
      </c>
      <c r="Y347" s="96">
        <f>IF(Y$11=اغسطس!$A39,اغسطس!$AI39-اغسطس!$AJ39,0)</f>
        <v>0</v>
      </c>
      <c r="Z347" s="96">
        <f>IF(Z$11=اغسطس!$A39,اغسطس!$AI39-اغسطس!$AJ39,0)</f>
        <v>0</v>
      </c>
      <c r="AA347" s="96">
        <f>IF(AA$11=اغسطس!$A39,اغسطس!$AI39-اغسطس!$AJ39,0)</f>
        <v>0</v>
      </c>
      <c r="AB347" s="96">
        <f>IF(AB$11=اغسطس!$A39,اغسطس!$AI39-اغسطس!$AJ39,0)</f>
        <v>0</v>
      </c>
      <c r="AC347" s="96">
        <f t="shared" si="56"/>
        <v>0</v>
      </c>
      <c r="AD347" s="96">
        <f>IF(AD$11=اغسطس!$A39,اغسطس!$BP39-اغسطس!$BO39,0)</f>
        <v>0</v>
      </c>
      <c r="AE347" s="96">
        <f>IF(AE$11=اغسطس!$A39,اغسطس!$BL39-اغسطس!$BK39,0)</f>
        <v>0</v>
      </c>
      <c r="AF347" s="96">
        <f>IF(AF$11=اغسطس!$A39,اغسطس!$AI39-اغسطس!$AJ39,0)</f>
        <v>0</v>
      </c>
      <c r="AG347" s="96">
        <f>IF(AG$11=اغسطس!$A39,اغسطس!$AI39-اغسطس!$AJ39,0)</f>
        <v>0</v>
      </c>
      <c r="AH347" s="96">
        <f>IF(AH$11=اغسطس!$A39,اغسطس!$AI39-اغسطس!$AJ39,0)</f>
        <v>0</v>
      </c>
      <c r="AI347" s="96">
        <f t="shared" si="57"/>
        <v>0</v>
      </c>
      <c r="AJ347" s="96">
        <f>IF(AJ$11=اغسطس!$A39,اغسطس!$BP39-اغسطس!$BO39,0)</f>
        <v>0</v>
      </c>
      <c r="AK347" s="96">
        <f>IF(AK$11=اغسطس!$A39,اغسطس!$AI39-اغسطس!$AJ39,0)</f>
        <v>0</v>
      </c>
      <c r="AL347" s="96">
        <f>IF(AL$11=اغسطس!$A39,اغسطس!$AI39-اغسطس!$AJ39,0)</f>
        <v>0</v>
      </c>
      <c r="AM347" s="96">
        <f>IF(AM$11=اغسطس!$A39,اغسطس!$AI39-اغسطس!$AJ39,0)</f>
        <v>0</v>
      </c>
      <c r="AN347" s="96">
        <f>IF(AN$11=اغسطس!$A39,اغسطس!$AI39-اغسطس!$AJ39,0)</f>
        <v>0</v>
      </c>
    </row>
    <row r="348" spans="1:40">
      <c r="A348" s="96" t="str">
        <f>IF(D348&gt;0,اغسطس!D40," ")</f>
        <v> </v>
      </c>
      <c r="B348" s="96"/>
      <c r="C348" s="96"/>
      <c r="D348" s="126">
        <f t="shared" si="52"/>
        <v>0</v>
      </c>
      <c r="E348" s="126">
        <f t="shared" si="53"/>
        <v>0</v>
      </c>
      <c r="F348" s="96">
        <f>IF(F$11=اغسطس!$A40,اغسطس!$BP40-اغسطس!$BO40,0)</f>
        <v>0</v>
      </c>
      <c r="G348" s="96">
        <f>IF(G$11=اغسطس!$A40,اغسطس!$BL40-اغسطس!$BK40,0)</f>
        <v>0</v>
      </c>
      <c r="H348" s="96">
        <f>IF(H$11=اغسطس!$A40,اغسطس!$BM40-اغسطس!$BN40,0)</f>
        <v>0</v>
      </c>
      <c r="I348" s="96">
        <f>IF(I$11=اغسطس!$A40,اغسطس!$BM40-اغسطس!$BN40,0)</f>
        <v>0</v>
      </c>
      <c r="J348" s="96">
        <f>IF(J$11=اغسطس!$A40,اغسطس!$BM40-اغسطس!$BN40,0)</f>
        <v>0</v>
      </c>
      <c r="K348" s="96">
        <f>IF(K$11=اغسطس!$A40,اغسطس!$BM40-اغسطس!$BN40,0)</f>
        <v>0</v>
      </c>
      <c r="L348" s="96">
        <f>IF(L$11=اغسطس!$A40,اغسطس!$BM40-اغسطس!$BN40,0)</f>
        <v>0</v>
      </c>
      <c r="M348" s="96">
        <f t="shared" si="54"/>
        <v>0</v>
      </c>
      <c r="N348" s="96">
        <f>IF(N$11=اغسطس!$A40,اغسطس!$BP40-اغسطس!$BO40,0)</f>
        <v>0</v>
      </c>
      <c r="O348" s="96">
        <f>IF(O$11=اغسطس!$A40,اغسطس!$BL40-اغسطس!$BK40,0)</f>
        <v>0</v>
      </c>
      <c r="P348" s="96">
        <f>IF(P$11=اغسطس!$A40,اغسطس!$AI40-اغسطس!$AJ40,0)</f>
        <v>0</v>
      </c>
      <c r="Q348" s="96">
        <f>IF(Q$11=اغسطس!$A40,اغسطس!$AI40-اغسطس!$AJ40,0)</f>
        <v>0</v>
      </c>
      <c r="R348" s="96">
        <f>IF(R$11=اغسطس!$A40,اغسطس!$AI40-اغسطس!$AJ40,0)</f>
        <v>0</v>
      </c>
      <c r="S348" s="96">
        <f>IF(S$11=اغسطس!$A40,اغسطس!$AI40-اغسطس!$AJ40,0)</f>
        <v>0</v>
      </c>
      <c r="T348" s="96">
        <f>IF(T$11=اغسطس!$A40,اغسطس!$AI40-اغسطس!$AJ40,0)</f>
        <v>0</v>
      </c>
      <c r="U348" s="96">
        <f t="shared" si="55"/>
        <v>0</v>
      </c>
      <c r="V348" s="96">
        <f>IF(V$11=اغسطس!$A40,اغسطس!$BP40-اغسطس!$BO40,0)</f>
        <v>0</v>
      </c>
      <c r="W348" s="96">
        <f>IF(W$11=اغسطس!$A40,اغسطس!$BL40-اغسطس!$BK40,0)</f>
        <v>0</v>
      </c>
      <c r="X348" s="96">
        <f>IF(X$11=اغسطس!$A40,اغسطس!$AI40-اغسطس!$AJ40,0)</f>
        <v>0</v>
      </c>
      <c r="Y348" s="96">
        <f>IF(Y$11=اغسطس!$A40,اغسطس!$AI40-اغسطس!$AJ40,0)</f>
        <v>0</v>
      </c>
      <c r="Z348" s="96">
        <f>IF(Z$11=اغسطس!$A40,اغسطس!$AI40-اغسطس!$AJ40,0)</f>
        <v>0</v>
      </c>
      <c r="AA348" s="96">
        <f>IF(AA$11=اغسطس!$A40,اغسطس!$AI40-اغسطس!$AJ40,0)</f>
        <v>0</v>
      </c>
      <c r="AB348" s="96">
        <f>IF(AB$11=اغسطس!$A40,اغسطس!$AI40-اغسطس!$AJ40,0)</f>
        <v>0</v>
      </c>
      <c r="AC348" s="96">
        <f t="shared" si="56"/>
        <v>0</v>
      </c>
      <c r="AD348" s="96">
        <f>IF(AD$11=اغسطس!$A40,اغسطس!$BP40-اغسطس!$BO40,0)</f>
        <v>0</v>
      </c>
      <c r="AE348" s="96">
        <f>IF(AE$11=اغسطس!$A40,اغسطس!$BL40-اغسطس!$BK40,0)</f>
        <v>0</v>
      </c>
      <c r="AF348" s="96">
        <f>IF(AF$11=اغسطس!$A40,اغسطس!$AI40-اغسطس!$AJ40,0)</f>
        <v>0</v>
      </c>
      <c r="AG348" s="96">
        <f>IF(AG$11=اغسطس!$A40,اغسطس!$AI40-اغسطس!$AJ40,0)</f>
        <v>0</v>
      </c>
      <c r="AH348" s="96">
        <f>IF(AH$11=اغسطس!$A40,اغسطس!$AI40-اغسطس!$AJ40,0)</f>
        <v>0</v>
      </c>
      <c r="AI348" s="96">
        <f t="shared" si="57"/>
        <v>0</v>
      </c>
      <c r="AJ348" s="96">
        <f>IF(AJ$11=اغسطس!$A40,اغسطس!$BP40-اغسطس!$BO40,0)</f>
        <v>0</v>
      </c>
      <c r="AK348" s="96">
        <f>IF(AK$11=اغسطس!$A40,اغسطس!$AI40-اغسطس!$AJ40,0)</f>
        <v>0</v>
      </c>
      <c r="AL348" s="96">
        <f>IF(AL$11=اغسطس!$A40,اغسطس!$AI40-اغسطس!$AJ40,0)</f>
        <v>0</v>
      </c>
      <c r="AM348" s="96">
        <f>IF(AM$11=اغسطس!$A40,اغسطس!$AI40-اغسطس!$AJ40,0)</f>
        <v>0</v>
      </c>
      <c r="AN348" s="96">
        <f>IF(AN$11=اغسطس!$A40,اغسطس!$AI40-اغسطس!$AJ40,0)</f>
        <v>0</v>
      </c>
    </row>
    <row r="349" spans="1:40">
      <c r="A349" s="96" t="str">
        <f>IF(D349&gt;0,اغسطس!D41," ")</f>
        <v> </v>
      </c>
      <c r="B349" s="96"/>
      <c r="C349" s="96"/>
      <c r="D349" s="126">
        <f t="shared" si="52"/>
        <v>0</v>
      </c>
      <c r="E349" s="126">
        <f t="shared" si="53"/>
        <v>0</v>
      </c>
      <c r="F349" s="96">
        <f>IF(F$11=اغسطس!$A41,اغسطس!$BP41-اغسطس!$BO41,0)</f>
        <v>0</v>
      </c>
      <c r="G349" s="96">
        <f>IF(G$11=اغسطس!$A41,اغسطس!$BL41-اغسطس!$BK41,0)</f>
        <v>0</v>
      </c>
      <c r="H349" s="96">
        <f>IF(H$11=اغسطس!$A41,اغسطس!$BM41-اغسطس!$BN41,0)</f>
        <v>0</v>
      </c>
      <c r="I349" s="96">
        <f>IF(I$11=اغسطس!$A41,اغسطس!$BM41-اغسطس!$BN41,0)</f>
        <v>0</v>
      </c>
      <c r="J349" s="96">
        <f>IF(J$11=اغسطس!$A41,اغسطس!$BM41-اغسطس!$BN41,0)</f>
        <v>0</v>
      </c>
      <c r="K349" s="96">
        <f>IF(K$11=اغسطس!$A41,اغسطس!$BM41-اغسطس!$BN41,0)</f>
        <v>0</v>
      </c>
      <c r="L349" s="96">
        <f>IF(L$11=اغسطس!$A41,اغسطس!$BM41-اغسطس!$BN41,0)</f>
        <v>0</v>
      </c>
      <c r="M349" s="96">
        <f t="shared" si="54"/>
        <v>0</v>
      </c>
      <c r="N349" s="96">
        <f>IF(N$11=اغسطس!$A41,اغسطس!$BP41-اغسطس!$BO41,0)</f>
        <v>0</v>
      </c>
      <c r="O349" s="96">
        <f>IF(O$11=اغسطس!$A41,اغسطس!$BL41-اغسطس!$BK41,0)</f>
        <v>0</v>
      </c>
      <c r="P349" s="96">
        <f>IF(P$11=اغسطس!$A41,اغسطس!$AI41-اغسطس!$AJ41,0)</f>
        <v>0</v>
      </c>
      <c r="Q349" s="96">
        <f>IF(Q$11=اغسطس!$A41,اغسطس!$AI41-اغسطس!$AJ41,0)</f>
        <v>0</v>
      </c>
      <c r="R349" s="96">
        <f>IF(R$11=اغسطس!$A41,اغسطس!$AI41-اغسطس!$AJ41,0)</f>
        <v>0</v>
      </c>
      <c r="S349" s="96">
        <f>IF(S$11=اغسطس!$A41,اغسطس!$AI41-اغسطس!$AJ41,0)</f>
        <v>0</v>
      </c>
      <c r="T349" s="96">
        <f>IF(T$11=اغسطس!$A41,اغسطس!$AI41-اغسطس!$AJ41,0)</f>
        <v>0</v>
      </c>
      <c r="U349" s="96">
        <f t="shared" si="55"/>
        <v>0</v>
      </c>
      <c r="V349" s="96">
        <f>IF(V$11=اغسطس!$A41,اغسطس!$BP41-اغسطس!$BO41,0)</f>
        <v>0</v>
      </c>
      <c r="W349" s="96">
        <f>IF(W$11=اغسطس!$A41,اغسطس!$BL41-اغسطس!$BK41,0)</f>
        <v>0</v>
      </c>
      <c r="X349" s="96">
        <f>IF(X$11=اغسطس!$A41,اغسطس!$AI41-اغسطس!$AJ41,0)</f>
        <v>0</v>
      </c>
      <c r="Y349" s="96">
        <f>IF(Y$11=اغسطس!$A41,اغسطس!$AI41-اغسطس!$AJ41,0)</f>
        <v>0</v>
      </c>
      <c r="Z349" s="96">
        <f>IF(Z$11=اغسطس!$A41,اغسطس!$AI41-اغسطس!$AJ41,0)</f>
        <v>0</v>
      </c>
      <c r="AA349" s="96">
        <f>IF(AA$11=اغسطس!$A41,اغسطس!$AI41-اغسطس!$AJ41,0)</f>
        <v>0</v>
      </c>
      <c r="AB349" s="96">
        <f>IF(AB$11=اغسطس!$A41,اغسطس!$AI41-اغسطس!$AJ41,0)</f>
        <v>0</v>
      </c>
      <c r="AC349" s="96">
        <f t="shared" si="56"/>
        <v>0</v>
      </c>
      <c r="AD349" s="96">
        <f>IF(AD$11=اغسطس!$A41,اغسطس!$BP41-اغسطس!$BO41,0)</f>
        <v>0</v>
      </c>
      <c r="AE349" s="96">
        <f>IF(AE$11=اغسطس!$A41,اغسطس!$BL41-اغسطس!$BK41,0)</f>
        <v>0</v>
      </c>
      <c r="AF349" s="96">
        <f>IF(AF$11=اغسطس!$A41,اغسطس!$AI41-اغسطس!$AJ41,0)</f>
        <v>0</v>
      </c>
      <c r="AG349" s="96">
        <f>IF(AG$11=اغسطس!$A41,اغسطس!$AI41-اغسطس!$AJ41,0)</f>
        <v>0</v>
      </c>
      <c r="AH349" s="96">
        <f>IF(AH$11=اغسطس!$A41,اغسطس!$AI41-اغسطس!$AJ41,0)</f>
        <v>0</v>
      </c>
      <c r="AI349" s="96">
        <f t="shared" si="57"/>
        <v>0</v>
      </c>
      <c r="AJ349" s="96">
        <f>IF(AJ$11=اغسطس!$A41,اغسطس!$BP41-اغسطس!$BO41,0)</f>
        <v>0</v>
      </c>
      <c r="AK349" s="96">
        <f>IF(AK$11=اغسطس!$A41,اغسطس!$AI41-اغسطس!$AJ41,0)</f>
        <v>0</v>
      </c>
      <c r="AL349" s="96">
        <f>IF(AL$11=اغسطس!$A41,اغسطس!$AI41-اغسطس!$AJ41,0)</f>
        <v>0</v>
      </c>
      <c r="AM349" s="96">
        <f>IF(AM$11=اغسطس!$A41,اغسطس!$AI41-اغسطس!$AJ41,0)</f>
        <v>0</v>
      </c>
      <c r="AN349" s="96">
        <f>IF(AN$11=اغسطس!$A41,اغسطس!$AI41-اغسطس!$AJ41,0)</f>
        <v>0</v>
      </c>
    </row>
    <row r="350" spans="1:40">
      <c r="A350" s="96" t="str">
        <f>IF(D350&gt;0,اغسطس!D42," ")</f>
        <v> </v>
      </c>
      <c r="B350" s="96"/>
      <c r="C350" s="96"/>
      <c r="D350" s="126">
        <f t="shared" si="52"/>
        <v>0</v>
      </c>
      <c r="E350" s="126">
        <f t="shared" si="53"/>
        <v>0</v>
      </c>
      <c r="F350" s="96">
        <f>IF(F$11=اغسطس!$A42,اغسطس!$BP42-اغسطس!$BO42,0)</f>
        <v>0</v>
      </c>
      <c r="G350" s="96">
        <f>IF(G$11=اغسطس!$A42,اغسطس!$BL42-اغسطس!$BK42,0)</f>
        <v>0</v>
      </c>
      <c r="H350" s="96">
        <f>IF(H$11=اغسطس!$A42,اغسطس!$BM42-اغسطس!$BN42,0)</f>
        <v>0</v>
      </c>
      <c r="I350" s="96">
        <f>IF(I$11=اغسطس!$A42,اغسطس!$BM42-اغسطس!$BN42,0)</f>
        <v>0</v>
      </c>
      <c r="J350" s="96">
        <f>IF(J$11=اغسطس!$A42,اغسطس!$BM42-اغسطس!$BN42,0)</f>
        <v>0</v>
      </c>
      <c r="K350" s="96">
        <f>IF(K$11=اغسطس!$A42,اغسطس!$BM42-اغسطس!$BN42,0)</f>
        <v>0</v>
      </c>
      <c r="L350" s="96">
        <f>IF(L$11=اغسطس!$A42,اغسطس!$BM42-اغسطس!$BN42,0)</f>
        <v>0</v>
      </c>
      <c r="M350" s="96">
        <f t="shared" si="54"/>
        <v>0</v>
      </c>
      <c r="N350" s="96">
        <f>IF(N$11=اغسطس!$A42,اغسطس!$BP42-اغسطس!$BO42,0)</f>
        <v>0</v>
      </c>
      <c r="O350" s="96">
        <f>IF(O$11=اغسطس!$A42,اغسطس!$BL42-اغسطس!$BK42,0)</f>
        <v>0</v>
      </c>
      <c r="P350" s="96">
        <f>IF(P$11=اغسطس!$A42,اغسطس!$AI42-اغسطس!$AJ42,0)</f>
        <v>0</v>
      </c>
      <c r="Q350" s="96">
        <f>IF(Q$11=اغسطس!$A42,اغسطس!$AI42-اغسطس!$AJ42,0)</f>
        <v>0</v>
      </c>
      <c r="R350" s="96">
        <f>IF(R$11=اغسطس!$A42,اغسطس!$AI42-اغسطس!$AJ42,0)</f>
        <v>0</v>
      </c>
      <c r="S350" s="96">
        <f>IF(S$11=اغسطس!$A42,اغسطس!$AI42-اغسطس!$AJ42,0)</f>
        <v>0</v>
      </c>
      <c r="T350" s="96">
        <f>IF(T$11=اغسطس!$A42,اغسطس!$AI42-اغسطس!$AJ42,0)</f>
        <v>0</v>
      </c>
      <c r="U350" s="96">
        <f t="shared" si="55"/>
        <v>0</v>
      </c>
      <c r="V350" s="96">
        <f>IF(V$11=اغسطس!$A42,اغسطس!$BP42-اغسطس!$BO42,0)</f>
        <v>0</v>
      </c>
      <c r="W350" s="96">
        <f>IF(W$11=اغسطس!$A42,اغسطس!$BL42-اغسطس!$BK42,0)</f>
        <v>0</v>
      </c>
      <c r="X350" s="96">
        <f>IF(X$11=اغسطس!$A42,اغسطس!$AI42-اغسطس!$AJ42,0)</f>
        <v>0</v>
      </c>
      <c r="Y350" s="96">
        <f>IF(Y$11=اغسطس!$A42,اغسطس!$AI42-اغسطس!$AJ42,0)</f>
        <v>0</v>
      </c>
      <c r="Z350" s="96">
        <f>IF(Z$11=اغسطس!$A42,اغسطس!$AI42-اغسطس!$AJ42,0)</f>
        <v>0</v>
      </c>
      <c r="AA350" s="96">
        <f>IF(AA$11=اغسطس!$A42,اغسطس!$AI42-اغسطس!$AJ42,0)</f>
        <v>0</v>
      </c>
      <c r="AB350" s="96">
        <f>IF(AB$11=اغسطس!$A42,اغسطس!$AI42-اغسطس!$AJ42,0)</f>
        <v>0</v>
      </c>
      <c r="AC350" s="96">
        <f t="shared" si="56"/>
        <v>0</v>
      </c>
      <c r="AD350" s="96">
        <f>IF(AD$11=اغسطس!$A42,اغسطس!$BP42-اغسطس!$BO42,0)</f>
        <v>0</v>
      </c>
      <c r="AE350" s="96">
        <f>IF(AE$11=اغسطس!$A42,اغسطس!$BL42-اغسطس!$BK42,0)</f>
        <v>0</v>
      </c>
      <c r="AF350" s="96">
        <f>IF(AF$11=اغسطس!$A42,اغسطس!$AI42-اغسطس!$AJ42,0)</f>
        <v>0</v>
      </c>
      <c r="AG350" s="96">
        <f>IF(AG$11=اغسطس!$A42,اغسطس!$AI42-اغسطس!$AJ42,0)</f>
        <v>0</v>
      </c>
      <c r="AH350" s="96">
        <f>IF(AH$11=اغسطس!$A42,اغسطس!$AI42-اغسطس!$AJ42,0)</f>
        <v>0</v>
      </c>
      <c r="AI350" s="96">
        <f t="shared" si="57"/>
        <v>0</v>
      </c>
      <c r="AJ350" s="96">
        <f>IF(AJ$11=اغسطس!$A42,اغسطس!$BP42-اغسطس!$BO42,0)</f>
        <v>0</v>
      </c>
      <c r="AK350" s="96">
        <f>IF(AK$11=اغسطس!$A42,اغسطس!$AI42-اغسطس!$AJ42,0)</f>
        <v>0</v>
      </c>
      <c r="AL350" s="96">
        <f>IF(AL$11=اغسطس!$A42,اغسطس!$AI42-اغسطس!$AJ42,0)</f>
        <v>0</v>
      </c>
      <c r="AM350" s="96">
        <f>IF(AM$11=اغسطس!$A42,اغسطس!$AI42-اغسطس!$AJ42,0)</f>
        <v>0</v>
      </c>
      <c r="AN350" s="96">
        <f>IF(AN$11=اغسطس!$A42,اغسطس!$AI42-اغسطس!$AJ42,0)</f>
        <v>0</v>
      </c>
    </row>
    <row r="351" ht="15" spans="1:40">
      <c r="A351" s="96" t="str">
        <f>IF(D351&gt;0,اغسطس!D43," ")</f>
        <v> </v>
      </c>
      <c r="B351" s="96"/>
      <c r="C351" s="96"/>
      <c r="D351" s="126">
        <f t="shared" si="52"/>
        <v>0</v>
      </c>
      <c r="E351" s="126">
        <f t="shared" si="53"/>
        <v>0</v>
      </c>
      <c r="F351" s="96">
        <f>IF(F$11=اغسطس!$A43,اغسطس!$BP43-اغسطس!$BO43,0)</f>
        <v>0</v>
      </c>
      <c r="G351" s="96">
        <f>IF(G$11=اغسطس!$A43,اغسطس!$BL43-اغسطس!$BK43,0)</f>
        <v>0</v>
      </c>
      <c r="H351" s="96">
        <f>IF(H$11=اغسطس!$A43,اغسطس!$BM43-اغسطس!$BN43,0)</f>
        <v>0</v>
      </c>
      <c r="I351" s="96">
        <f>IF(I$11=اغسطس!$A43,اغسطس!$BM43-اغسطس!$BN43,0)</f>
        <v>0</v>
      </c>
      <c r="J351" s="96">
        <f>IF(J$11=اغسطس!$A43,اغسطس!$BM43-اغسطس!$BN43,0)</f>
        <v>0</v>
      </c>
      <c r="K351" s="96">
        <f>IF(K$11=اغسطس!$A43,اغسطس!$BM43-اغسطس!$BN43,0)</f>
        <v>0</v>
      </c>
      <c r="L351" s="96">
        <f>IF(L$11=اغسطس!$A43,اغسطس!$BM43-اغسطس!$BN43,0)</f>
        <v>0</v>
      </c>
      <c r="M351" s="96">
        <f t="shared" si="54"/>
        <v>0</v>
      </c>
      <c r="N351" s="96">
        <f>IF(N$11=اغسطس!$A43,اغسطس!$BP43-اغسطس!$BO43,0)</f>
        <v>0</v>
      </c>
      <c r="O351" s="96">
        <f>IF(O$11=اغسطس!$A43,اغسطس!$BL43-اغسطس!$BK43,0)</f>
        <v>0</v>
      </c>
      <c r="P351" s="96">
        <f>IF(P$11=اغسطس!$A43,اغسطس!$AI43-اغسطس!$AJ43,0)</f>
        <v>0</v>
      </c>
      <c r="Q351" s="96">
        <f>IF(Q$11=اغسطس!$A43,اغسطس!$AI43-اغسطس!$AJ43,0)</f>
        <v>0</v>
      </c>
      <c r="R351" s="96">
        <f>IF(R$11=اغسطس!$A43,اغسطس!$AI43-اغسطس!$AJ43,0)</f>
        <v>0</v>
      </c>
      <c r="S351" s="96">
        <f>IF(S$11=اغسطس!$A43,اغسطس!$AI43-اغسطس!$AJ43,0)</f>
        <v>0</v>
      </c>
      <c r="T351" s="96">
        <f>IF(T$11=اغسطس!$A43,اغسطس!$AI43-اغسطس!$AJ43,0)</f>
        <v>0</v>
      </c>
      <c r="U351" s="96">
        <f t="shared" si="55"/>
        <v>0</v>
      </c>
      <c r="V351" s="96">
        <f>IF(V$11=اغسطس!$A43,اغسطس!$BP43-اغسطس!$BO43,0)</f>
        <v>0</v>
      </c>
      <c r="W351" s="96">
        <f>IF(W$11=اغسطس!$A43,اغسطس!$BL43-اغسطس!$BK43,0)</f>
        <v>0</v>
      </c>
      <c r="X351" s="96">
        <f>IF(X$11=اغسطس!$A43,اغسطس!$AI43-اغسطس!$AJ43,0)</f>
        <v>0</v>
      </c>
      <c r="Y351" s="96">
        <f>IF(Y$11=اغسطس!$A43,اغسطس!$AI43-اغسطس!$AJ43,0)</f>
        <v>0</v>
      </c>
      <c r="Z351" s="96">
        <f>IF(Z$11=اغسطس!$A43,اغسطس!$AI43-اغسطس!$AJ43,0)</f>
        <v>0</v>
      </c>
      <c r="AA351" s="96">
        <f>IF(AA$11=اغسطس!$A43,اغسطس!$AI43-اغسطس!$AJ43,0)</f>
        <v>0</v>
      </c>
      <c r="AB351" s="96">
        <f>IF(AB$11=اغسطس!$A43,اغسطس!$AI43-اغسطس!$AJ43,0)</f>
        <v>0</v>
      </c>
      <c r="AC351" s="96">
        <f t="shared" si="56"/>
        <v>0</v>
      </c>
      <c r="AD351" s="96">
        <f>IF(AD$11=اغسطس!$A43,اغسطس!$BP43-اغسطس!$BO43,0)</f>
        <v>0</v>
      </c>
      <c r="AE351" s="96">
        <f>IF(AE$11=اغسطس!$A43,اغسطس!$BL43-اغسطس!$BK43,0)</f>
        <v>0</v>
      </c>
      <c r="AF351" s="96">
        <f>IF(AF$11=اغسطس!$A43,اغسطس!$AI43-اغسطس!$AJ43,0)</f>
        <v>0</v>
      </c>
      <c r="AG351" s="96">
        <f>IF(AG$11=اغسطس!$A43,اغسطس!$AI43-اغسطس!$AJ43,0)</f>
        <v>0</v>
      </c>
      <c r="AH351" s="96">
        <f>IF(AH$11=اغسطس!$A43,اغسطس!$AI43-اغسطس!$AJ43,0)</f>
        <v>0</v>
      </c>
      <c r="AI351" s="96">
        <f t="shared" si="57"/>
        <v>0</v>
      </c>
      <c r="AJ351" s="96">
        <f>IF(AJ$11=اغسطس!$A43,اغسطس!$BP43-اغسطس!$BO43,0)</f>
        <v>0</v>
      </c>
      <c r="AK351" s="96">
        <f>IF(AK$11=اغسطس!$A43,اغسطس!$AI43-اغسطس!$AJ43,0)</f>
        <v>0</v>
      </c>
      <c r="AL351" s="96">
        <f>IF(AL$11=اغسطس!$A43,اغسطس!$AI43-اغسطس!$AJ43,0)</f>
        <v>0</v>
      </c>
      <c r="AM351" s="96">
        <f>IF(AM$11=اغسطس!$A43,اغسطس!$AI43-اغسطس!$AJ43,0)</f>
        <v>0</v>
      </c>
      <c r="AN351" s="96">
        <f>IF(AN$11=اغسطس!$A43,اغسطس!$AI43-اغسطس!$AJ43,0)</f>
        <v>0</v>
      </c>
    </row>
    <row r="352" ht="23.25" spans="3:40">
      <c r="C352" s="127" t="s">
        <v>534</v>
      </c>
      <c r="D352" s="110">
        <f t="shared" ref="D352:Z352" si="58">SUM(D320:D351)</f>
        <v>0</v>
      </c>
      <c r="E352" s="97">
        <f t="shared" si="58"/>
        <v>0</v>
      </c>
      <c r="F352" s="144">
        <f t="shared" si="58"/>
        <v>0</v>
      </c>
      <c r="G352" s="128">
        <f t="shared" si="58"/>
        <v>0</v>
      </c>
      <c r="H352" s="128">
        <f t="shared" si="58"/>
        <v>0</v>
      </c>
      <c r="I352" s="128">
        <f t="shared" si="58"/>
        <v>0</v>
      </c>
      <c r="J352" s="128">
        <f t="shared" si="58"/>
        <v>0</v>
      </c>
      <c r="K352" s="128">
        <f t="shared" si="58"/>
        <v>0</v>
      </c>
      <c r="L352" s="128">
        <f t="shared" si="58"/>
        <v>0</v>
      </c>
      <c r="M352" s="97">
        <f t="shared" si="58"/>
        <v>0</v>
      </c>
      <c r="N352" s="133">
        <f t="shared" si="58"/>
        <v>0</v>
      </c>
      <c r="O352" s="133">
        <f t="shared" si="58"/>
        <v>0</v>
      </c>
      <c r="P352" s="133">
        <f t="shared" si="58"/>
        <v>0</v>
      </c>
      <c r="Q352" s="133">
        <f t="shared" si="58"/>
        <v>0</v>
      </c>
      <c r="R352" s="133">
        <f t="shared" si="58"/>
        <v>0</v>
      </c>
      <c r="S352" s="133">
        <f t="shared" si="58"/>
        <v>0</v>
      </c>
      <c r="T352" s="133">
        <f t="shared" si="58"/>
        <v>0</v>
      </c>
      <c r="U352" s="97">
        <f t="shared" si="58"/>
        <v>0</v>
      </c>
      <c r="V352" s="136">
        <f t="shared" si="58"/>
        <v>0</v>
      </c>
      <c r="W352" s="136">
        <f t="shared" si="58"/>
        <v>0</v>
      </c>
      <c r="X352" s="136">
        <f t="shared" si="58"/>
        <v>0</v>
      </c>
      <c r="Y352" s="136">
        <f t="shared" si="58"/>
        <v>0</v>
      </c>
      <c r="Z352" s="136">
        <f t="shared" si="58"/>
        <v>0</v>
      </c>
      <c r="AA352" s="136"/>
      <c r="AB352" s="136">
        <f t="shared" ref="AB352:AN352" si="59">SUM(AB320:AB351)</f>
        <v>0</v>
      </c>
      <c r="AC352" s="97">
        <f t="shared" si="59"/>
        <v>0</v>
      </c>
      <c r="AD352" s="138">
        <f t="shared" si="59"/>
        <v>0</v>
      </c>
      <c r="AE352" s="138">
        <f t="shared" si="59"/>
        <v>0</v>
      </c>
      <c r="AF352" s="138">
        <f t="shared" si="59"/>
        <v>0</v>
      </c>
      <c r="AG352" s="138">
        <f t="shared" si="59"/>
        <v>0</v>
      </c>
      <c r="AH352" s="138">
        <f t="shared" si="59"/>
        <v>0</v>
      </c>
      <c r="AI352" s="97">
        <f t="shared" si="59"/>
        <v>0</v>
      </c>
      <c r="AJ352" s="142">
        <f t="shared" si="59"/>
        <v>0</v>
      </c>
      <c r="AK352" s="142">
        <f t="shared" si="59"/>
        <v>0</v>
      </c>
      <c r="AL352" s="142">
        <f t="shared" si="59"/>
        <v>0</v>
      </c>
      <c r="AM352" s="142">
        <f t="shared" si="59"/>
        <v>0</v>
      </c>
      <c r="AN352" s="143">
        <f t="shared" si="59"/>
        <v>0</v>
      </c>
    </row>
    <row r="353" ht="15"/>
    <row r="358" ht="30" spans="18:27">
      <c r="R358" s="134"/>
      <c r="S358" s="134" t="s">
        <v>611</v>
      </c>
      <c r="T358" s="134"/>
      <c r="U358" s="134"/>
      <c r="V358" s="134"/>
      <c r="W358" s="134"/>
      <c r="X358" s="134"/>
      <c r="Y358" s="134"/>
      <c r="Z358" s="134"/>
      <c r="AA358" s="134"/>
    </row>
    <row r="359" ht="30" spans="18:27">
      <c r="R359" s="134"/>
      <c r="S359" s="134"/>
      <c r="T359" s="134"/>
      <c r="U359" s="134"/>
      <c r="V359" s="134"/>
      <c r="W359" s="134"/>
      <c r="X359" s="134"/>
      <c r="Y359" s="134"/>
      <c r="Z359" s="134"/>
      <c r="AA359" s="134"/>
    </row>
    <row r="360" ht="30" spans="18:27">
      <c r="R360" s="134"/>
      <c r="S360" s="134"/>
      <c r="T360" s="134"/>
      <c r="U360" s="134"/>
      <c r="V360" s="134"/>
      <c r="W360" s="134"/>
      <c r="X360" s="134"/>
      <c r="Y360" s="134"/>
      <c r="Z360" s="134"/>
      <c r="AA360" s="134"/>
    </row>
    <row r="361" ht="30" spans="18:27">
      <c r="R361" s="134"/>
      <c r="S361" s="134"/>
      <c r="T361" s="134"/>
      <c r="U361" s="134"/>
      <c r="V361" s="134"/>
      <c r="W361" s="134"/>
      <c r="X361" s="134"/>
      <c r="Y361" s="134"/>
      <c r="Z361" s="134"/>
      <c r="AA361" s="134"/>
    </row>
    <row r="362" ht="20.25" spans="1:40">
      <c r="A362" s="96"/>
      <c r="B362" s="96"/>
      <c r="C362" s="96"/>
      <c r="D362" s="96"/>
      <c r="E362" s="97"/>
      <c r="F362" s="125" t="s">
        <v>569</v>
      </c>
      <c r="G362" s="125"/>
      <c r="H362" s="125"/>
      <c r="I362" s="125"/>
      <c r="J362" s="125"/>
      <c r="K362" s="125"/>
      <c r="L362" s="125"/>
      <c r="M362" s="97"/>
      <c r="N362" s="132" t="s">
        <v>570</v>
      </c>
      <c r="O362" s="132"/>
      <c r="P362" s="132"/>
      <c r="Q362" s="132"/>
      <c r="R362" s="132"/>
      <c r="S362" s="132"/>
      <c r="T362" s="132"/>
      <c r="U362" s="97"/>
      <c r="V362" s="135" t="s">
        <v>571</v>
      </c>
      <c r="W362" s="135"/>
      <c r="X362" s="135"/>
      <c r="Y362" s="135"/>
      <c r="Z362" s="135"/>
      <c r="AA362" s="135"/>
      <c r="AB362" s="135"/>
      <c r="AC362" s="97"/>
      <c r="AD362" s="137" t="s">
        <v>572</v>
      </c>
      <c r="AE362" s="137"/>
      <c r="AF362" s="137"/>
      <c r="AG362" s="137"/>
      <c r="AH362" s="137"/>
      <c r="AI362" s="97"/>
      <c r="AJ362" s="139" t="s">
        <v>573</v>
      </c>
      <c r="AK362" s="139"/>
      <c r="AL362" s="139"/>
      <c r="AM362" s="139"/>
      <c r="AN362" s="139"/>
    </row>
    <row r="363" ht="20.25" spans="1:40">
      <c r="A363" s="97" t="s">
        <v>513</v>
      </c>
      <c r="B363" s="97" t="s">
        <v>486</v>
      </c>
      <c r="C363" s="97" t="s">
        <v>487</v>
      </c>
      <c r="D363" s="110" t="s">
        <v>574</v>
      </c>
      <c r="E363" s="97" t="s">
        <v>15</v>
      </c>
      <c r="F363" s="125" t="s">
        <v>575</v>
      </c>
      <c r="G363" s="125" t="s">
        <v>35</v>
      </c>
      <c r="H363" s="125" t="s">
        <v>576</v>
      </c>
      <c r="I363" s="125" t="s">
        <v>577</v>
      </c>
      <c r="J363" s="125" t="s">
        <v>578</v>
      </c>
      <c r="K363" s="125" t="s">
        <v>579</v>
      </c>
      <c r="L363" s="125" t="s">
        <v>580</v>
      </c>
      <c r="M363" s="97" t="s">
        <v>534</v>
      </c>
      <c r="N363" s="132" t="s">
        <v>581</v>
      </c>
      <c r="O363" s="132" t="s">
        <v>582</v>
      </c>
      <c r="P363" s="132" t="s">
        <v>583</v>
      </c>
      <c r="Q363" s="132" t="s">
        <v>584</v>
      </c>
      <c r="R363" s="132" t="s">
        <v>585</v>
      </c>
      <c r="S363" s="132" t="s">
        <v>586</v>
      </c>
      <c r="T363" s="132" t="s">
        <v>587</v>
      </c>
      <c r="U363" s="97" t="s">
        <v>534</v>
      </c>
      <c r="V363" s="135" t="s">
        <v>588</v>
      </c>
      <c r="W363" s="135" t="s">
        <v>589</v>
      </c>
      <c r="X363" s="135" t="s">
        <v>590</v>
      </c>
      <c r="Y363" s="135" t="s">
        <v>591</v>
      </c>
      <c r="Z363" s="135" t="s">
        <v>592</v>
      </c>
      <c r="AA363" s="135" t="s">
        <v>593</v>
      </c>
      <c r="AB363" s="135" t="s">
        <v>594</v>
      </c>
      <c r="AC363" s="97" t="s">
        <v>534</v>
      </c>
      <c r="AD363" s="137" t="s">
        <v>595</v>
      </c>
      <c r="AE363" s="137" t="s">
        <v>596</v>
      </c>
      <c r="AF363" s="137" t="s">
        <v>597</v>
      </c>
      <c r="AG363" s="137" t="s">
        <v>598</v>
      </c>
      <c r="AH363" s="137" t="s">
        <v>599</v>
      </c>
      <c r="AI363" s="97" t="s">
        <v>534</v>
      </c>
      <c r="AJ363" s="140" t="s">
        <v>575</v>
      </c>
      <c r="AK363" s="140" t="s">
        <v>600</v>
      </c>
      <c r="AL363" s="141" t="s">
        <v>601</v>
      </c>
      <c r="AM363" s="141" t="s">
        <v>602</v>
      </c>
      <c r="AN363" s="141" t="s">
        <v>603</v>
      </c>
    </row>
    <row r="364" spans="1:40">
      <c r="A364" s="96" t="str">
        <f>IF(D364&gt;0,سبتمبر!D12," ")</f>
        <v> </v>
      </c>
      <c r="B364" s="96" t="str">
        <f>IF(D364&gt;0,يناير!D364," ")</f>
        <v> </v>
      </c>
      <c r="C364" s="96" t="str">
        <f>IF(D364&gt;0,يناير!E364,"")</f>
        <v/>
      </c>
      <c r="D364" s="126">
        <f t="shared" ref="D364:D395" si="60">SUM(AI364,AC364,U364,M364)</f>
        <v>0</v>
      </c>
      <c r="E364" s="126">
        <f t="shared" ref="E364:E395" si="61">SUM(H364:L364,-G364-F364)</f>
        <v>0</v>
      </c>
      <c r="F364" s="96">
        <f>IF(F$11=سبتمبر!$A12,سبتمبر!$BP12-سبتمبر!$BO12,0)</f>
        <v>0</v>
      </c>
      <c r="G364" s="96">
        <f>IF(G$11=سبتمبر!$A12,سبتمبر!$BL12-سبتمبر!$BK12,0)</f>
        <v>0</v>
      </c>
      <c r="H364" s="96">
        <f>IF(H$11=سبتمبر!$A12,سبتمبر!$BM12-سبتمبر!$BN12,0)</f>
        <v>0</v>
      </c>
      <c r="I364" s="96">
        <f>IF(I$11=سبتمبر!$A12,سبتمبر!$BM12-سبتمبر!$BN12,0)</f>
        <v>0</v>
      </c>
      <c r="J364" s="96">
        <f>IF(J$11=سبتمبر!$A12,سبتمبر!$BM12-سبتمبر!$BN12,0)</f>
        <v>0</v>
      </c>
      <c r="K364" s="96">
        <f>IF(K$11=سبتمبر!$A12,سبتمبر!$BM12-سبتمبر!$BN12,0)</f>
        <v>0</v>
      </c>
      <c r="L364" s="96">
        <f>IF(L$11=سبتمبر!$A12,سبتمبر!$BM12-سبتمبر!$BN12,0)</f>
        <v>0</v>
      </c>
      <c r="M364" s="96">
        <f t="shared" ref="M364:M395" si="62">SUM(P364:T364,-O364-N364)</f>
        <v>0</v>
      </c>
      <c r="N364" s="96">
        <f>IF(N$11=سبتمبر!$A12,سبتمبر!$BP12-سبتمبر!$BO12,0)</f>
        <v>0</v>
      </c>
      <c r="O364" s="96">
        <f>IF(O$11=سبتمبر!$A12,سبتمبر!$BL12-سبتمبر!$BK12,0)</f>
        <v>0</v>
      </c>
      <c r="P364" s="96">
        <f>IF(P$11=سبتمبر!$A12,سبتمبر!$AI12-سبتمبر!$AJ12,0)</f>
        <v>0</v>
      </c>
      <c r="Q364" s="96">
        <f>IF(Q$11=سبتمبر!$A12,سبتمبر!$AI12-سبتمبر!$AJ12,0)</f>
        <v>0</v>
      </c>
      <c r="R364" s="96">
        <f>IF(R$11=سبتمبر!$A12,سبتمبر!$AI12-سبتمبر!$AJ12,0)</f>
        <v>0</v>
      </c>
      <c r="S364" s="96">
        <f>IF(S$11=سبتمبر!$A12,سبتمبر!$AI12-سبتمبر!$AJ12,0)</f>
        <v>0</v>
      </c>
      <c r="T364" s="96">
        <f>IF(T$11=سبتمبر!$A12,سبتمبر!$AI12-سبتمبر!$AJ12,0)</f>
        <v>0</v>
      </c>
      <c r="U364" s="96">
        <f t="shared" ref="U364:U395" si="63">SUM(X364:AB364,-W364-V364)</f>
        <v>0</v>
      </c>
      <c r="V364" s="96">
        <f>IF(V$11=سبتمبر!$A12,سبتمبر!$BP12-سبتمبر!$BO12,0)</f>
        <v>0</v>
      </c>
      <c r="W364" s="96">
        <f>IF(W$11=سبتمبر!$A12,سبتمبر!$BL12-سبتمبر!$BK12,0)</f>
        <v>0</v>
      </c>
      <c r="X364" s="96">
        <f>IF(X$11=سبتمبر!$A12,سبتمبر!$AI12-سبتمبر!$AJ12,0)</f>
        <v>0</v>
      </c>
      <c r="Y364" s="96">
        <f>IF(Y$11=سبتمبر!$A12,سبتمبر!$AI12-سبتمبر!$AJ12,0)</f>
        <v>0</v>
      </c>
      <c r="Z364" s="96">
        <f>IF(Z$11=سبتمبر!$A12,سبتمبر!$AI12-سبتمبر!$AJ12,0)</f>
        <v>0</v>
      </c>
      <c r="AA364" s="96">
        <f>IF(AA$11=سبتمبر!$A12,سبتمبر!$AI12-سبتمبر!$AJ12,0)</f>
        <v>0</v>
      </c>
      <c r="AB364" s="96">
        <f>IF(AB$11=سبتمبر!$A12,سبتمبر!$AI12-سبتمبر!$AJ12,0)</f>
        <v>0</v>
      </c>
      <c r="AC364" s="96">
        <f t="shared" ref="AC364:AC395" si="64">SUM(AF364:AH364,-AE364-AD364)</f>
        <v>0</v>
      </c>
      <c r="AD364" s="96">
        <f>IF(AD$11=سبتمبر!$A12,سبتمبر!$BP12-سبتمبر!$BO12,0)</f>
        <v>0</v>
      </c>
      <c r="AE364" s="96">
        <f>IF(AE$11=سبتمبر!$A12,سبتمبر!$BL12-سبتمبر!$BK12,0)</f>
        <v>0</v>
      </c>
      <c r="AF364" s="96">
        <f>IF(AF$11=سبتمبر!$A12,سبتمبر!$AI12-سبتمبر!$AJ12,0)</f>
        <v>0</v>
      </c>
      <c r="AG364" s="96">
        <f>IF(AG$11=سبتمبر!$A12,سبتمبر!$AI12-سبتمبر!$AJ12,0)</f>
        <v>0</v>
      </c>
      <c r="AH364" s="96">
        <f>IF(AH$11=سبتمبر!$A12,سبتمبر!$AI12-سبتمبر!$AJ12,0)</f>
        <v>0</v>
      </c>
      <c r="AI364" s="96">
        <f t="shared" ref="AI364:AI395" si="65">SUM(AK364:AN364,-AJ364)</f>
        <v>0</v>
      </c>
      <c r="AJ364" s="96">
        <f>IF(AJ$11=سبتمبر!$A12,سبتمبر!$BP12-سبتمبر!$BO12,0)</f>
        <v>0</v>
      </c>
      <c r="AK364" s="96">
        <f>IF(AK$11=سبتمبر!$A12,سبتمبر!$AI12-سبتمبر!$AJ12,0)</f>
        <v>0</v>
      </c>
      <c r="AL364" s="96">
        <f>IF(AL$11=سبتمبر!$A12,سبتمبر!$AI12-سبتمبر!$AJ12,0)</f>
        <v>0</v>
      </c>
      <c r="AM364" s="96">
        <f>IF(AM$11=سبتمبر!$A12,سبتمبر!$AI12-سبتمبر!$AJ12,0)</f>
        <v>0</v>
      </c>
      <c r="AN364" s="96">
        <f>IF(AN$11=سبتمبر!$A12,سبتمبر!$AI12-سبتمبر!$AJ12,0)</f>
        <v>0</v>
      </c>
    </row>
    <row r="365" spans="1:40">
      <c r="A365" s="96" t="str">
        <f>IF(D365&gt;0,سبتمبر!D13," ")</f>
        <v> </v>
      </c>
      <c r="B365" s="96"/>
      <c r="C365" s="96"/>
      <c r="D365" s="126">
        <f t="shared" si="60"/>
        <v>0</v>
      </c>
      <c r="E365" s="126">
        <f t="shared" si="61"/>
        <v>0</v>
      </c>
      <c r="F365" s="96">
        <f>IF(F$11=سبتمبر!$A13,سبتمبر!$BP13-سبتمبر!$BO13,0)</f>
        <v>0</v>
      </c>
      <c r="G365" s="96">
        <f>IF(G$11=سبتمبر!$A13,سبتمبر!$BL13-سبتمبر!$BK13,0)</f>
        <v>0</v>
      </c>
      <c r="H365" s="96">
        <f>IF(H$11=سبتمبر!$A13,سبتمبر!$BM13-سبتمبر!$BN13,0)</f>
        <v>0</v>
      </c>
      <c r="I365" s="96">
        <f>IF(I$11=سبتمبر!$A13,سبتمبر!$BM13-سبتمبر!$BN13,0)</f>
        <v>0</v>
      </c>
      <c r="J365" s="96">
        <f>IF(J$11=سبتمبر!$A13,سبتمبر!$BM13-سبتمبر!$BN13,0)</f>
        <v>0</v>
      </c>
      <c r="K365" s="96">
        <f>IF(K$11=سبتمبر!$A13,سبتمبر!$BM13-سبتمبر!$BN13,0)</f>
        <v>0</v>
      </c>
      <c r="L365" s="96">
        <f>IF(L$11=سبتمبر!$A13,سبتمبر!$BM13-سبتمبر!$BN13,0)</f>
        <v>0</v>
      </c>
      <c r="M365" s="96">
        <f t="shared" si="62"/>
        <v>0</v>
      </c>
      <c r="N365" s="96">
        <f>IF(N$11=سبتمبر!$A13,سبتمبر!$BP13-سبتمبر!$BO13,0)</f>
        <v>0</v>
      </c>
      <c r="O365" s="96">
        <f>IF(O$11=سبتمبر!$A13,سبتمبر!$BL13-سبتمبر!$BK13,0)</f>
        <v>0</v>
      </c>
      <c r="P365" s="96">
        <f>IF(P$11=سبتمبر!$A13,سبتمبر!$AI13-سبتمبر!$AJ13,0)</f>
        <v>0</v>
      </c>
      <c r="Q365" s="96">
        <f>IF(Q$11=سبتمبر!$A13,سبتمبر!$AI13-سبتمبر!$AJ13,0)</f>
        <v>0</v>
      </c>
      <c r="R365" s="96">
        <f>IF(R$11=سبتمبر!$A13,سبتمبر!$AI13-سبتمبر!$AJ13,0)</f>
        <v>0</v>
      </c>
      <c r="S365" s="96">
        <f>IF(S$11=سبتمبر!$A13,سبتمبر!$AI13-سبتمبر!$AJ13,0)</f>
        <v>0</v>
      </c>
      <c r="T365" s="96">
        <f>IF(T$11=سبتمبر!$A13,سبتمبر!$AI13-سبتمبر!$AJ13,0)</f>
        <v>0</v>
      </c>
      <c r="U365" s="96">
        <f t="shared" si="63"/>
        <v>0</v>
      </c>
      <c r="V365" s="96">
        <f>IF(V$11=سبتمبر!$A13,سبتمبر!$BP13-سبتمبر!$BO13,0)</f>
        <v>0</v>
      </c>
      <c r="W365" s="96">
        <f>IF(W$11=سبتمبر!$A13,سبتمبر!$BL13-سبتمبر!$BK13,0)</f>
        <v>0</v>
      </c>
      <c r="X365" s="96">
        <f>IF(X$11=سبتمبر!$A13,سبتمبر!$AI13-سبتمبر!$AJ13,0)</f>
        <v>0</v>
      </c>
      <c r="Y365" s="96">
        <f>IF(Y$11=سبتمبر!$A13,سبتمبر!$AI13-سبتمبر!$AJ13,0)</f>
        <v>0</v>
      </c>
      <c r="Z365" s="96">
        <f>IF(Z$11=سبتمبر!$A13,سبتمبر!$AI13-سبتمبر!$AJ13,0)</f>
        <v>0</v>
      </c>
      <c r="AA365" s="96">
        <f>IF(AA$11=سبتمبر!$A13,سبتمبر!$AI13-سبتمبر!$AJ13,0)</f>
        <v>0</v>
      </c>
      <c r="AB365" s="96">
        <f>IF(AB$11=سبتمبر!$A13,سبتمبر!$AI13-سبتمبر!$AJ13,0)</f>
        <v>0</v>
      </c>
      <c r="AC365" s="96">
        <f t="shared" si="64"/>
        <v>0</v>
      </c>
      <c r="AD365" s="96">
        <f>IF(AD$11=سبتمبر!$A13,سبتمبر!$BP13-سبتمبر!$BO13,0)</f>
        <v>0</v>
      </c>
      <c r="AE365" s="96">
        <f>IF(AE$11=سبتمبر!$A13,سبتمبر!$BL13-سبتمبر!$BK13,0)</f>
        <v>0</v>
      </c>
      <c r="AF365" s="96">
        <f>IF(AF$11=سبتمبر!$A13,سبتمبر!$AI13-سبتمبر!$AJ13,0)</f>
        <v>0</v>
      </c>
      <c r="AG365" s="96">
        <f>IF(AG$11=سبتمبر!$A13,سبتمبر!$AI13-سبتمبر!$AJ13,0)</f>
        <v>0</v>
      </c>
      <c r="AH365" s="96">
        <f>IF(AH$11=سبتمبر!$A13,سبتمبر!$AI13-سبتمبر!$AJ13,0)</f>
        <v>0</v>
      </c>
      <c r="AI365" s="96">
        <f t="shared" si="65"/>
        <v>0</v>
      </c>
      <c r="AJ365" s="96">
        <f>IF(AJ$11=سبتمبر!$A13,سبتمبر!$BP13-سبتمبر!$BO13,0)</f>
        <v>0</v>
      </c>
      <c r="AK365" s="96">
        <f>IF(AK$11=سبتمبر!$A13,سبتمبر!$AI13-سبتمبر!$AJ13,0)</f>
        <v>0</v>
      </c>
      <c r="AL365" s="96">
        <f>IF(AL$11=سبتمبر!$A13,سبتمبر!$AI13-سبتمبر!$AJ13,0)</f>
        <v>0</v>
      </c>
      <c r="AM365" s="96">
        <f>IF(AM$11=سبتمبر!$A13,سبتمبر!$AI13-سبتمبر!$AJ13,0)</f>
        <v>0</v>
      </c>
      <c r="AN365" s="96">
        <f>IF(AN$11=سبتمبر!$A13,سبتمبر!$AI13-سبتمبر!$AJ13,0)</f>
        <v>0</v>
      </c>
    </row>
    <row r="366" spans="1:40">
      <c r="A366" s="96" t="str">
        <f>IF(D366&gt;0,سبتمبر!D14," ")</f>
        <v> </v>
      </c>
      <c r="B366" s="96"/>
      <c r="C366" s="96"/>
      <c r="D366" s="126">
        <f t="shared" si="60"/>
        <v>0</v>
      </c>
      <c r="E366" s="126">
        <f t="shared" si="61"/>
        <v>0</v>
      </c>
      <c r="F366" s="96">
        <f>IF(F$11=سبتمبر!$A14,سبتمبر!$BP14-سبتمبر!$BO14,0)</f>
        <v>0</v>
      </c>
      <c r="G366" s="96">
        <f>IF(G$11=سبتمبر!$A14,سبتمبر!$BL14-سبتمبر!$BK14,0)</f>
        <v>0</v>
      </c>
      <c r="H366" s="96">
        <f>IF(H$11=سبتمبر!$A14,سبتمبر!$BM14-سبتمبر!$BN14,0)</f>
        <v>0</v>
      </c>
      <c r="I366" s="96">
        <f>IF(I$11=سبتمبر!$A14,سبتمبر!$BM14-سبتمبر!$BN14,0)</f>
        <v>0</v>
      </c>
      <c r="J366" s="96">
        <f>IF(J$11=سبتمبر!$A14,سبتمبر!$BM14-سبتمبر!$BN14,0)</f>
        <v>0</v>
      </c>
      <c r="K366" s="96">
        <f>IF(K$11=سبتمبر!$A14,سبتمبر!$BM14-سبتمبر!$BN14,0)</f>
        <v>0</v>
      </c>
      <c r="L366" s="96">
        <f>IF(L$11=سبتمبر!$A14,سبتمبر!$BM14-سبتمبر!$BN14,0)</f>
        <v>0</v>
      </c>
      <c r="M366" s="96">
        <f t="shared" si="62"/>
        <v>0</v>
      </c>
      <c r="N366" s="96">
        <f>IF(N$11=سبتمبر!$A14,سبتمبر!$BP14-سبتمبر!$BO14,0)</f>
        <v>0</v>
      </c>
      <c r="O366" s="96">
        <f>IF(O$11=سبتمبر!$A14,سبتمبر!$BL14-سبتمبر!$BK14,0)</f>
        <v>0</v>
      </c>
      <c r="P366" s="96">
        <f>IF(P$11=سبتمبر!$A14,سبتمبر!$AI14-سبتمبر!$AJ14,0)</f>
        <v>0</v>
      </c>
      <c r="Q366" s="96">
        <f>IF(Q$11=سبتمبر!$A14,سبتمبر!$AI14-سبتمبر!$AJ14,0)</f>
        <v>0</v>
      </c>
      <c r="R366" s="96">
        <f>IF(R$11=سبتمبر!$A14,سبتمبر!$AI14-سبتمبر!$AJ14,0)</f>
        <v>0</v>
      </c>
      <c r="S366" s="96">
        <f>IF(S$11=سبتمبر!$A14,سبتمبر!$AI14-سبتمبر!$AJ14,0)</f>
        <v>0</v>
      </c>
      <c r="T366" s="96">
        <f>IF(T$11=سبتمبر!$A14,سبتمبر!$AI14-سبتمبر!$AJ14,0)</f>
        <v>0</v>
      </c>
      <c r="U366" s="96">
        <f t="shared" si="63"/>
        <v>0</v>
      </c>
      <c r="V366" s="96">
        <f>IF(V$11=سبتمبر!$A14,سبتمبر!$BP14-سبتمبر!$BO14,0)</f>
        <v>0</v>
      </c>
      <c r="W366" s="96">
        <f>IF(W$11=سبتمبر!$A14,سبتمبر!$BL14-سبتمبر!$BK14,0)</f>
        <v>0</v>
      </c>
      <c r="X366" s="96">
        <f>IF(X$11=سبتمبر!$A14,سبتمبر!$AI14-سبتمبر!$AJ14,0)</f>
        <v>0</v>
      </c>
      <c r="Y366" s="96">
        <f>IF(Y$11=سبتمبر!$A14,سبتمبر!$AI14-سبتمبر!$AJ14,0)</f>
        <v>0</v>
      </c>
      <c r="Z366" s="96">
        <f>IF(Z$11=سبتمبر!$A14,سبتمبر!$AI14-سبتمبر!$AJ14,0)</f>
        <v>0</v>
      </c>
      <c r="AA366" s="96">
        <f>IF(AA$11=سبتمبر!$A14,سبتمبر!$AI14-سبتمبر!$AJ14,0)</f>
        <v>0</v>
      </c>
      <c r="AB366" s="96">
        <f>IF(AB$11=سبتمبر!$A14,سبتمبر!$AI14-سبتمبر!$AJ14,0)</f>
        <v>0</v>
      </c>
      <c r="AC366" s="96">
        <f t="shared" si="64"/>
        <v>0</v>
      </c>
      <c r="AD366" s="96">
        <f>IF(AD$11=سبتمبر!$A14,سبتمبر!$BP14-سبتمبر!$BO14,0)</f>
        <v>0</v>
      </c>
      <c r="AE366" s="96">
        <f>IF(AE$11=سبتمبر!$A14,سبتمبر!$BL14-سبتمبر!$BK14,0)</f>
        <v>0</v>
      </c>
      <c r="AF366" s="96">
        <f>IF(AF$11=سبتمبر!$A14,سبتمبر!$AI14-سبتمبر!$AJ14,0)</f>
        <v>0</v>
      </c>
      <c r="AG366" s="96">
        <f>IF(AG$11=سبتمبر!$A14,سبتمبر!$AI14-سبتمبر!$AJ14,0)</f>
        <v>0</v>
      </c>
      <c r="AH366" s="96">
        <f>IF(AH$11=سبتمبر!$A14,سبتمبر!$AI14-سبتمبر!$AJ14,0)</f>
        <v>0</v>
      </c>
      <c r="AI366" s="96">
        <f t="shared" si="65"/>
        <v>0</v>
      </c>
      <c r="AJ366" s="96">
        <f>IF(AJ$11=سبتمبر!$A14,سبتمبر!$BP14-سبتمبر!$BO14,0)</f>
        <v>0</v>
      </c>
      <c r="AK366" s="96">
        <f>IF(AK$11=سبتمبر!$A14,سبتمبر!$AI14-سبتمبر!$AJ14,0)</f>
        <v>0</v>
      </c>
      <c r="AL366" s="96">
        <f>IF(AL$11=سبتمبر!$A14,سبتمبر!$AI14-سبتمبر!$AJ14,0)</f>
        <v>0</v>
      </c>
      <c r="AM366" s="96">
        <f>IF(AM$11=سبتمبر!$A14,سبتمبر!$AI14-سبتمبر!$AJ14,0)</f>
        <v>0</v>
      </c>
      <c r="AN366" s="96">
        <f>IF(AN$11=سبتمبر!$A14,سبتمبر!$AI14-سبتمبر!$AJ14,0)</f>
        <v>0</v>
      </c>
    </row>
    <row r="367" spans="1:40">
      <c r="A367" s="96" t="str">
        <f>IF(D367&gt;0,سبتمبر!D15," ")</f>
        <v> </v>
      </c>
      <c r="B367" s="96"/>
      <c r="C367" s="96"/>
      <c r="D367" s="126">
        <f t="shared" si="60"/>
        <v>0</v>
      </c>
      <c r="E367" s="126">
        <f t="shared" si="61"/>
        <v>0</v>
      </c>
      <c r="F367" s="96">
        <f>IF(F$11=سبتمبر!$A15,سبتمبر!$BP15-سبتمبر!$BO15,0)</f>
        <v>0</v>
      </c>
      <c r="G367" s="96">
        <f>IF(G$11=سبتمبر!$A15,سبتمبر!$BL15-سبتمبر!$BK15,0)</f>
        <v>0</v>
      </c>
      <c r="H367" s="96">
        <f>IF(H$11=سبتمبر!$A15,سبتمبر!$BM15-سبتمبر!$BN15,0)</f>
        <v>0</v>
      </c>
      <c r="I367" s="96">
        <f>IF(I$11=سبتمبر!$A15,سبتمبر!$BM15-سبتمبر!$BN15,0)</f>
        <v>0</v>
      </c>
      <c r="J367" s="96">
        <f>IF(J$11=سبتمبر!$A15,سبتمبر!$BM15-سبتمبر!$BN15,0)</f>
        <v>0</v>
      </c>
      <c r="K367" s="96">
        <f>IF(K$11=سبتمبر!$A15,سبتمبر!$BM15-سبتمبر!$BN15,0)</f>
        <v>0</v>
      </c>
      <c r="L367" s="96">
        <f>IF(L$11=سبتمبر!$A15,سبتمبر!$BM15-سبتمبر!$BN15,0)</f>
        <v>0</v>
      </c>
      <c r="M367" s="96">
        <f t="shared" si="62"/>
        <v>0</v>
      </c>
      <c r="N367" s="96">
        <f>IF(N$11=سبتمبر!$A15,سبتمبر!$BP15-سبتمبر!$BO15,0)</f>
        <v>0</v>
      </c>
      <c r="O367" s="96">
        <f>IF(O$11=سبتمبر!$A15,سبتمبر!$BL15-سبتمبر!$BK15,0)</f>
        <v>0</v>
      </c>
      <c r="P367" s="96">
        <f>IF(P$11=سبتمبر!$A15,سبتمبر!$AI15-سبتمبر!$AJ15,0)</f>
        <v>0</v>
      </c>
      <c r="Q367" s="96">
        <f>IF(Q$11=سبتمبر!$A15,سبتمبر!$AI15-سبتمبر!$AJ15,0)</f>
        <v>0</v>
      </c>
      <c r="R367" s="96">
        <f>IF(R$11=سبتمبر!$A15,سبتمبر!$AI15-سبتمبر!$AJ15,0)</f>
        <v>0</v>
      </c>
      <c r="S367" s="96">
        <f>IF(S$11=سبتمبر!$A15,سبتمبر!$AI15-سبتمبر!$AJ15,0)</f>
        <v>0</v>
      </c>
      <c r="T367" s="96">
        <f>IF(T$11=سبتمبر!$A15,سبتمبر!$AI15-سبتمبر!$AJ15,0)</f>
        <v>0</v>
      </c>
      <c r="U367" s="96">
        <f t="shared" si="63"/>
        <v>0</v>
      </c>
      <c r="V367" s="96">
        <f>IF(V$11=سبتمبر!$A15,سبتمبر!$BP15-سبتمبر!$BO15,0)</f>
        <v>0</v>
      </c>
      <c r="W367" s="96">
        <f>IF(W$11=سبتمبر!$A15,سبتمبر!$BL15-سبتمبر!$BK15,0)</f>
        <v>0</v>
      </c>
      <c r="X367" s="96">
        <f>IF(X$11=سبتمبر!$A15,سبتمبر!$AI15-سبتمبر!$AJ15,0)</f>
        <v>0</v>
      </c>
      <c r="Y367" s="96">
        <f>IF(Y$11=سبتمبر!$A15,سبتمبر!$AI15-سبتمبر!$AJ15,0)</f>
        <v>0</v>
      </c>
      <c r="Z367" s="96">
        <f>IF(Z$11=سبتمبر!$A15,سبتمبر!$AI15-سبتمبر!$AJ15,0)</f>
        <v>0</v>
      </c>
      <c r="AA367" s="96">
        <f>IF(AA$11=سبتمبر!$A15,سبتمبر!$AI15-سبتمبر!$AJ15,0)</f>
        <v>0</v>
      </c>
      <c r="AB367" s="96">
        <f>IF(AB$11=سبتمبر!$A15,سبتمبر!$AI15-سبتمبر!$AJ15,0)</f>
        <v>0</v>
      </c>
      <c r="AC367" s="96">
        <f t="shared" si="64"/>
        <v>0</v>
      </c>
      <c r="AD367" s="96">
        <f>IF(AD$11=سبتمبر!$A15,سبتمبر!$BP15-سبتمبر!$BO15,0)</f>
        <v>0</v>
      </c>
      <c r="AE367" s="96">
        <f>IF(AE$11=سبتمبر!$A15,سبتمبر!$BL15-سبتمبر!$BK15,0)</f>
        <v>0</v>
      </c>
      <c r="AF367" s="96">
        <f>IF(AF$11=سبتمبر!$A15,سبتمبر!$AI15-سبتمبر!$AJ15,0)</f>
        <v>0</v>
      </c>
      <c r="AG367" s="96">
        <f>IF(AG$11=سبتمبر!$A15,سبتمبر!$AI15-سبتمبر!$AJ15,0)</f>
        <v>0</v>
      </c>
      <c r="AH367" s="96">
        <f>IF(AH$11=سبتمبر!$A15,سبتمبر!$AI15-سبتمبر!$AJ15,0)</f>
        <v>0</v>
      </c>
      <c r="AI367" s="96">
        <f t="shared" si="65"/>
        <v>0</v>
      </c>
      <c r="AJ367" s="96">
        <f>IF(AJ$11=سبتمبر!$A15,سبتمبر!$BP15-سبتمبر!$BO15,0)</f>
        <v>0</v>
      </c>
      <c r="AK367" s="96">
        <f>IF(AK$11=سبتمبر!$A15,سبتمبر!$AI15-سبتمبر!$AJ15,0)</f>
        <v>0</v>
      </c>
      <c r="AL367" s="96">
        <f>IF(AL$11=سبتمبر!$A15,سبتمبر!$AI15-سبتمبر!$AJ15,0)</f>
        <v>0</v>
      </c>
      <c r="AM367" s="96">
        <f>IF(AM$11=سبتمبر!$A15,سبتمبر!$AI15-سبتمبر!$AJ15,0)</f>
        <v>0</v>
      </c>
      <c r="AN367" s="96">
        <f>IF(AN$11=سبتمبر!$A15,سبتمبر!$AI15-سبتمبر!$AJ15,0)</f>
        <v>0</v>
      </c>
    </row>
    <row r="368" spans="1:40">
      <c r="A368" s="96" t="str">
        <f>IF(D368&gt;0,سبتمبر!D16," ")</f>
        <v> </v>
      </c>
      <c r="B368" s="96"/>
      <c r="C368" s="96"/>
      <c r="D368" s="126">
        <f t="shared" si="60"/>
        <v>0</v>
      </c>
      <c r="E368" s="126">
        <f t="shared" si="61"/>
        <v>0</v>
      </c>
      <c r="F368" s="96">
        <f>IF(F$11=سبتمبر!$A16,سبتمبر!$BP16-سبتمبر!$BO16,0)</f>
        <v>0</v>
      </c>
      <c r="G368" s="96">
        <f>IF(G$11=سبتمبر!$A16,سبتمبر!$BL16-سبتمبر!$BK16,0)</f>
        <v>0</v>
      </c>
      <c r="H368" s="96">
        <f>IF(H$11=سبتمبر!$A16,سبتمبر!$BM16-سبتمبر!$BN16,0)</f>
        <v>0</v>
      </c>
      <c r="I368" s="96">
        <f>IF(I$11=سبتمبر!$A16,سبتمبر!$BM16-سبتمبر!$BN16,0)</f>
        <v>0</v>
      </c>
      <c r="J368" s="96">
        <f>IF(J$11=سبتمبر!$A16,سبتمبر!$BM16-سبتمبر!$BN16,0)</f>
        <v>0</v>
      </c>
      <c r="K368" s="96">
        <f>IF(K$11=سبتمبر!$A16,سبتمبر!$BM16-سبتمبر!$BN16,0)</f>
        <v>0</v>
      </c>
      <c r="L368" s="96">
        <f>IF(L$11=سبتمبر!$A16,سبتمبر!$BM16-سبتمبر!$BN16,0)</f>
        <v>0</v>
      </c>
      <c r="M368" s="96">
        <f t="shared" si="62"/>
        <v>0</v>
      </c>
      <c r="N368" s="96">
        <f>IF(N$11=سبتمبر!$A16,سبتمبر!$BP16-سبتمبر!$BO16,0)</f>
        <v>0</v>
      </c>
      <c r="O368" s="96">
        <f>IF(O$11=سبتمبر!$A16,سبتمبر!$BL16-سبتمبر!$BK16,0)</f>
        <v>0</v>
      </c>
      <c r="P368" s="96">
        <f>IF(P$11=سبتمبر!$A16,سبتمبر!$AI16-سبتمبر!$AJ16,0)</f>
        <v>0</v>
      </c>
      <c r="Q368" s="96">
        <f>IF(Q$11=سبتمبر!$A16,سبتمبر!$AI16-سبتمبر!$AJ16,0)</f>
        <v>0</v>
      </c>
      <c r="R368" s="96">
        <f>IF(R$11=سبتمبر!$A16,سبتمبر!$AI16-سبتمبر!$AJ16,0)</f>
        <v>0</v>
      </c>
      <c r="S368" s="96">
        <f>IF(S$11=سبتمبر!$A16,سبتمبر!$AI16-سبتمبر!$AJ16,0)</f>
        <v>0</v>
      </c>
      <c r="T368" s="96">
        <f>IF(T$11=سبتمبر!$A16,سبتمبر!$AI16-سبتمبر!$AJ16,0)</f>
        <v>0</v>
      </c>
      <c r="U368" s="96">
        <f t="shared" si="63"/>
        <v>0</v>
      </c>
      <c r="V368" s="96">
        <f>IF(V$11=سبتمبر!$A16,سبتمبر!$BP16-سبتمبر!$BO16,0)</f>
        <v>0</v>
      </c>
      <c r="W368" s="96">
        <f>IF(W$11=سبتمبر!$A16,سبتمبر!$BL16-سبتمبر!$BK16,0)</f>
        <v>0</v>
      </c>
      <c r="X368" s="96">
        <f>IF(X$11=سبتمبر!$A16,سبتمبر!$AI16-سبتمبر!$AJ16,0)</f>
        <v>0</v>
      </c>
      <c r="Y368" s="96">
        <f>IF(Y$11=سبتمبر!$A16,سبتمبر!$AI16-سبتمبر!$AJ16,0)</f>
        <v>0</v>
      </c>
      <c r="Z368" s="96">
        <f>IF(Z$11=سبتمبر!$A16,سبتمبر!$AI16-سبتمبر!$AJ16,0)</f>
        <v>0</v>
      </c>
      <c r="AA368" s="96">
        <f>IF(AA$11=سبتمبر!$A16,سبتمبر!$AI16-سبتمبر!$AJ16,0)</f>
        <v>0</v>
      </c>
      <c r="AB368" s="96">
        <f>IF(AB$11=سبتمبر!$A16,سبتمبر!$AI16-سبتمبر!$AJ16,0)</f>
        <v>0</v>
      </c>
      <c r="AC368" s="96">
        <f t="shared" si="64"/>
        <v>0</v>
      </c>
      <c r="AD368" s="96">
        <f>IF(AD$11=سبتمبر!$A16,سبتمبر!$BP16-سبتمبر!$BO16,0)</f>
        <v>0</v>
      </c>
      <c r="AE368" s="96">
        <f>IF(AE$11=سبتمبر!$A16,سبتمبر!$BL16-سبتمبر!$BK16,0)</f>
        <v>0</v>
      </c>
      <c r="AF368" s="96">
        <f>IF(AF$11=سبتمبر!$A16,سبتمبر!$AI16-سبتمبر!$AJ16,0)</f>
        <v>0</v>
      </c>
      <c r="AG368" s="96">
        <f>IF(AG$11=سبتمبر!$A16,سبتمبر!$AI16-سبتمبر!$AJ16,0)</f>
        <v>0</v>
      </c>
      <c r="AH368" s="96">
        <f>IF(AH$11=سبتمبر!$A16,سبتمبر!$AI16-سبتمبر!$AJ16,0)</f>
        <v>0</v>
      </c>
      <c r="AI368" s="96">
        <f t="shared" si="65"/>
        <v>0</v>
      </c>
      <c r="AJ368" s="96">
        <f>IF(AJ$11=سبتمبر!$A16,سبتمبر!$BP16-سبتمبر!$BO16,0)</f>
        <v>0</v>
      </c>
      <c r="AK368" s="96">
        <f>IF(AK$11=سبتمبر!$A16,سبتمبر!$AI16-سبتمبر!$AJ16,0)</f>
        <v>0</v>
      </c>
      <c r="AL368" s="96">
        <f>IF(AL$11=سبتمبر!$A16,سبتمبر!$AI16-سبتمبر!$AJ16,0)</f>
        <v>0</v>
      </c>
      <c r="AM368" s="96">
        <f>IF(AM$11=سبتمبر!$A16,سبتمبر!$AI16-سبتمبر!$AJ16,0)</f>
        <v>0</v>
      </c>
      <c r="AN368" s="96">
        <f>IF(AN$11=سبتمبر!$A16,سبتمبر!$AI16-سبتمبر!$AJ16,0)</f>
        <v>0</v>
      </c>
    </row>
    <row r="369" spans="1:40">
      <c r="A369" s="96" t="str">
        <f>IF(D369&gt;0,سبتمبر!D17," ")</f>
        <v> </v>
      </c>
      <c r="B369" s="96"/>
      <c r="C369" s="96"/>
      <c r="D369" s="126">
        <f t="shared" si="60"/>
        <v>0</v>
      </c>
      <c r="E369" s="126">
        <f t="shared" si="61"/>
        <v>0</v>
      </c>
      <c r="F369" s="96">
        <f>IF(F$11=سبتمبر!$A17,سبتمبر!$BP17-سبتمبر!$BO17,0)</f>
        <v>0</v>
      </c>
      <c r="G369" s="96">
        <f>IF(G$11=سبتمبر!$A17,سبتمبر!$BL17-سبتمبر!$BK17,0)</f>
        <v>0</v>
      </c>
      <c r="H369" s="96">
        <f>IF(H$11=سبتمبر!$A17,سبتمبر!$BM17-سبتمبر!$BN17,0)</f>
        <v>0</v>
      </c>
      <c r="I369" s="96">
        <f>IF(I$11=سبتمبر!$A17,سبتمبر!$BM17-سبتمبر!$BN17,0)</f>
        <v>0</v>
      </c>
      <c r="J369" s="96">
        <f>IF(J$11=سبتمبر!$A17,سبتمبر!$BM17-سبتمبر!$BN17,0)</f>
        <v>0</v>
      </c>
      <c r="K369" s="96">
        <f>IF(K$11=سبتمبر!$A17,سبتمبر!$BM17-سبتمبر!$BN17,0)</f>
        <v>0</v>
      </c>
      <c r="L369" s="96">
        <f>IF(L$11=سبتمبر!$A17,سبتمبر!$BM17-سبتمبر!$BN17,0)</f>
        <v>0</v>
      </c>
      <c r="M369" s="96">
        <f t="shared" si="62"/>
        <v>0</v>
      </c>
      <c r="N369" s="96">
        <f>IF(N$11=سبتمبر!$A17,سبتمبر!$BP17-سبتمبر!$BO17,0)</f>
        <v>0</v>
      </c>
      <c r="O369" s="96">
        <f>IF(O$11=سبتمبر!$A17,سبتمبر!$BL17-سبتمبر!$BK17,0)</f>
        <v>0</v>
      </c>
      <c r="P369" s="96">
        <f>IF(P$11=سبتمبر!$A17,سبتمبر!$AI17-سبتمبر!$AJ17,0)</f>
        <v>0</v>
      </c>
      <c r="Q369" s="96">
        <f>IF(Q$11=سبتمبر!$A17,سبتمبر!$AI17-سبتمبر!$AJ17,0)</f>
        <v>0</v>
      </c>
      <c r="R369" s="96">
        <f>IF(R$11=سبتمبر!$A17,سبتمبر!$AI17-سبتمبر!$AJ17,0)</f>
        <v>0</v>
      </c>
      <c r="S369" s="96">
        <f>IF(S$11=سبتمبر!$A17,سبتمبر!$AI17-سبتمبر!$AJ17,0)</f>
        <v>0</v>
      </c>
      <c r="T369" s="96">
        <f>IF(T$11=سبتمبر!$A17,سبتمبر!$AI17-سبتمبر!$AJ17,0)</f>
        <v>0</v>
      </c>
      <c r="U369" s="96">
        <f t="shared" si="63"/>
        <v>0</v>
      </c>
      <c r="V369" s="96">
        <f>IF(V$11=سبتمبر!$A17,سبتمبر!$BP17-سبتمبر!$BO17,0)</f>
        <v>0</v>
      </c>
      <c r="W369" s="96">
        <f>IF(W$11=سبتمبر!$A17,سبتمبر!$BL17-سبتمبر!$BK17,0)</f>
        <v>0</v>
      </c>
      <c r="X369" s="96">
        <f>IF(X$11=سبتمبر!$A17,سبتمبر!$AI17-سبتمبر!$AJ17,0)</f>
        <v>0</v>
      </c>
      <c r="Y369" s="96">
        <f>IF(Y$11=سبتمبر!$A17,سبتمبر!$AI17-سبتمبر!$AJ17,0)</f>
        <v>0</v>
      </c>
      <c r="Z369" s="96">
        <f>IF(Z$11=سبتمبر!$A17,سبتمبر!$AI17-سبتمبر!$AJ17,0)</f>
        <v>0</v>
      </c>
      <c r="AA369" s="96">
        <f>IF(AA$11=سبتمبر!$A17,سبتمبر!$AI17-سبتمبر!$AJ17,0)</f>
        <v>0</v>
      </c>
      <c r="AB369" s="96">
        <f>IF(AB$11=سبتمبر!$A17,سبتمبر!$AI17-سبتمبر!$AJ17,0)</f>
        <v>0</v>
      </c>
      <c r="AC369" s="96">
        <f t="shared" si="64"/>
        <v>0</v>
      </c>
      <c r="AD369" s="96">
        <f>IF(AD$11=سبتمبر!$A17,سبتمبر!$BP17-سبتمبر!$BO17,0)</f>
        <v>0</v>
      </c>
      <c r="AE369" s="96">
        <f>IF(AE$11=سبتمبر!$A17,سبتمبر!$BL17-سبتمبر!$BK17,0)</f>
        <v>0</v>
      </c>
      <c r="AF369" s="96">
        <f>IF(AF$11=سبتمبر!$A17,سبتمبر!$AI17-سبتمبر!$AJ17,0)</f>
        <v>0</v>
      </c>
      <c r="AG369" s="96">
        <f>IF(AG$11=سبتمبر!$A17,سبتمبر!$AI17-سبتمبر!$AJ17,0)</f>
        <v>0</v>
      </c>
      <c r="AH369" s="96">
        <f>IF(AH$11=سبتمبر!$A17,سبتمبر!$AI17-سبتمبر!$AJ17,0)</f>
        <v>0</v>
      </c>
      <c r="AI369" s="96">
        <f t="shared" si="65"/>
        <v>0</v>
      </c>
      <c r="AJ369" s="96">
        <f>IF(AJ$11=سبتمبر!$A17,سبتمبر!$BP17-سبتمبر!$BO17,0)</f>
        <v>0</v>
      </c>
      <c r="AK369" s="96">
        <f>IF(AK$11=سبتمبر!$A17,سبتمبر!$AI17-سبتمبر!$AJ17,0)</f>
        <v>0</v>
      </c>
      <c r="AL369" s="96">
        <f>IF(AL$11=سبتمبر!$A17,سبتمبر!$AI17-سبتمبر!$AJ17,0)</f>
        <v>0</v>
      </c>
      <c r="AM369" s="96">
        <f>IF(AM$11=سبتمبر!$A17,سبتمبر!$AI17-سبتمبر!$AJ17,0)</f>
        <v>0</v>
      </c>
      <c r="AN369" s="96">
        <f>IF(AN$11=سبتمبر!$A17,سبتمبر!$AI17-سبتمبر!$AJ17,0)</f>
        <v>0</v>
      </c>
    </row>
    <row r="370" spans="1:40">
      <c r="A370" s="96" t="str">
        <f>IF(D370&gt;0,سبتمبر!D18," ")</f>
        <v> </v>
      </c>
      <c r="B370" s="96"/>
      <c r="C370" s="96"/>
      <c r="D370" s="126">
        <f t="shared" si="60"/>
        <v>0</v>
      </c>
      <c r="E370" s="126">
        <f t="shared" si="61"/>
        <v>0</v>
      </c>
      <c r="F370" s="96">
        <f>IF(F$11=سبتمبر!$A18,سبتمبر!$BP18-سبتمبر!$BO18,0)</f>
        <v>0</v>
      </c>
      <c r="G370" s="96">
        <f>IF(G$11=سبتمبر!$A18,سبتمبر!$BL18-سبتمبر!$BK18,0)</f>
        <v>0</v>
      </c>
      <c r="H370" s="96">
        <f>IF(H$11=سبتمبر!$A18,سبتمبر!$BM18-سبتمبر!$BN18,0)</f>
        <v>0</v>
      </c>
      <c r="I370" s="96">
        <f>IF(I$11=سبتمبر!$A18,سبتمبر!$BM18-سبتمبر!$BN18,0)</f>
        <v>0</v>
      </c>
      <c r="J370" s="96">
        <f>IF(J$11=سبتمبر!$A18,سبتمبر!$BM18-سبتمبر!$BN18,0)</f>
        <v>0</v>
      </c>
      <c r="K370" s="96">
        <f>IF(K$11=سبتمبر!$A18,سبتمبر!$BM18-سبتمبر!$BN18,0)</f>
        <v>0</v>
      </c>
      <c r="L370" s="96">
        <f>IF(L$11=سبتمبر!$A18,سبتمبر!$BM18-سبتمبر!$BN18,0)</f>
        <v>0</v>
      </c>
      <c r="M370" s="96">
        <f t="shared" si="62"/>
        <v>0</v>
      </c>
      <c r="N370" s="96">
        <f>IF(N$11=سبتمبر!$A18,سبتمبر!$BP18-سبتمبر!$BO18,0)</f>
        <v>0</v>
      </c>
      <c r="O370" s="96">
        <f>IF(O$11=سبتمبر!$A18,سبتمبر!$BL18-سبتمبر!$BK18,0)</f>
        <v>0</v>
      </c>
      <c r="P370" s="96">
        <f>IF(P$11=سبتمبر!$A18,سبتمبر!$AI18-سبتمبر!$AJ18,0)</f>
        <v>0</v>
      </c>
      <c r="Q370" s="96">
        <f>IF(Q$11=سبتمبر!$A18,سبتمبر!$AI18-سبتمبر!$AJ18,0)</f>
        <v>0</v>
      </c>
      <c r="R370" s="96">
        <f>IF(R$11=سبتمبر!$A18,سبتمبر!$AI18-سبتمبر!$AJ18,0)</f>
        <v>0</v>
      </c>
      <c r="S370" s="96">
        <f>IF(S$11=سبتمبر!$A18,سبتمبر!$AI18-سبتمبر!$AJ18,0)</f>
        <v>0</v>
      </c>
      <c r="T370" s="96">
        <f>IF(T$11=سبتمبر!$A18,سبتمبر!$AI18-سبتمبر!$AJ18,0)</f>
        <v>0</v>
      </c>
      <c r="U370" s="96">
        <f t="shared" si="63"/>
        <v>0</v>
      </c>
      <c r="V370" s="96">
        <f>IF(V$11=سبتمبر!$A18,سبتمبر!$BP18-سبتمبر!$BO18,0)</f>
        <v>0</v>
      </c>
      <c r="W370" s="96">
        <f>IF(W$11=سبتمبر!$A18,سبتمبر!$BL18-سبتمبر!$BK18,0)</f>
        <v>0</v>
      </c>
      <c r="X370" s="96">
        <f>IF(X$11=سبتمبر!$A18,سبتمبر!$AI18-سبتمبر!$AJ18,0)</f>
        <v>0</v>
      </c>
      <c r="Y370" s="96">
        <f>IF(Y$11=سبتمبر!$A18,سبتمبر!$AI18-سبتمبر!$AJ18,0)</f>
        <v>0</v>
      </c>
      <c r="Z370" s="96">
        <f>IF(Z$11=سبتمبر!$A18,سبتمبر!$AI18-سبتمبر!$AJ18,0)</f>
        <v>0</v>
      </c>
      <c r="AA370" s="96">
        <f>IF(AA$11=سبتمبر!$A18,سبتمبر!$AI18-سبتمبر!$AJ18,0)</f>
        <v>0</v>
      </c>
      <c r="AB370" s="96">
        <f>IF(AB$11=سبتمبر!$A18,سبتمبر!$AI18-سبتمبر!$AJ18,0)</f>
        <v>0</v>
      </c>
      <c r="AC370" s="96">
        <f t="shared" si="64"/>
        <v>0</v>
      </c>
      <c r="AD370" s="96">
        <f>IF(AD$11=سبتمبر!$A18,سبتمبر!$BP18-سبتمبر!$BO18,0)</f>
        <v>0</v>
      </c>
      <c r="AE370" s="96">
        <f>IF(AE$11=سبتمبر!$A18,سبتمبر!$BL18-سبتمبر!$BK18,0)</f>
        <v>0</v>
      </c>
      <c r="AF370" s="96">
        <f>IF(AF$11=سبتمبر!$A18,سبتمبر!$AI18-سبتمبر!$AJ18,0)</f>
        <v>0</v>
      </c>
      <c r="AG370" s="96">
        <f>IF(AG$11=سبتمبر!$A18,سبتمبر!$AI18-سبتمبر!$AJ18,0)</f>
        <v>0</v>
      </c>
      <c r="AH370" s="96">
        <f>IF(AH$11=سبتمبر!$A18,سبتمبر!$AI18-سبتمبر!$AJ18,0)</f>
        <v>0</v>
      </c>
      <c r="AI370" s="96">
        <f t="shared" si="65"/>
        <v>0</v>
      </c>
      <c r="AJ370" s="96">
        <f>IF(AJ$11=سبتمبر!$A18,سبتمبر!$BP18-سبتمبر!$BO18,0)</f>
        <v>0</v>
      </c>
      <c r="AK370" s="96">
        <f>IF(AK$11=سبتمبر!$A18,سبتمبر!$AI18-سبتمبر!$AJ18,0)</f>
        <v>0</v>
      </c>
      <c r="AL370" s="96">
        <f>IF(AL$11=سبتمبر!$A18,سبتمبر!$AI18-سبتمبر!$AJ18,0)</f>
        <v>0</v>
      </c>
      <c r="AM370" s="96">
        <f>IF(AM$11=سبتمبر!$A18,سبتمبر!$AI18-سبتمبر!$AJ18,0)</f>
        <v>0</v>
      </c>
      <c r="AN370" s="96">
        <f>IF(AN$11=سبتمبر!$A18,سبتمبر!$AI18-سبتمبر!$AJ18,0)</f>
        <v>0</v>
      </c>
    </row>
    <row r="371" spans="1:40">
      <c r="A371" s="96" t="str">
        <f>IF(D371&gt;0,سبتمبر!D19," ")</f>
        <v> </v>
      </c>
      <c r="B371" s="96"/>
      <c r="C371" s="96"/>
      <c r="D371" s="126">
        <f t="shared" si="60"/>
        <v>0</v>
      </c>
      <c r="E371" s="126">
        <f t="shared" si="61"/>
        <v>0</v>
      </c>
      <c r="F371" s="96">
        <f>IF(F$11=سبتمبر!$A19,سبتمبر!$BP19-سبتمبر!$BO19,0)</f>
        <v>0</v>
      </c>
      <c r="G371" s="96">
        <f>IF(G$11=سبتمبر!$A19,سبتمبر!$BL19-سبتمبر!$BK19,0)</f>
        <v>0</v>
      </c>
      <c r="H371" s="96">
        <f>IF(H$11=سبتمبر!$A19,سبتمبر!$BM19-سبتمبر!$BN19,0)</f>
        <v>0</v>
      </c>
      <c r="I371" s="96">
        <f>IF(I$11=سبتمبر!$A19,سبتمبر!$BM19-سبتمبر!$BN19,0)</f>
        <v>0</v>
      </c>
      <c r="J371" s="96">
        <f>IF(J$11=سبتمبر!$A19,سبتمبر!$BM19-سبتمبر!$BN19,0)</f>
        <v>0</v>
      </c>
      <c r="K371" s="96">
        <f>IF(K$11=سبتمبر!$A19,سبتمبر!$BM19-سبتمبر!$BN19,0)</f>
        <v>0</v>
      </c>
      <c r="L371" s="96">
        <f>IF(L$11=سبتمبر!$A19,سبتمبر!$BM19-سبتمبر!$BN19,0)</f>
        <v>0</v>
      </c>
      <c r="M371" s="96">
        <f t="shared" si="62"/>
        <v>0</v>
      </c>
      <c r="N371" s="96">
        <f>IF(N$11=سبتمبر!$A19,سبتمبر!$BP19-سبتمبر!$BO19,0)</f>
        <v>0</v>
      </c>
      <c r="O371" s="96">
        <f>IF(O$11=سبتمبر!$A19,سبتمبر!$BL19-سبتمبر!$BK19,0)</f>
        <v>0</v>
      </c>
      <c r="P371" s="96">
        <f>IF(P$11=سبتمبر!$A19,سبتمبر!$AI19-سبتمبر!$AJ19,0)</f>
        <v>0</v>
      </c>
      <c r="Q371" s="96">
        <f>IF(Q$11=سبتمبر!$A19,سبتمبر!$AI19-سبتمبر!$AJ19,0)</f>
        <v>0</v>
      </c>
      <c r="R371" s="96">
        <f>IF(R$11=سبتمبر!$A19,سبتمبر!$AI19-سبتمبر!$AJ19,0)</f>
        <v>0</v>
      </c>
      <c r="S371" s="96">
        <f>IF(S$11=سبتمبر!$A19,سبتمبر!$AI19-سبتمبر!$AJ19,0)</f>
        <v>0</v>
      </c>
      <c r="T371" s="96">
        <f>IF(T$11=سبتمبر!$A19,سبتمبر!$AI19-سبتمبر!$AJ19,0)</f>
        <v>0</v>
      </c>
      <c r="U371" s="96">
        <f t="shared" si="63"/>
        <v>0</v>
      </c>
      <c r="V371" s="96">
        <f>IF(V$11=سبتمبر!$A19,سبتمبر!$BP19-سبتمبر!$BO19,0)</f>
        <v>0</v>
      </c>
      <c r="W371" s="96">
        <f>IF(W$11=سبتمبر!$A19,سبتمبر!$BL19-سبتمبر!$BK19,0)</f>
        <v>0</v>
      </c>
      <c r="X371" s="96">
        <f>IF(X$11=سبتمبر!$A19,سبتمبر!$AI19-سبتمبر!$AJ19,0)</f>
        <v>0</v>
      </c>
      <c r="Y371" s="96">
        <f>IF(Y$11=سبتمبر!$A19,سبتمبر!$AI19-سبتمبر!$AJ19,0)</f>
        <v>0</v>
      </c>
      <c r="Z371" s="96">
        <f>IF(Z$11=سبتمبر!$A19,سبتمبر!$AI19-سبتمبر!$AJ19,0)</f>
        <v>0</v>
      </c>
      <c r="AA371" s="96">
        <f>IF(AA$11=سبتمبر!$A19,سبتمبر!$AI19-سبتمبر!$AJ19,0)</f>
        <v>0</v>
      </c>
      <c r="AB371" s="96">
        <f>IF(AB$11=سبتمبر!$A19,سبتمبر!$AI19-سبتمبر!$AJ19,0)</f>
        <v>0</v>
      </c>
      <c r="AC371" s="96">
        <f t="shared" si="64"/>
        <v>0</v>
      </c>
      <c r="AD371" s="96">
        <f>IF(AD$11=سبتمبر!$A19,سبتمبر!$BP19-سبتمبر!$BO19,0)</f>
        <v>0</v>
      </c>
      <c r="AE371" s="96">
        <f>IF(AE$11=سبتمبر!$A19,سبتمبر!$BL19-سبتمبر!$BK19,0)</f>
        <v>0</v>
      </c>
      <c r="AF371" s="96">
        <f>IF(AF$11=سبتمبر!$A19,سبتمبر!$AI19-سبتمبر!$AJ19,0)</f>
        <v>0</v>
      </c>
      <c r="AG371" s="96">
        <f>IF(AG$11=سبتمبر!$A19,سبتمبر!$AI19-سبتمبر!$AJ19,0)</f>
        <v>0</v>
      </c>
      <c r="AH371" s="96">
        <f>IF(AH$11=سبتمبر!$A19,سبتمبر!$AI19-سبتمبر!$AJ19,0)</f>
        <v>0</v>
      </c>
      <c r="AI371" s="96">
        <f t="shared" si="65"/>
        <v>0</v>
      </c>
      <c r="AJ371" s="96">
        <f>IF(AJ$11=سبتمبر!$A19,سبتمبر!$BP19-سبتمبر!$BO19,0)</f>
        <v>0</v>
      </c>
      <c r="AK371" s="96">
        <f>IF(AK$11=سبتمبر!$A19,سبتمبر!$AI19-سبتمبر!$AJ19,0)</f>
        <v>0</v>
      </c>
      <c r="AL371" s="96">
        <f>IF(AL$11=سبتمبر!$A19,سبتمبر!$AI19-سبتمبر!$AJ19,0)</f>
        <v>0</v>
      </c>
      <c r="AM371" s="96">
        <f>IF(AM$11=سبتمبر!$A19,سبتمبر!$AI19-سبتمبر!$AJ19,0)</f>
        <v>0</v>
      </c>
      <c r="AN371" s="96">
        <f>IF(AN$11=سبتمبر!$A19,سبتمبر!$AI19-سبتمبر!$AJ19,0)</f>
        <v>0</v>
      </c>
    </row>
    <row r="372" spans="1:40">
      <c r="A372" s="96" t="str">
        <f>IF(D372&gt;0,سبتمبر!D20," ")</f>
        <v> </v>
      </c>
      <c r="B372" s="96"/>
      <c r="C372" s="96"/>
      <c r="D372" s="126">
        <f t="shared" si="60"/>
        <v>0</v>
      </c>
      <c r="E372" s="126">
        <f t="shared" si="61"/>
        <v>0</v>
      </c>
      <c r="F372" s="96">
        <f>IF(F$11=سبتمبر!$A20,سبتمبر!$BP20-سبتمبر!$BO20,0)</f>
        <v>0</v>
      </c>
      <c r="G372" s="96">
        <f>IF(G$11=سبتمبر!$A20,سبتمبر!$BL20-سبتمبر!$BK20,0)</f>
        <v>0</v>
      </c>
      <c r="H372" s="96">
        <f>IF(H$11=سبتمبر!$A20,سبتمبر!$BM20-سبتمبر!$BN20,0)</f>
        <v>0</v>
      </c>
      <c r="I372" s="96">
        <f>IF(I$11=سبتمبر!$A20,سبتمبر!$BM20-سبتمبر!$BN20,0)</f>
        <v>0</v>
      </c>
      <c r="J372" s="96">
        <f>IF(J$11=سبتمبر!$A20,سبتمبر!$BM20-سبتمبر!$BN20,0)</f>
        <v>0</v>
      </c>
      <c r="K372" s="96">
        <f>IF(K$11=سبتمبر!$A20,سبتمبر!$BM20-سبتمبر!$BN20,0)</f>
        <v>0</v>
      </c>
      <c r="L372" s="96">
        <f>IF(L$11=سبتمبر!$A20,سبتمبر!$BM20-سبتمبر!$BN20,0)</f>
        <v>0</v>
      </c>
      <c r="M372" s="96">
        <f t="shared" si="62"/>
        <v>0</v>
      </c>
      <c r="N372" s="96">
        <f>IF(N$11=سبتمبر!$A20,سبتمبر!$BP20-سبتمبر!$BO20,0)</f>
        <v>0</v>
      </c>
      <c r="O372" s="96">
        <f>IF(O$11=سبتمبر!$A20,سبتمبر!$BL20-سبتمبر!$BK20,0)</f>
        <v>0</v>
      </c>
      <c r="P372" s="96">
        <f>IF(P$11=سبتمبر!$A20,سبتمبر!$AI20-سبتمبر!$AJ20,0)</f>
        <v>0</v>
      </c>
      <c r="Q372" s="96">
        <f>IF(Q$11=سبتمبر!$A20,سبتمبر!$AI20-سبتمبر!$AJ20,0)</f>
        <v>0</v>
      </c>
      <c r="R372" s="96">
        <f>IF(R$11=سبتمبر!$A20,سبتمبر!$AI20-سبتمبر!$AJ20,0)</f>
        <v>0</v>
      </c>
      <c r="S372" s="96">
        <f>IF(S$11=سبتمبر!$A20,سبتمبر!$AI20-سبتمبر!$AJ20,0)</f>
        <v>0</v>
      </c>
      <c r="T372" s="96">
        <f>IF(T$11=سبتمبر!$A20,سبتمبر!$AI20-سبتمبر!$AJ20,0)</f>
        <v>0</v>
      </c>
      <c r="U372" s="96">
        <f t="shared" si="63"/>
        <v>0</v>
      </c>
      <c r="V372" s="96">
        <f>IF(V$11=سبتمبر!$A20,سبتمبر!$BP20-سبتمبر!$BO20,0)</f>
        <v>0</v>
      </c>
      <c r="W372" s="96">
        <f>IF(W$11=سبتمبر!$A20,سبتمبر!$BL20-سبتمبر!$BK20,0)</f>
        <v>0</v>
      </c>
      <c r="X372" s="96">
        <f>IF(X$11=سبتمبر!$A20,سبتمبر!$AI20-سبتمبر!$AJ20,0)</f>
        <v>0</v>
      </c>
      <c r="Y372" s="96">
        <f>IF(Y$11=سبتمبر!$A20,سبتمبر!$AI20-سبتمبر!$AJ20,0)</f>
        <v>0</v>
      </c>
      <c r="Z372" s="96">
        <f>IF(Z$11=سبتمبر!$A20,سبتمبر!$AI20-سبتمبر!$AJ20,0)</f>
        <v>0</v>
      </c>
      <c r="AA372" s="96">
        <f>IF(AA$11=سبتمبر!$A20,سبتمبر!$AI20-سبتمبر!$AJ20,0)</f>
        <v>0</v>
      </c>
      <c r="AB372" s="96">
        <f>IF(AB$11=سبتمبر!$A20,سبتمبر!$AI20-سبتمبر!$AJ20,0)</f>
        <v>0</v>
      </c>
      <c r="AC372" s="96">
        <f t="shared" si="64"/>
        <v>0</v>
      </c>
      <c r="AD372" s="96">
        <f>IF(AD$11=سبتمبر!$A20,سبتمبر!$BP20-سبتمبر!$BO20,0)</f>
        <v>0</v>
      </c>
      <c r="AE372" s="96">
        <f>IF(AE$11=سبتمبر!$A20,سبتمبر!$BL20-سبتمبر!$BK20,0)</f>
        <v>0</v>
      </c>
      <c r="AF372" s="96">
        <f>IF(AF$11=سبتمبر!$A20,سبتمبر!$AI20-سبتمبر!$AJ20,0)</f>
        <v>0</v>
      </c>
      <c r="AG372" s="96">
        <f>IF(AG$11=سبتمبر!$A20,سبتمبر!$AI20-سبتمبر!$AJ20,0)</f>
        <v>0</v>
      </c>
      <c r="AH372" s="96">
        <f>IF(AH$11=سبتمبر!$A20,سبتمبر!$AI20-سبتمبر!$AJ20,0)</f>
        <v>0</v>
      </c>
      <c r="AI372" s="96">
        <f t="shared" si="65"/>
        <v>0</v>
      </c>
      <c r="AJ372" s="96">
        <f>IF(AJ$11=سبتمبر!$A20,سبتمبر!$BP20-سبتمبر!$BO20,0)</f>
        <v>0</v>
      </c>
      <c r="AK372" s="96">
        <f>IF(AK$11=سبتمبر!$A20,سبتمبر!$AI20-سبتمبر!$AJ20,0)</f>
        <v>0</v>
      </c>
      <c r="AL372" s="96">
        <f>IF(AL$11=سبتمبر!$A20,سبتمبر!$AI20-سبتمبر!$AJ20,0)</f>
        <v>0</v>
      </c>
      <c r="AM372" s="96">
        <f>IF(AM$11=سبتمبر!$A20,سبتمبر!$AI20-سبتمبر!$AJ20,0)</f>
        <v>0</v>
      </c>
      <c r="AN372" s="96">
        <f>IF(AN$11=سبتمبر!$A20,سبتمبر!$AI20-سبتمبر!$AJ20,0)</f>
        <v>0</v>
      </c>
    </row>
    <row r="373" spans="1:40">
      <c r="A373" s="96" t="str">
        <f>IF(D373&gt;0,سبتمبر!D21," ")</f>
        <v> </v>
      </c>
      <c r="B373" s="96"/>
      <c r="C373" s="96"/>
      <c r="D373" s="126">
        <f t="shared" si="60"/>
        <v>0</v>
      </c>
      <c r="E373" s="126">
        <f t="shared" si="61"/>
        <v>0</v>
      </c>
      <c r="F373" s="96">
        <f>IF(F$11=سبتمبر!$A21,سبتمبر!$BP21-سبتمبر!$BO21,0)</f>
        <v>0</v>
      </c>
      <c r="G373" s="96">
        <f>IF(G$11=سبتمبر!$A21,سبتمبر!$BL21-سبتمبر!$BK21,0)</f>
        <v>0</v>
      </c>
      <c r="H373" s="96">
        <f>IF(H$11=سبتمبر!$A21,سبتمبر!$BM21-سبتمبر!$BN21,0)</f>
        <v>0</v>
      </c>
      <c r="I373" s="96">
        <f>IF(I$11=سبتمبر!$A21,سبتمبر!$BM21-سبتمبر!$BN21,0)</f>
        <v>0</v>
      </c>
      <c r="J373" s="96">
        <f>IF(J$11=سبتمبر!$A21,سبتمبر!$BM21-سبتمبر!$BN21,0)</f>
        <v>0</v>
      </c>
      <c r="K373" s="96">
        <f>IF(K$11=سبتمبر!$A21,سبتمبر!$BM21-سبتمبر!$BN21,0)</f>
        <v>0</v>
      </c>
      <c r="L373" s="96">
        <f>IF(L$11=سبتمبر!$A21,سبتمبر!$BM21-سبتمبر!$BN21,0)</f>
        <v>0</v>
      </c>
      <c r="M373" s="96">
        <f t="shared" si="62"/>
        <v>0</v>
      </c>
      <c r="N373" s="96">
        <f>IF(N$11=سبتمبر!$A21,سبتمبر!$BP21-سبتمبر!$BO21,0)</f>
        <v>0</v>
      </c>
      <c r="O373" s="96">
        <f>IF(O$11=سبتمبر!$A21,سبتمبر!$BL21-سبتمبر!$BK21,0)</f>
        <v>0</v>
      </c>
      <c r="P373" s="96">
        <f>IF(P$11=سبتمبر!$A21,سبتمبر!$AI21-سبتمبر!$AJ21,0)</f>
        <v>0</v>
      </c>
      <c r="Q373" s="96">
        <f>IF(Q$11=سبتمبر!$A21,سبتمبر!$AI21-سبتمبر!$AJ21,0)</f>
        <v>0</v>
      </c>
      <c r="R373" s="96">
        <f>IF(R$11=سبتمبر!$A21,سبتمبر!$AI21-سبتمبر!$AJ21,0)</f>
        <v>0</v>
      </c>
      <c r="S373" s="96">
        <f>IF(S$11=سبتمبر!$A21,سبتمبر!$AI21-سبتمبر!$AJ21,0)</f>
        <v>0</v>
      </c>
      <c r="T373" s="96">
        <f>IF(T$11=سبتمبر!$A21,سبتمبر!$AI21-سبتمبر!$AJ21,0)</f>
        <v>0</v>
      </c>
      <c r="U373" s="96">
        <f t="shared" si="63"/>
        <v>0</v>
      </c>
      <c r="V373" s="96">
        <f>IF(V$11=سبتمبر!$A21,سبتمبر!$BP21-سبتمبر!$BO21,0)</f>
        <v>0</v>
      </c>
      <c r="W373" s="96">
        <f>IF(W$11=سبتمبر!$A21,سبتمبر!$BL21-سبتمبر!$BK21,0)</f>
        <v>0</v>
      </c>
      <c r="X373" s="96">
        <f>IF(X$11=سبتمبر!$A21,سبتمبر!$AI21-سبتمبر!$AJ21,0)</f>
        <v>0</v>
      </c>
      <c r="Y373" s="96">
        <f>IF(Y$11=سبتمبر!$A21,سبتمبر!$AI21-سبتمبر!$AJ21,0)</f>
        <v>0</v>
      </c>
      <c r="Z373" s="96">
        <f>IF(Z$11=سبتمبر!$A21,سبتمبر!$AI21-سبتمبر!$AJ21,0)</f>
        <v>0</v>
      </c>
      <c r="AA373" s="96">
        <f>IF(AA$11=سبتمبر!$A21,سبتمبر!$AI21-سبتمبر!$AJ21,0)</f>
        <v>0</v>
      </c>
      <c r="AB373" s="96">
        <f>IF(AB$11=سبتمبر!$A21,سبتمبر!$AI21-سبتمبر!$AJ21,0)</f>
        <v>0</v>
      </c>
      <c r="AC373" s="96">
        <f t="shared" si="64"/>
        <v>0</v>
      </c>
      <c r="AD373" s="96">
        <f>IF(AD$11=سبتمبر!$A21,سبتمبر!$BP21-سبتمبر!$BO21,0)</f>
        <v>0</v>
      </c>
      <c r="AE373" s="96">
        <f>IF(AE$11=سبتمبر!$A21,سبتمبر!$BL21-سبتمبر!$BK21,0)</f>
        <v>0</v>
      </c>
      <c r="AF373" s="96">
        <f>IF(AF$11=سبتمبر!$A21,سبتمبر!$AI21-سبتمبر!$AJ21,0)</f>
        <v>0</v>
      </c>
      <c r="AG373" s="96">
        <f>IF(AG$11=سبتمبر!$A21,سبتمبر!$AI21-سبتمبر!$AJ21,0)</f>
        <v>0</v>
      </c>
      <c r="AH373" s="96">
        <f>IF(AH$11=سبتمبر!$A21,سبتمبر!$AI21-سبتمبر!$AJ21,0)</f>
        <v>0</v>
      </c>
      <c r="AI373" s="96">
        <f t="shared" si="65"/>
        <v>0</v>
      </c>
      <c r="AJ373" s="96">
        <f>IF(AJ$11=سبتمبر!$A21,سبتمبر!$BP21-سبتمبر!$BO21,0)</f>
        <v>0</v>
      </c>
      <c r="AK373" s="96">
        <f>IF(AK$11=سبتمبر!$A21,سبتمبر!$AI21-سبتمبر!$AJ21,0)</f>
        <v>0</v>
      </c>
      <c r="AL373" s="96">
        <f>IF(AL$11=سبتمبر!$A21,سبتمبر!$AI21-سبتمبر!$AJ21,0)</f>
        <v>0</v>
      </c>
      <c r="AM373" s="96">
        <f>IF(AM$11=سبتمبر!$A21,سبتمبر!$AI21-سبتمبر!$AJ21,0)</f>
        <v>0</v>
      </c>
      <c r="AN373" s="96">
        <f>IF(AN$11=سبتمبر!$A21,سبتمبر!$AI21-سبتمبر!$AJ21,0)</f>
        <v>0</v>
      </c>
    </row>
    <row r="374" spans="1:40">
      <c r="A374" s="96" t="str">
        <f>IF(D374&gt;0,سبتمبر!D22," ")</f>
        <v> </v>
      </c>
      <c r="B374" s="96"/>
      <c r="C374" s="96"/>
      <c r="D374" s="126">
        <f t="shared" si="60"/>
        <v>0</v>
      </c>
      <c r="E374" s="126">
        <f t="shared" si="61"/>
        <v>0</v>
      </c>
      <c r="F374" s="96">
        <f>IF(F$11=سبتمبر!$A22,سبتمبر!$BP22-سبتمبر!$BO22,0)</f>
        <v>0</v>
      </c>
      <c r="G374" s="96">
        <f>IF(G$11=سبتمبر!$A22,سبتمبر!$BL22-سبتمبر!$BK22,0)</f>
        <v>0</v>
      </c>
      <c r="H374" s="96">
        <f>IF(H$11=سبتمبر!$A22,سبتمبر!$BM22-سبتمبر!$BN22,0)</f>
        <v>0</v>
      </c>
      <c r="I374" s="96">
        <f>IF(I$11=سبتمبر!$A22,سبتمبر!$BM22-سبتمبر!$BN22,0)</f>
        <v>0</v>
      </c>
      <c r="J374" s="96">
        <f>IF(J$11=سبتمبر!$A22,سبتمبر!$BM22-سبتمبر!$BN22,0)</f>
        <v>0</v>
      </c>
      <c r="K374" s="96">
        <f>IF(K$11=سبتمبر!$A22,سبتمبر!$BM22-سبتمبر!$BN22,0)</f>
        <v>0</v>
      </c>
      <c r="L374" s="96">
        <f>IF(L$11=سبتمبر!$A22,سبتمبر!$BM22-سبتمبر!$BN22,0)</f>
        <v>0</v>
      </c>
      <c r="M374" s="96">
        <f t="shared" si="62"/>
        <v>0</v>
      </c>
      <c r="N374" s="96">
        <f>IF(N$11=سبتمبر!$A22,سبتمبر!$BP22-سبتمبر!$BO22,0)</f>
        <v>0</v>
      </c>
      <c r="O374" s="96">
        <f>IF(O$11=سبتمبر!$A22,سبتمبر!$BL22-سبتمبر!$BK22,0)</f>
        <v>0</v>
      </c>
      <c r="P374" s="96">
        <f>IF(P$11=سبتمبر!$A22,سبتمبر!$AI22-سبتمبر!$AJ22,0)</f>
        <v>0</v>
      </c>
      <c r="Q374" s="96">
        <f>IF(Q$11=سبتمبر!$A22,سبتمبر!$AI22-سبتمبر!$AJ22,0)</f>
        <v>0</v>
      </c>
      <c r="R374" s="96">
        <f>IF(R$11=سبتمبر!$A22,سبتمبر!$AI22-سبتمبر!$AJ22,0)</f>
        <v>0</v>
      </c>
      <c r="S374" s="96">
        <f>IF(S$11=سبتمبر!$A22,سبتمبر!$AI22-سبتمبر!$AJ22,0)</f>
        <v>0</v>
      </c>
      <c r="T374" s="96">
        <f>IF(T$11=سبتمبر!$A22,سبتمبر!$AI22-سبتمبر!$AJ22,0)</f>
        <v>0</v>
      </c>
      <c r="U374" s="96">
        <f t="shared" si="63"/>
        <v>0</v>
      </c>
      <c r="V374" s="96">
        <f>IF(V$11=سبتمبر!$A22,سبتمبر!$BP22-سبتمبر!$BO22,0)</f>
        <v>0</v>
      </c>
      <c r="W374" s="96">
        <f>IF(W$11=سبتمبر!$A22,سبتمبر!$BL22-سبتمبر!$BK22,0)</f>
        <v>0</v>
      </c>
      <c r="X374" s="96">
        <f>IF(X$11=سبتمبر!$A22,سبتمبر!$AI22-سبتمبر!$AJ22,0)</f>
        <v>0</v>
      </c>
      <c r="Y374" s="96">
        <f>IF(Y$11=سبتمبر!$A22,سبتمبر!$AI22-سبتمبر!$AJ22,0)</f>
        <v>0</v>
      </c>
      <c r="Z374" s="96">
        <f>IF(Z$11=سبتمبر!$A22,سبتمبر!$AI22-سبتمبر!$AJ22,0)</f>
        <v>0</v>
      </c>
      <c r="AA374" s="96">
        <f>IF(AA$11=سبتمبر!$A22,سبتمبر!$AI22-سبتمبر!$AJ22,0)</f>
        <v>0</v>
      </c>
      <c r="AB374" s="96">
        <f>IF(AB$11=سبتمبر!$A22,سبتمبر!$AI22-سبتمبر!$AJ22,0)</f>
        <v>0</v>
      </c>
      <c r="AC374" s="96">
        <f t="shared" si="64"/>
        <v>0</v>
      </c>
      <c r="AD374" s="96">
        <f>IF(AD$11=سبتمبر!$A22,سبتمبر!$BP22-سبتمبر!$BO22,0)</f>
        <v>0</v>
      </c>
      <c r="AE374" s="96">
        <f>IF(AE$11=سبتمبر!$A22,سبتمبر!$BL22-سبتمبر!$BK22,0)</f>
        <v>0</v>
      </c>
      <c r="AF374" s="96">
        <f>IF(AF$11=سبتمبر!$A22,سبتمبر!$AI22-سبتمبر!$AJ22,0)</f>
        <v>0</v>
      </c>
      <c r="AG374" s="96">
        <f>IF(AG$11=سبتمبر!$A22,سبتمبر!$AI22-سبتمبر!$AJ22,0)</f>
        <v>0</v>
      </c>
      <c r="AH374" s="96">
        <f>IF(AH$11=سبتمبر!$A22,سبتمبر!$AI22-سبتمبر!$AJ22,0)</f>
        <v>0</v>
      </c>
      <c r="AI374" s="96">
        <f t="shared" si="65"/>
        <v>0</v>
      </c>
      <c r="AJ374" s="96">
        <f>IF(AJ$11=سبتمبر!$A22,سبتمبر!$BP22-سبتمبر!$BO22,0)</f>
        <v>0</v>
      </c>
      <c r="AK374" s="96">
        <f>IF(AK$11=سبتمبر!$A22,سبتمبر!$AI22-سبتمبر!$AJ22,0)</f>
        <v>0</v>
      </c>
      <c r="AL374" s="96">
        <f>IF(AL$11=سبتمبر!$A22,سبتمبر!$AI22-سبتمبر!$AJ22,0)</f>
        <v>0</v>
      </c>
      <c r="AM374" s="96">
        <f>IF(AM$11=سبتمبر!$A22,سبتمبر!$AI22-سبتمبر!$AJ22,0)</f>
        <v>0</v>
      </c>
      <c r="AN374" s="96">
        <f>IF(AN$11=سبتمبر!$A22,سبتمبر!$AI22-سبتمبر!$AJ22,0)</f>
        <v>0</v>
      </c>
    </row>
    <row r="375" spans="1:40">
      <c r="A375" s="96" t="str">
        <f>IF(D375&gt;0,سبتمبر!D23," ")</f>
        <v> </v>
      </c>
      <c r="B375" s="96"/>
      <c r="C375" s="96"/>
      <c r="D375" s="126">
        <f t="shared" si="60"/>
        <v>0</v>
      </c>
      <c r="E375" s="126">
        <f t="shared" si="61"/>
        <v>0</v>
      </c>
      <c r="F375" s="96">
        <f>IF(F$11=سبتمبر!$A23,سبتمبر!$BP23-سبتمبر!$BO23,0)</f>
        <v>0</v>
      </c>
      <c r="G375" s="96">
        <f>IF(G$11=سبتمبر!$A23,سبتمبر!$BL23-سبتمبر!$BK23,0)</f>
        <v>0</v>
      </c>
      <c r="H375" s="96">
        <f>IF(H$11=سبتمبر!$A23,سبتمبر!$BM23-سبتمبر!$BN23,0)</f>
        <v>0</v>
      </c>
      <c r="I375" s="96">
        <f>IF(I$11=سبتمبر!$A23,سبتمبر!$BM23-سبتمبر!$BN23,0)</f>
        <v>0</v>
      </c>
      <c r="J375" s="96">
        <f>IF(J$11=سبتمبر!$A23,سبتمبر!$BM23-سبتمبر!$BN23,0)</f>
        <v>0</v>
      </c>
      <c r="K375" s="96">
        <f>IF(K$11=سبتمبر!$A23,سبتمبر!$BM23-سبتمبر!$BN23,0)</f>
        <v>0</v>
      </c>
      <c r="L375" s="96">
        <f>IF(L$11=سبتمبر!$A23,سبتمبر!$BM23-سبتمبر!$BN23,0)</f>
        <v>0</v>
      </c>
      <c r="M375" s="96">
        <f t="shared" si="62"/>
        <v>0</v>
      </c>
      <c r="N375" s="96">
        <f>IF(N$11=سبتمبر!$A23,سبتمبر!$BP23-سبتمبر!$BO23,0)</f>
        <v>0</v>
      </c>
      <c r="O375" s="96">
        <f>IF(O$11=سبتمبر!$A23,سبتمبر!$BL23-سبتمبر!$BK23,0)</f>
        <v>0</v>
      </c>
      <c r="P375" s="96">
        <f>IF(P$11=سبتمبر!$A23,سبتمبر!$AI23-سبتمبر!$AJ23,0)</f>
        <v>0</v>
      </c>
      <c r="Q375" s="96">
        <f>IF(Q$11=سبتمبر!$A23,سبتمبر!$AI23-سبتمبر!$AJ23,0)</f>
        <v>0</v>
      </c>
      <c r="R375" s="96">
        <f>IF(R$11=سبتمبر!$A23,سبتمبر!$AI23-سبتمبر!$AJ23,0)</f>
        <v>0</v>
      </c>
      <c r="S375" s="96">
        <f>IF(S$11=سبتمبر!$A23,سبتمبر!$AI23-سبتمبر!$AJ23,0)</f>
        <v>0</v>
      </c>
      <c r="T375" s="96">
        <f>IF(T$11=سبتمبر!$A23,سبتمبر!$AI23-سبتمبر!$AJ23,0)</f>
        <v>0</v>
      </c>
      <c r="U375" s="96">
        <f t="shared" si="63"/>
        <v>0</v>
      </c>
      <c r="V375" s="96">
        <f>IF(V$11=سبتمبر!$A23,سبتمبر!$BP23-سبتمبر!$BO23,0)</f>
        <v>0</v>
      </c>
      <c r="W375" s="96">
        <f>IF(W$11=سبتمبر!$A23,سبتمبر!$BL23-سبتمبر!$BK23,0)</f>
        <v>0</v>
      </c>
      <c r="X375" s="96">
        <f>IF(X$11=سبتمبر!$A23,سبتمبر!$AI23-سبتمبر!$AJ23,0)</f>
        <v>0</v>
      </c>
      <c r="Y375" s="96">
        <f>IF(Y$11=سبتمبر!$A23,سبتمبر!$AI23-سبتمبر!$AJ23,0)</f>
        <v>0</v>
      </c>
      <c r="Z375" s="96">
        <f>IF(Z$11=سبتمبر!$A23,سبتمبر!$AI23-سبتمبر!$AJ23,0)</f>
        <v>0</v>
      </c>
      <c r="AA375" s="96">
        <f>IF(AA$11=سبتمبر!$A23,سبتمبر!$AI23-سبتمبر!$AJ23,0)</f>
        <v>0</v>
      </c>
      <c r="AB375" s="96">
        <f>IF(AB$11=سبتمبر!$A23,سبتمبر!$AI23-سبتمبر!$AJ23,0)</f>
        <v>0</v>
      </c>
      <c r="AC375" s="96">
        <f t="shared" si="64"/>
        <v>0</v>
      </c>
      <c r="AD375" s="96">
        <f>IF(AD$11=سبتمبر!$A23,سبتمبر!$BP23-سبتمبر!$BO23,0)</f>
        <v>0</v>
      </c>
      <c r="AE375" s="96">
        <f>IF(AE$11=سبتمبر!$A23,سبتمبر!$BL23-سبتمبر!$BK23,0)</f>
        <v>0</v>
      </c>
      <c r="AF375" s="96">
        <f>IF(AF$11=سبتمبر!$A23,سبتمبر!$AI23-سبتمبر!$AJ23,0)</f>
        <v>0</v>
      </c>
      <c r="AG375" s="96">
        <f>IF(AG$11=سبتمبر!$A23,سبتمبر!$AI23-سبتمبر!$AJ23,0)</f>
        <v>0</v>
      </c>
      <c r="AH375" s="96">
        <f>IF(AH$11=سبتمبر!$A23,سبتمبر!$AI23-سبتمبر!$AJ23,0)</f>
        <v>0</v>
      </c>
      <c r="AI375" s="96">
        <f t="shared" si="65"/>
        <v>0</v>
      </c>
      <c r="AJ375" s="96">
        <f>IF(AJ$11=سبتمبر!$A23,سبتمبر!$BP23-سبتمبر!$BO23,0)</f>
        <v>0</v>
      </c>
      <c r="AK375" s="96">
        <f>IF(AK$11=سبتمبر!$A23,سبتمبر!$AI23-سبتمبر!$AJ23,0)</f>
        <v>0</v>
      </c>
      <c r="AL375" s="96">
        <f>IF(AL$11=سبتمبر!$A23,سبتمبر!$AI23-سبتمبر!$AJ23,0)</f>
        <v>0</v>
      </c>
      <c r="AM375" s="96">
        <f>IF(AM$11=سبتمبر!$A23,سبتمبر!$AI23-سبتمبر!$AJ23,0)</f>
        <v>0</v>
      </c>
      <c r="AN375" s="96">
        <f>IF(AN$11=سبتمبر!$A23,سبتمبر!$AI23-سبتمبر!$AJ23,0)</f>
        <v>0</v>
      </c>
    </row>
    <row r="376" spans="1:40">
      <c r="A376" s="96" t="str">
        <f>IF(D376&gt;0,سبتمبر!D24," ")</f>
        <v> </v>
      </c>
      <c r="B376" s="96"/>
      <c r="C376" s="96"/>
      <c r="D376" s="126">
        <f t="shared" si="60"/>
        <v>0</v>
      </c>
      <c r="E376" s="126">
        <f t="shared" si="61"/>
        <v>0</v>
      </c>
      <c r="F376" s="96">
        <f>IF(F$11=سبتمبر!$A24,سبتمبر!$BP24-سبتمبر!$BO24,0)</f>
        <v>0</v>
      </c>
      <c r="G376" s="96">
        <f>IF(G$11=سبتمبر!$A24,سبتمبر!$BL24-سبتمبر!$BK24,0)</f>
        <v>0</v>
      </c>
      <c r="H376" s="96">
        <f>IF(H$11=سبتمبر!$A24,سبتمبر!$BM24-سبتمبر!$BN24,0)</f>
        <v>0</v>
      </c>
      <c r="I376" s="96">
        <f>IF(I$11=سبتمبر!$A24,سبتمبر!$BM24-سبتمبر!$BN24,0)</f>
        <v>0</v>
      </c>
      <c r="J376" s="96">
        <f>IF(J$11=سبتمبر!$A24,سبتمبر!$BM24-سبتمبر!$BN24,0)</f>
        <v>0</v>
      </c>
      <c r="K376" s="96">
        <f>IF(K$11=سبتمبر!$A24,سبتمبر!$BM24-سبتمبر!$BN24,0)</f>
        <v>0</v>
      </c>
      <c r="L376" s="96">
        <f>IF(L$11=سبتمبر!$A24,سبتمبر!$BM24-سبتمبر!$BN24,0)</f>
        <v>0</v>
      </c>
      <c r="M376" s="96">
        <f t="shared" si="62"/>
        <v>0</v>
      </c>
      <c r="N376" s="96">
        <f>IF(N$11=سبتمبر!$A24,سبتمبر!$BP24-سبتمبر!$BO24,0)</f>
        <v>0</v>
      </c>
      <c r="O376" s="96">
        <f>IF(O$11=سبتمبر!$A24,سبتمبر!$BL24-سبتمبر!$BK24,0)</f>
        <v>0</v>
      </c>
      <c r="P376" s="96">
        <f>IF(P$11=سبتمبر!$A24,سبتمبر!$AI24-سبتمبر!$AJ24,0)</f>
        <v>0</v>
      </c>
      <c r="Q376" s="96">
        <f>IF(Q$11=سبتمبر!$A24,سبتمبر!$AI24-سبتمبر!$AJ24,0)</f>
        <v>0</v>
      </c>
      <c r="R376" s="96">
        <f>IF(R$11=سبتمبر!$A24,سبتمبر!$AI24-سبتمبر!$AJ24,0)</f>
        <v>0</v>
      </c>
      <c r="S376" s="96">
        <f>IF(S$11=سبتمبر!$A24,سبتمبر!$AI24-سبتمبر!$AJ24,0)</f>
        <v>0</v>
      </c>
      <c r="T376" s="96">
        <f>IF(T$11=سبتمبر!$A24,سبتمبر!$AI24-سبتمبر!$AJ24,0)</f>
        <v>0</v>
      </c>
      <c r="U376" s="96">
        <f t="shared" si="63"/>
        <v>0</v>
      </c>
      <c r="V376" s="96">
        <f>IF(V$11=سبتمبر!$A24,سبتمبر!$BP24-سبتمبر!$BO24,0)</f>
        <v>0</v>
      </c>
      <c r="W376" s="96">
        <f>IF(W$11=سبتمبر!$A24,سبتمبر!$BL24-سبتمبر!$BK24,0)</f>
        <v>0</v>
      </c>
      <c r="X376" s="96">
        <f>IF(X$11=سبتمبر!$A24,سبتمبر!$AI24-سبتمبر!$AJ24,0)</f>
        <v>0</v>
      </c>
      <c r="Y376" s="96">
        <f>IF(Y$11=سبتمبر!$A24,سبتمبر!$AI24-سبتمبر!$AJ24,0)</f>
        <v>0</v>
      </c>
      <c r="Z376" s="96">
        <f>IF(Z$11=سبتمبر!$A24,سبتمبر!$AI24-سبتمبر!$AJ24,0)</f>
        <v>0</v>
      </c>
      <c r="AA376" s="96">
        <f>IF(AA$11=سبتمبر!$A24,سبتمبر!$AI24-سبتمبر!$AJ24,0)</f>
        <v>0</v>
      </c>
      <c r="AB376" s="96">
        <f>IF(AB$11=سبتمبر!$A24,سبتمبر!$AI24-سبتمبر!$AJ24,0)</f>
        <v>0</v>
      </c>
      <c r="AC376" s="96">
        <f t="shared" si="64"/>
        <v>0</v>
      </c>
      <c r="AD376" s="96">
        <f>IF(AD$11=سبتمبر!$A24,سبتمبر!$BP24-سبتمبر!$BO24,0)</f>
        <v>0</v>
      </c>
      <c r="AE376" s="96">
        <f>IF(AE$11=سبتمبر!$A24,سبتمبر!$BL24-سبتمبر!$BK24,0)</f>
        <v>0</v>
      </c>
      <c r="AF376" s="96">
        <f>IF(AF$11=سبتمبر!$A24,سبتمبر!$AI24-سبتمبر!$AJ24,0)</f>
        <v>0</v>
      </c>
      <c r="AG376" s="96">
        <f>IF(AG$11=سبتمبر!$A24,سبتمبر!$AI24-سبتمبر!$AJ24,0)</f>
        <v>0</v>
      </c>
      <c r="AH376" s="96">
        <f>IF(AH$11=سبتمبر!$A24,سبتمبر!$AI24-سبتمبر!$AJ24,0)</f>
        <v>0</v>
      </c>
      <c r="AI376" s="96">
        <f t="shared" si="65"/>
        <v>0</v>
      </c>
      <c r="AJ376" s="96">
        <f>IF(AJ$11=سبتمبر!$A24,سبتمبر!$BP24-سبتمبر!$BO24,0)</f>
        <v>0</v>
      </c>
      <c r="AK376" s="96">
        <f>IF(AK$11=سبتمبر!$A24,سبتمبر!$AI24-سبتمبر!$AJ24,0)</f>
        <v>0</v>
      </c>
      <c r="AL376" s="96">
        <f>IF(AL$11=سبتمبر!$A24,سبتمبر!$AI24-سبتمبر!$AJ24,0)</f>
        <v>0</v>
      </c>
      <c r="AM376" s="96">
        <f>IF(AM$11=سبتمبر!$A24,سبتمبر!$AI24-سبتمبر!$AJ24,0)</f>
        <v>0</v>
      </c>
      <c r="AN376" s="96">
        <f>IF(AN$11=سبتمبر!$A24,سبتمبر!$AI24-سبتمبر!$AJ24,0)</f>
        <v>0</v>
      </c>
    </row>
    <row r="377" spans="1:40">
      <c r="A377" s="96" t="str">
        <f>IF(D377&gt;0,سبتمبر!D25," ")</f>
        <v> </v>
      </c>
      <c r="B377" s="96"/>
      <c r="C377" s="96"/>
      <c r="D377" s="126">
        <f t="shared" si="60"/>
        <v>0</v>
      </c>
      <c r="E377" s="126">
        <f t="shared" si="61"/>
        <v>0</v>
      </c>
      <c r="F377" s="96">
        <f>IF(F$11=سبتمبر!$A25,سبتمبر!$BP25-سبتمبر!$BO25,0)</f>
        <v>0</v>
      </c>
      <c r="G377" s="96">
        <f>IF(G$11=سبتمبر!$A25,سبتمبر!$BL25-سبتمبر!$BK25,0)</f>
        <v>0</v>
      </c>
      <c r="H377" s="96">
        <f>IF(H$11=سبتمبر!$A25,سبتمبر!$BM25-سبتمبر!$BN25,0)</f>
        <v>0</v>
      </c>
      <c r="I377" s="96">
        <f>IF(I$11=سبتمبر!$A25,سبتمبر!$BM25-سبتمبر!$BN25,0)</f>
        <v>0</v>
      </c>
      <c r="J377" s="96">
        <f>IF(J$11=سبتمبر!$A25,سبتمبر!$BM25-سبتمبر!$BN25,0)</f>
        <v>0</v>
      </c>
      <c r="K377" s="96">
        <f>IF(K$11=سبتمبر!$A25,سبتمبر!$BM25-سبتمبر!$BN25,0)</f>
        <v>0</v>
      </c>
      <c r="L377" s="96">
        <f>IF(L$11=سبتمبر!$A25,سبتمبر!$BM25-سبتمبر!$BN25,0)</f>
        <v>0</v>
      </c>
      <c r="M377" s="96">
        <f t="shared" si="62"/>
        <v>0</v>
      </c>
      <c r="N377" s="96">
        <f>IF(N$11=سبتمبر!$A25,سبتمبر!$BP25-سبتمبر!$BO25,0)</f>
        <v>0</v>
      </c>
      <c r="O377" s="96">
        <f>IF(O$11=سبتمبر!$A25,سبتمبر!$BL25-سبتمبر!$BK25,0)</f>
        <v>0</v>
      </c>
      <c r="P377" s="96">
        <f>IF(P$11=سبتمبر!$A25,سبتمبر!$AI25-سبتمبر!$AJ25,0)</f>
        <v>0</v>
      </c>
      <c r="Q377" s="96">
        <f>IF(Q$11=سبتمبر!$A25,سبتمبر!$AI25-سبتمبر!$AJ25,0)</f>
        <v>0</v>
      </c>
      <c r="R377" s="96">
        <f>IF(R$11=سبتمبر!$A25,سبتمبر!$AI25-سبتمبر!$AJ25,0)</f>
        <v>0</v>
      </c>
      <c r="S377" s="96">
        <f>IF(S$11=سبتمبر!$A25,سبتمبر!$AI25-سبتمبر!$AJ25,0)</f>
        <v>0</v>
      </c>
      <c r="T377" s="96">
        <f>IF(T$11=سبتمبر!$A25,سبتمبر!$AI25-سبتمبر!$AJ25,0)</f>
        <v>0</v>
      </c>
      <c r="U377" s="96">
        <f t="shared" si="63"/>
        <v>0</v>
      </c>
      <c r="V377" s="96">
        <f>IF(V$11=سبتمبر!$A25,سبتمبر!$BP25-سبتمبر!$BO25,0)</f>
        <v>0</v>
      </c>
      <c r="W377" s="96">
        <f>IF(W$11=سبتمبر!$A25,سبتمبر!$BL25-سبتمبر!$BK25,0)</f>
        <v>0</v>
      </c>
      <c r="X377" s="96">
        <f>IF(X$11=سبتمبر!$A25,سبتمبر!$AI25-سبتمبر!$AJ25,0)</f>
        <v>0</v>
      </c>
      <c r="Y377" s="96">
        <f>IF(Y$11=سبتمبر!$A25,سبتمبر!$AI25-سبتمبر!$AJ25,0)</f>
        <v>0</v>
      </c>
      <c r="Z377" s="96">
        <f>IF(Z$11=سبتمبر!$A25,سبتمبر!$AI25-سبتمبر!$AJ25,0)</f>
        <v>0</v>
      </c>
      <c r="AA377" s="96">
        <f>IF(AA$11=سبتمبر!$A25,سبتمبر!$AI25-سبتمبر!$AJ25,0)</f>
        <v>0</v>
      </c>
      <c r="AB377" s="96">
        <f>IF(AB$11=سبتمبر!$A25,سبتمبر!$AI25-سبتمبر!$AJ25,0)</f>
        <v>0</v>
      </c>
      <c r="AC377" s="96">
        <f t="shared" si="64"/>
        <v>0</v>
      </c>
      <c r="AD377" s="96">
        <f>IF(AD$11=سبتمبر!$A25,سبتمبر!$BP25-سبتمبر!$BO25,0)</f>
        <v>0</v>
      </c>
      <c r="AE377" s="96">
        <f>IF(AE$11=سبتمبر!$A25,سبتمبر!$BL25-سبتمبر!$BK25,0)</f>
        <v>0</v>
      </c>
      <c r="AF377" s="96">
        <f>IF(AF$11=سبتمبر!$A25,سبتمبر!$AI25-سبتمبر!$AJ25,0)</f>
        <v>0</v>
      </c>
      <c r="AG377" s="96">
        <f>IF(AG$11=سبتمبر!$A25,سبتمبر!$AI25-سبتمبر!$AJ25,0)</f>
        <v>0</v>
      </c>
      <c r="AH377" s="96">
        <f>IF(AH$11=سبتمبر!$A25,سبتمبر!$AI25-سبتمبر!$AJ25,0)</f>
        <v>0</v>
      </c>
      <c r="AI377" s="96">
        <f t="shared" si="65"/>
        <v>0</v>
      </c>
      <c r="AJ377" s="96">
        <f>IF(AJ$11=سبتمبر!$A25,سبتمبر!$BP25-سبتمبر!$BO25,0)</f>
        <v>0</v>
      </c>
      <c r="AK377" s="96">
        <f>IF(AK$11=سبتمبر!$A25,سبتمبر!$AI25-سبتمبر!$AJ25,0)</f>
        <v>0</v>
      </c>
      <c r="AL377" s="96">
        <f>IF(AL$11=سبتمبر!$A25,سبتمبر!$AI25-سبتمبر!$AJ25,0)</f>
        <v>0</v>
      </c>
      <c r="AM377" s="96">
        <f>IF(AM$11=سبتمبر!$A25,سبتمبر!$AI25-سبتمبر!$AJ25,0)</f>
        <v>0</v>
      </c>
      <c r="AN377" s="96">
        <f>IF(AN$11=سبتمبر!$A25,سبتمبر!$AI25-سبتمبر!$AJ25,0)</f>
        <v>0</v>
      </c>
    </row>
    <row r="378" spans="1:40">
      <c r="A378" s="96" t="str">
        <f>IF(D378&gt;0,سبتمبر!D26," ")</f>
        <v> </v>
      </c>
      <c r="B378" s="96"/>
      <c r="C378" s="96"/>
      <c r="D378" s="126">
        <f t="shared" si="60"/>
        <v>0</v>
      </c>
      <c r="E378" s="126">
        <f t="shared" si="61"/>
        <v>0</v>
      </c>
      <c r="F378" s="96">
        <f>IF(F$11=سبتمبر!$A26,سبتمبر!$BP26-سبتمبر!$BO26,0)</f>
        <v>0</v>
      </c>
      <c r="G378" s="96">
        <f>IF(G$11=سبتمبر!$A26,سبتمبر!$BL26-سبتمبر!$BK26,0)</f>
        <v>0</v>
      </c>
      <c r="H378" s="96">
        <f>IF(H$11=سبتمبر!$A26,سبتمبر!$BM26-سبتمبر!$BN26,0)</f>
        <v>0</v>
      </c>
      <c r="I378" s="96">
        <f>IF(I$11=سبتمبر!$A26,سبتمبر!$BM26-سبتمبر!$BN26,0)</f>
        <v>0</v>
      </c>
      <c r="J378" s="96">
        <f>IF(J$11=سبتمبر!$A26,سبتمبر!$BM26-سبتمبر!$BN26,0)</f>
        <v>0</v>
      </c>
      <c r="K378" s="96">
        <f>IF(K$11=سبتمبر!$A26,سبتمبر!$BM26-سبتمبر!$BN26,0)</f>
        <v>0</v>
      </c>
      <c r="L378" s="96">
        <f>IF(L$11=سبتمبر!$A26,سبتمبر!$BM26-سبتمبر!$BN26,0)</f>
        <v>0</v>
      </c>
      <c r="M378" s="96">
        <f t="shared" si="62"/>
        <v>0</v>
      </c>
      <c r="N378" s="96">
        <f>IF(N$11=سبتمبر!$A26,سبتمبر!$BP26-سبتمبر!$BO26,0)</f>
        <v>0</v>
      </c>
      <c r="O378" s="96">
        <f>IF(O$11=سبتمبر!$A26,سبتمبر!$BL26-سبتمبر!$BK26,0)</f>
        <v>0</v>
      </c>
      <c r="P378" s="96">
        <f>IF(P$11=سبتمبر!$A26,سبتمبر!$AI26-سبتمبر!$AJ26,0)</f>
        <v>0</v>
      </c>
      <c r="Q378" s="96">
        <f>IF(Q$11=سبتمبر!$A26,سبتمبر!$AI26-سبتمبر!$AJ26,0)</f>
        <v>0</v>
      </c>
      <c r="R378" s="96">
        <f>IF(R$11=سبتمبر!$A26,سبتمبر!$AI26-سبتمبر!$AJ26,0)</f>
        <v>0</v>
      </c>
      <c r="S378" s="96">
        <f>IF(S$11=سبتمبر!$A26,سبتمبر!$AI26-سبتمبر!$AJ26,0)</f>
        <v>0</v>
      </c>
      <c r="T378" s="96">
        <f>IF(T$11=سبتمبر!$A26,سبتمبر!$AI26-سبتمبر!$AJ26,0)</f>
        <v>0</v>
      </c>
      <c r="U378" s="96">
        <f t="shared" si="63"/>
        <v>0</v>
      </c>
      <c r="V378" s="96">
        <f>IF(V$11=سبتمبر!$A26,سبتمبر!$BP26-سبتمبر!$BO26,0)</f>
        <v>0</v>
      </c>
      <c r="W378" s="96">
        <f>IF(W$11=سبتمبر!$A26,سبتمبر!$BL26-سبتمبر!$BK26,0)</f>
        <v>0</v>
      </c>
      <c r="X378" s="96">
        <f>IF(X$11=سبتمبر!$A26,سبتمبر!$AI26-سبتمبر!$AJ26,0)</f>
        <v>0</v>
      </c>
      <c r="Y378" s="96">
        <f>IF(Y$11=سبتمبر!$A26,سبتمبر!$AI26-سبتمبر!$AJ26,0)</f>
        <v>0</v>
      </c>
      <c r="Z378" s="96">
        <f>IF(Z$11=سبتمبر!$A26,سبتمبر!$AI26-سبتمبر!$AJ26,0)</f>
        <v>0</v>
      </c>
      <c r="AA378" s="96">
        <f>IF(AA$11=سبتمبر!$A26,سبتمبر!$AI26-سبتمبر!$AJ26,0)</f>
        <v>0</v>
      </c>
      <c r="AB378" s="96">
        <f>IF(AB$11=سبتمبر!$A26,سبتمبر!$AI26-سبتمبر!$AJ26,0)</f>
        <v>0</v>
      </c>
      <c r="AC378" s="96">
        <f t="shared" si="64"/>
        <v>0</v>
      </c>
      <c r="AD378" s="96">
        <f>IF(AD$11=سبتمبر!$A26,سبتمبر!$BP26-سبتمبر!$BO26,0)</f>
        <v>0</v>
      </c>
      <c r="AE378" s="96">
        <f>IF(AE$11=سبتمبر!$A26,سبتمبر!$BL26-سبتمبر!$BK26,0)</f>
        <v>0</v>
      </c>
      <c r="AF378" s="96">
        <f>IF(AF$11=سبتمبر!$A26,سبتمبر!$AI26-سبتمبر!$AJ26,0)</f>
        <v>0</v>
      </c>
      <c r="AG378" s="96">
        <f>IF(AG$11=سبتمبر!$A26,سبتمبر!$AI26-سبتمبر!$AJ26,0)</f>
        <v>0</v>
      </c>
      <c r="AH378" s="96">
        <f>IF(AH$11=سبتمبر!$A26,سبتمبر!$AI26-سبتمبر!$AJ26,0)</f>
        <v>0</v>
      </c>
      <c r="AI378" s="96">
        <f t="shared" si="65"/>
        <v>0</v>
      </c>
      <c r="AJ378" s="96">
        <f>IF(AJ$11=سبتمبر!$A26,سبتمبر!$BP26-سبتمبر!$BO26,0)</f>
        <v>0</v>
      </c>
      <c r="AK378" s="96">
        <f>IF(AK$11=سبتمبر!$A26,سبتمبر!$AI26-سبتمبر!$AJ26,0)</f>
        <v>0</v>
      </c>
      <c r="AL378" s="96">
        <f>IF(AL$11=سبتمبر!$A26,سبتمبر!$AI26-سبتمبر!$AJ26,0)</f>
        <v>0</v>
      </c>
      <c r="AM378" s="96">
        <f>IF(AM$11=سبتمبر!$A26,سبتمبر!$AI26-سبتمبر!$AJ26,0)</f>
        <v>0</v>
      </c>
      <c r="AN378" s="96">
        <f>IF(AN$11=سبتمبر!$A26,سبتمبر!$AI26-سبتمبر!$AJ26,0)</f>
        <v>0</v>
      </c>
    </row>
    <row r="379" spans="1:40">
      <c r="A379" s="96" t="str">
        <f>IF(D379&gt;0,سبتمبر!D27," ")</f>
        <v> </v>
      </c>
      <c r="B379" s="96"/>
      <c r="C379" s="96"/>
      <c r="D379" s="126">
        <f t="shared" si="60"/>
        <v>0</v>
      </c>
      <c r="E379" s="126">
        <f t="shared" si="61"/>
        <v>0</v>
      </c>
      <c r="F379" s="96">
        <f>IF(F$11=سبتمبر!$A27,سبتمبر!$BP27-سبتمبر!$BO27,0)</f>
        <v>0</v>
      </c>
      <c r="G379" s="96">
        <f>IF(G$11=سبتمبر!$A27,سبتمبر!$BL27-سبتمبر!$BK27,0)</f>
        <v>0</v>
      </c>
      <c r="H379" s="96">
        <f>IF(H$11=سبتمبر!$A27,سبتمبر!$BM27-سبتمبر!$BN27,0)</f>
        <v>0</v>
      </c>
      <c r="I379" s="96">
        <f>IF(I$11=سبتمبر!$A27,سبتمبر!$BM27-سبتمبر!$BN27,0)</f>
        <v>0</v>
      </c>
      <c r="J379" s="96">
        <f>IF(J$11=سبتمبر!$A27,سبتمبر!$BM27-سبتمبر!$BN27,0)</f>
        <v>0</v>
      </c>
      <c r="K379" s="96">
        <f>IF(K$11=سبتمبر!$A27,سبتمبر!$BM27-سبتمبر!$BN27,0)</f>
        <v>0</v>
      </c>
      <c r="L379" s="96">
        <f>IF(L$11=سبتمبر!$A27,سبتمبر!$BM27-سبتمبر!$BN27,0)</f>
        <v>0</v>
      </c>
      <c r="M379" s="96">
        <f t="shared" si="62"/>
        <v>0</v>
      </c>
      <c r="N379" s="96">
        <f>IF(N$11=سبتمبر!$A27,سبتمبر!$BP27-سبتمبر!$BO27,0)</f>
        <v>0</v>
      </c>
      <c r="O379" s="96">
        <f>IF(O$11=سبتمبر!$A27,سبتمبر!$BL27-سبتمبر!$BK27,0)</f>
        <v>0</v>
      </c>
      <c r="P379" s="96">
        <f>IF(P$11=سبتمبر!$A27,سبتمبر!$AI27-سبتمبر!$AJ27,0)</f>
        <v>0</v>
      </c>
      <c r="Q379" s="96">
        <f>IF(Q$11=سبتمبر!$A27,سبتمبر!$AI27-سبتمبر!$AJ27,0)</f>
        <v>0</v>
      </c>
      <c r="R379" s="96">
        <f>IF(R$11=سبتمبر!$A27,سبتمبر!$AI27-سبتمبر!$AJ27,0)</f>
        <v>0</v>
      </c>
      <c r="S379" s="96">
        <f>IF(S$11=سبتمبر!$A27,سبتمبر!$AI27-سبتمبر!$AJ27,0)</f>
        <v>0</v>
      </c>
      <c r="T379" s="96">
        <f>IF(T$11=سبتمبر!$A27,سبتمبر!$AI27-سبتمبر!$AJ27,0)</f>
        <v>0</v>
      </c>
      <c r="U379" s="96">
        <f t="shared" si="63"/>
        <v>0</v>
      </c>
      <c r="V379" s="96">
        <f>IF(V$11=سبتمبر!$A27,سبتمبر!$BP27-سبتمبر!$BO27,0)</f>
        <v>0</v>
      </c>
      <c r="W379" s="96">
        <f>IF(W$11=سبتمبر!$A27,سبتمبر!$BL27-سبتمبر!$BK27,0)</f>
        <v>0</v>
      </c>
      <c r="X379" s="96">
        <f>IF(X$11=سبتمبر!$A27,سبتمبر!$AI27-سبتمبر!$AJ27,0)</f>
        <v>0</v>
      </c>
      <c r="Y379" s="96">
        <f>IF(Y$11=سبتمبر!$A27,سبتمبر!$AI27-سبتمبر!$AJ27,0)</f>
        <v>0</v>
      </c>
      <c r="Z379" s="96">
        <f>IF(Z$11=سبتمبر!$A27,سبتمبر!$AI27-سبتمبر!$AJ27,0)</f>
        <v>0</v>
      </c>
      <c r="AA379" s="96">
        <f>IF(AA$11=سبتمبر!$A27,سبتمبر!$AI27-سبتمبر!$AJ27,0)</f>
        <v>0</v>
      </c>
      <c r="AB379" s="96">
        <f>IF(AB$11=سبتمبر!$A27,سبتمبر!$AI27-سبتمبر!$AJ27,0)</f>
        <v>0</v>
      </c>
      <c r="AC379" s="96">
        <f t="shared" si="64"/>
        <v>0</v>
      </c>
      <c r="AD379" s="96">
        <f>IF(AD$11=سبتمبر!$A27,سبتمبر!$BP27-سبتمبر!$BO27,0)</f>
        <v>0</v>
      </c>
      <c r="AE379" s="96">
        <f>IF(AE$11=سبتمبر!$A27,سبتمبر!$BL27-سبتمبر!$BK27,0)</f>
        <v>0</v>
      </c>
      <c r="AF379" s="96">
        <f>IF(AF$11=سبتمبر!$A27,سبتمبر!$AI27-سبتمبر!$AJ27,0)</f>
        <v>0</v>
      </c>
      <c r="AG379" s="96">
        <f>IF(AG$11=سبتمبر!$A27,سبتمبر!$AI27-سبتمبر!$AJ27,0)</f>
        <v>0</v>
      </c>
      <c r="AH379" s="96">
        <f>IF(AH$11=سبتمبر!$A27,سبتمبر!$AI27-سبتمبر!$AJ27,0)</f>
        <v>0</v>
      </c>
      <c r="AI379" s="96">
        <f t="shared" si="65"/>
        <v>0</v>
      </c>
      <c r="AJ379" s="96">
        <f>IF(AJ$11=سبتمبر!$A27,سبتمبر!$BP27-سبتمبر!$BO27,0)</f>
        <v>0</v>
      </c>
      <c r="AK379" s="96">
        <f>IF(AK$11=سبتمبر!$A27,سبتمبر!$AI27-سبتمبر!$AJ27,0)</f>
        <v>0</v>
      </c>
      <c r="AL379" s="96">
        <f>IF(AL$11=سبتمبر!$A27,سبتمبر!$AI27-سبتمبر!$AJ27,0)</f>
        <v>0</v>
      </c>
      <c r="AM379" s="96">
        <f>IF(AM$11=سبتمبر!$A27,سبتمبر!$AI27-سبتمبر!$AJ27,0)</f>
        <v>0</v>
      </c>
      <c r="AN379" s="96">
        <f>IF(AN$11=سبتمبر!$A27,سبتمبر!$AI27-سبتمبر!$AJ27,0)</f>
        <v>0</v>
      </c>
    </row>
    <row r="380" spans="1:40">
      <c r="A380" s="96" t="str">
        <f>IF(D380&gt;0,سبتمبر!D28," ")</f>
        <v> </v>
      </c>
      <c r="B380" s="96"/>
      <c r="C380" s="96"/>
      <c r="D380" s="126">
        <f t="shared" si="60"/>
        <v>0</v>
      </c>
      <c r="E380" s="126">
        <f t="shared" si="61"/>
        <v>0</v>
      </c>
      <c r="F380" s="96">
        <f>IF(F$11=سبتمبر!$A28,سبتمبر!$BP28-سبتمبر!$BO28,0)</f>
        <v>0</v>
      </c>
      <c r="G380" s="96">
        <f>IF(G$11=سبتمبر!$A28,سبتمبر!$BL28-سبتمبر!$BK28,0)</f>
        <v>0</v>
      </c>
      <c r="H380" s="96">
        <f>IF(H$11=سبتمبر!$A28,سبتمبر!$BM28-سبتمبر!$BN28,0)</f>
        <v>0</v>
      </c>
      <c r="I380" s="96">
        <f>IF(I$11=سبتمبر!$A28,سبتمبر!$BM28-سبتمبر!$BN28,0)</f>
        <v>0</v>
      </c>
      <c r="J380" s="96">
        <f>IF(J$11=سبتمبر!$A28,سبتمبر!$BM28-سبتمبر!$BN28,0)</f>
        <v>0</v>
      </c>
      <c r="K380" s="96">
        <f>IF(K$11=سبتمبر!$A28,سبتمبر!$BM28-سبتمبر!$BN28,0)</f>
        <v>0</v>
      </c>
      <c r="L380" s="96">
        <f>IF(L$11=سبتمبر!$A28,سبتمبر!$BM28-سبتمبر!$BN28,0)</f>
        <v>0</v>
      </c>
      <c r="M380" s="96">
        <f t="shared" si="62"/>
        <v>0</v>
      </c>
      <c r="N380" s="96">
        <f>IF(N$11=سبتمبر!$A28,سبتمبر!$BP28-سبتمبر!$BO28,0)</f>
        <v>0</v>
      </c>
      <c r="O380" s="96">
        <f>IF(O$11=سبتمبر!$A28,سبتمبر!$BL28-سبتمبر!$BK28,0)</f>
        <v>0</v>
      </c>
      <c r="P380" s="96">
        <f>IF(P$11=سبتمبر!$A28,سبتمبر!$AI28-سبتمبر!$AJ28,0)</f>
        <v>0</v>
      </c>
      <c r="Q380" s="96">
        <f>IF(Q$11=سبتمبر!$A28,سبتمبر!$AI28-سبتمبر!$AJ28,0)</f>
        <v>0</v>
      </c>
      <c r="R380" s="96">
        <f>IF(R$11=سبتمبر!$A28,سبتمبر!$AI28-سبتمبر!$AJ28,0)</f>
        <v>0</v>
      </c>
      <c r="S380" s="96">
        <f>IF(S$11=سبتمبر!$A28,سبتمبر!$AI28-سبتمبر!$AJ28,0)</f>
        <v>0</v>
      </c>
      <c r="T380" s="96">
        <f>IF(T$11=سبتمبر!$A28,سبتمبر!$AI28-سبتمبر!$AJ28,0)</f>
        <v>0</v>
      </c>
      <c r="U380" s="96">
        <f t="shared" si="63"/>
        <v>0</v>
      </c>
      <c r="V380" s="96">
        <f>IF(V$11=سبتمبر!$A28,سبتمبر!$BP28-سبتمبر!$BO28,0)</f>
        <v>0</v>
      </c>
      <c r="W380" s="96">
        <f>IF(W$11=سبتمبر!$A28,سبتمبر!$BL28-سبتمبر!$BK28,0)</f>
        <v>0</v>
      </c>
      <c r="X380" s="96">
        <f>IF(X$11=سبتمبر!$A28,سبتمبر!$AI28-سبتمبر!$AJ28,0)</f>
        <v>0</v>
      </c>
      <c r="Y380" s="96">
        <f>IF(Y$11=سبتمبر!$A28,سبتمبر!$AI28-سبتمبر!$AJ28,0)</f>
        <v>0</v>
      </c>
      <c r="Z380" s="96">
        <f>IF(Z$11=سبتمبر!$A28,سبتمبر!$AI28-سبتمبر!$AJ28,0)</f>
        <v>0</v>
      </c>
      <c r="AA380" s="96">
        <f>IF(AA$11=سبتمبر!$A28,سبتمبر!$AI28-سبتمبر!$AJ28,0)</f>
        <v>0</v>
      </c>
      <c r="AB380" s="96">
        <f>IF(AB$11=سبتمبر!$A28,سبتمبر!$AI28-سبتمبر!$AJ28,0)</f>
        <v>0</v>
      </c>
      <c r="AC380" s="96">
        <f t="shared" si="64"/>
        <v>0</v>
      </c>
      <c r="AD380" s="96">
        <f>IF(AD$11=سبتمبر!$A28,سبتمبر!$BP28-سبتمبر!$BO28,0)</f>
        <v>0</v>
      </c>
      <c r="AE380" s="96">
        <f>IF(AE$11=سبتمبر!$A28,سبتمبر!$BL28-سبتمبر!$BK28,0)</f>
        <v>0</v>
      </c>
      <c r="AF380" s="96">
        <f>IF(AF$11=سبتمبر!$A28,سبتمبر!$AI28-سبتمبر!$AJ28,0)</f>
        <v>0</v>
      </c>
      <c r="AG380" s="96">
        <f>IF(AG$11=سبتمبر!$A28,سبتمبر!$AI28-سبتمبر!$AJ28,0)</f>
        <v>0</v>
      </c>
      <c r="AH380" s="96">
        <f>IF(AH$11=سبتمبر!$A28,سبتمبر!$AI28-سبتمبر!$AJ28,0)</f>
        <v>0</v>
      </c>
      <c r="AI380" s="96">
        <f t="shared" si="65"/>
        <v>0</v>
      </c>
      <c r="AJ380" s="96">
        <f>IF(AJ$11=سبتمبر!$A28,سبتمبر!$BP28-سبتمبر!$BO28,0)</f>
        <v>0</v>
      </c>
      <c r="AK380" s="96">
        <f>IF(AK$11=سبتمبر!$A28,سبتمبر!$AI28-سبتمبر!$AJ28,0)</f>
        <v>0</v>
      </c>
      <c r="AL380" s="96">
        <f>IF(AL$11=سبتمبر!$A28,سبتمبر!$AI28-سبتمبر!$AJ28,0)</f>
        <v>0</v>
      </c>
      <c r="AM380" s="96">
        <f>IF(AM$11=سبتمبر!$A28,سبتمبر!$AI28-سبتمبر!$AJ28,0)</f>
        <v>0</v>
      </c>
      <c r="AN380" s="96">
        <f>IF(AN$11=سبتمبر!$A28,سبتمبر!$AI28-سبتمبر!$AJ28,0)</f>
        <v>0</v>
      </c>
    </row>
    <row r="381" spans="1:40">
      <c r="A381" s="96" t="str">
        <f>IF(D381&gt;0,سبتمبر!D29," ")</f>
        <v> </v>
      </c>
      <c r="B381" s="96"/>
      <c r="C381" s="96"/>
      <c r="D381" s="126">
        <f t="shared" si="60"/>
        <v>0</v>
      </c>
      <c r="E381" s="126">
        <f t="shared" si="61"/>
        <v>0</v>
      </c>
      <c r="F381" s="96">
        <f>IF(F$11=سبتمبر!$A29,سبتمبر!$BP29-سبتمبر!$BO29,0)</f>
        <v>0</v>
      </c>
      <c r="G381" s="96">
        <f>IF(G$11=سبتمبر!$A29,سبتمبر!$BL29-سبتمبر!$BK29,0)</f>
        <v>0</v>
      </c>
      <c r="H381" s="96">
        <f>IF(H$11=سبتمبر!$A29,سبتمبر!$BM29-سبتمبر!$BN29,0)</f>
        <v>0</v>
      </c>
      <c r="I381" s="96">
        <f>IF(I$11=سبتمبر!$A29,سبتمبر!$BM29-سبتمبر!$BN29,0)</f>
        <v>0</v>
      </c>
      <c r="J381" s="96">
        <f>IF(J$11=سبتمبر!$A29,سبتمبر!$BM29-سبتمبر!$BN29,0)</f>
        <v>0</v>
      </c>
      <c r="K381" s="96">
        <f>IF(K$11=سبتمبر!$A29,سبتمبر!$BM29-سبتمبر!$BN29,0)</f>
        <v>0</v>
      </c>
      <c r="L381" s="96">
        <f>IF(L$11=سبتمبر!$A29,سبتمبر!$BM29-سبتمبر!$BN29,0)</f>
        <v>0</v>
      </c>
      <c r="M381" s="96">
        <f t="shared" si="62"/>
        <v>0</v>
      </c>
      <c r="N381" s="96">
        <f>IF(N$11=سبتمبر!$A29,سبتمبر!$BP29-سبتمبر!$BO29,0)</f>
        <v>0</v>
      </c>
      <c r="O381" s="96">
        <f>IF(O$11=سبتمبر!$A29,سبتمبر!$BL29-سبتمبر!$BK29,0)</f>
        <v>0</v>
      </c>
      <c r="P381" s="96">
        <f>IF(P$11=سبتمبر!$A29,سبتمبر!$AI29-سبتمبر!$AJ29,0)</f>
        <v>0</v>
      </c>
      <c r="Q381" s="96">
        <f>IF(Q$11=سبتمبر!$A29,سبتمبر!$AI29-سبتمبر!$AJ29,0)</f>
        <v>0</v>
      </c>
      <c r="R381" s="96">
        <f>IF(R$11=سبتمبر!$A29,سبتمبر!$AI29-سبتمبر!$AJ29,0)</f>
        <v>0</v>
      </c>
      <c r="S381" s="96">
        <f>IF(S$11=سبتمبر!$A29,سبتمبر!$AI29-سبتمبر!$AJ29,0)</f>
        <v>0</v>
      </c>
      <c r="T381" s="96">
        <f>IF(T$11=سبتمبر!$A29,سبتمبر!$AI29-سبتمبر!$AJ29,0)</f>
        <v>0</v>
      </c>
      <c r="U381" s="96">
        <f t="shared" si="63"/>
        <v>0</v>
      </c>
      <c r="V381" s="96">
        <f>IF(V$11=سبتمبر!$A29,سبتمبر!$BP29-سبتمبر!$BO29,0)</f>
        <v>0</v>
      </c>
      <c r="W381" s="96">
        <f>IF(W$11=سبتمبر!$A29,سبتمبر!$BL29-سبتمبر!$BK29,0)</f>
        <v>0</v>
      </c>
      <c r="X381" s="96">
        <f>IF(X$11=سبتمبر!$A29,سبتمبر!$AI29-سبتمبر!$AJ29,0)</f>
        <v>0</v>
      </c>
      <c r="Y381" s="96">
        <f>IF(Y$11=سبتمبر!$A29,سبتمبر!$AI29-سبتمبر!$AJ29,0)</f>
        <v>0</v>
      </c>
      <c r="Z381" s="96">
        <f>IF(Z$11=سبتمبر!$A29,سبتمبر!$AI29-سبتمبر!$AJ29,0)</f>
        <v>0</v>
      </c>
      <c r="AA381" s="96">
        <f>IF(AA$11=سبتمبر!$A29,سبتمبر!$AI29-سبتمبر!$AJ29,0)</f>
        <v>0</v>
      </c>
      <c r="AB381" s="96">
        <f>IF(AB$11=سبتمبر!$A29,سبتمبر!$AI29-سبتمبر!$AJ29,0)</f>
        <v>0</v>
      </c>
      <c r="AC381" s="96">
        <f t="shared" si="64"/>
        <v>0</v>
      </c>
      <c r="AD381" s="96">
        <f>IF(AD$11=سبتمبر!$A29,سبتمبر!$BP29-سبتمبر!$BO29,0)</f>
        <v>0</v>
      </c>
      <c r="AE381" s="96">
        <f>IF(AE$11=سبتمبر!$A29,سبتمبر!$BL29-سبتمبر!$BK29,0)</f>
        <v>0</v>
      </c>
      <c r="AF381" s="96">
        <f>IF(AF$11=سبتمبر!$A29,سبتمبر!$AI29-سبتمبر!$AJ29,0)</f>
        <v>0</v>
      </c>
      <c r="AG381" s="96">
        <f>IF(AG$11=سبتمبر!$A29,سبتمبر!$AI29-سبتمبر!$AJ29,0)</f>
        <v>0</v>
      </c>
      <c r="AH381" s="96">
        <f>IF(AH$11=سبتمبر!$A29,سبتمبر!$AI29-سبتمبر!$AJ29,0)</f>
        <v>0</v>
      </c>
      <c r="AI381" s="96">
        <f t="shared" si="65"/>
        <v>0</v>
      </c>
      <c r="AJ381" s="96">
        <f>IF(AJ$11=سبتمبر!$A29,سبتمبر!$BP29-سبتمبر!$BO29,0)</f>
        <v>0</v>
      </c>
      <c r="AK381" s="96">
        <f>IF(AK$11=سبتمبر!$A29,سبتمبر!$AI29-سبتمبر!$AJ29,0)</f>
        <v>0</v>
      </c>
      <c r="AL381" s="96">
        <f>IF(AL$11=سبتمبر!$A29,سبتمبر!$AI29-سبتمبر!$AJ29,0)</f>
        <v>0</v>
      </c>
      <c r="AM381" s="96">
        <f>IF(AM$11=سبتمبر!$A29,سبتمبر!$AI29-سبتمبر!$AJ29,0)</f>
        <v>0</v>
      </c>
      <c r="AN381" s="96">
        <f>IF(AN$11=سبتمبر!$A29,سبتمبر!$AI29-سبتمبر!$AJ29,0)</f>
        <v>0</v>
      </c>
    </row>
    <row r="382" spans="1:40">
      <c r="A382" s="96" t="str">
        <f>IF(D382&gt;0,سبتمبر!D30," ")</f>
        <v> </v>
      </c>
      <c r="B382" s="96"/>
      <c r="C382" s="96"/>
      <c r="D382" s="126">
        <f t="shared" si="60"/>
        <v>0</v>
      </c>
      <c r="E382" s="126">
        <f t="shared" si="61"/>
        <v>0</v>
      </c>
      <c r="F382" s="96">
        <f>IF(F$11=سبتمبر!$A30,سبتمبر!$BP30-سبتمبر!$BO30,0)</f>
        <v>0</v>
      </c>
      <c r="G382" s="96">
        <f>IF(G$11=سبتمبر!$A30,سبتمبر!$BL30-سبتمبر!$BK30,0)</f>
        <v>0</v>
      </c>
      <c r="H382" s="96">
        <f>IF(H$11=سبتمبر!$A30,سبتمبر!$BM30-سبتمبر!$BN30,0)</f>
        <v>0</v>
      </c>
      <c r="I382" s="96">
        <f>IF(I$11=سبتمبر!$A30,سبتمبر!$BM30-سبتمبر!$BN30,0)</f>
        <v>0</v>
      </c>
      <c r="J382" s="96">
        <f>IF(J$11=سبتمبر!$A30,سبتمبر!$BM30-سبتمبر!$BN30,0)</f>
        <v>0</v>
      </c>
      <c r="K382" s="96">
        <f>IF(K$11=سبتمبر!$A30,سبتمبر!$BM30-سبتمبر!$BN30,0)</f>
        <v>0</v>
      </c>
      <c r="L382" s="96">
        <f>IF(L$11=سبتمبر!$A30,سبتمبر!$BM30-سبتمبر!$BN30,0)</f>
        <v>0</v>
      </c>
      <c r="M382" s="96">
        <f t="shared" si="62"/>
        <v>0</v>
      </c>
      <c r="N382" s="96">
        <f>IF(N$11=سبتمبر!$A30,سبتمبر!$BP30-سبتمبر!$BO30,0)</f>
        <v>0</v>
      </c>
      <c r="O382" s="96">
        <f>IF(O$11=سبتمبر!$A30,سبتمبر!$BL30-سبتمبر!$BK30,0)</f>
        <v>0</v>
      </c>
      <c r="P382" s="96">
        <f>IF(P$11=سبتمبر!$A30,سبتمبر!$AI30-سبتمبر!$AJ30,0)</f>
        <v>0</v>
      </c>
      <c r="Q382" s="96">
        <f>IF(Q$11=سبتمبر!$A30,سبتمبر!$AI30-سبتمبر!$AJ30,0)</f>
        <v>0</v>
      </c>
      <c r="R382" s="96">
        <f>IF(R$11=سبتمبر!$A30,سبتمبر!$AI30-سبتمبر!$AJ30,0)</f>
        <v>0</v>
      </c>
      <c r="S382" s="96">
        <f>IF(S$11=سبتمبر!$A30,سبتمبر!$AI30-سبتمبر!$AJ30,0)</f>
        <v>0</v>
      </c>
      <c r="T382" s="96">
        <f>IF(T$11=سبتمبر!$A30,سبتمبر!$AI30-سبتمبر!$AJ30,0)</f>
        <v>0</v>
      </c>
      <c r="U382" s="96">
        <f t="shared" si="63"/>
        <v>0</v>
      </c>
      <c r="V382" s="96">
        <f>IF(V$11=سبتمبر!$A30,سبتمبر!$BP30-سبتمبر!$BO30,0)</f>
        <v>0</v>
      </c>
      <c r="W382" s="96">
        <f>IF(W$11=سبتمبر!$A30,سبتمبر!$BL30-سبتمبر!$BK30,0)</f>
        <v>0</v>
      </c>
      <c r="X382" s="96">
        <f>IF(X$11=سبتمبر!$A30,سبتمبر!$AI30-سبتمبر!$AJ30,0)</f>
        <v>0</v>
      </c>
      <c r="Y382" s="96">
        <f>IF(Y$11=سبتمبر!$A30,سبتمبر!$AI30-سبتمبر!$AJ30,0)</f>
        <v>0</v>
      </c>
      <c r="Z382" s="96">
        <f>IF(Z$11=سبتمبر!$A30,سبتمبر!$AI30-سبتمبر!$AJ30,0)</f>
        <v>0</v>
      </c>
      <c r="AA382" s="96">
        <f>IF(AA$11=سبتمبر!$A30,سبتمبر!$AI30-سبتمبر!$AJ30,0)</f>
        <v>0</v>
      </c>
      <c r="AB382" s="96">
        <f>IF(AB$11=سبتمبر!$A30,سبتمبر!$AI30-سبتمبر!$AJ30,0)</f>
        <v>0</v>
      </c>
      <c r="AC382" s="96">
        <f t="shared" si="64"/>
        <v>0</v>
      </c>
      <c r="AD382" s="96">
        <f>IF(AD$11=سبتمبر!$A30,سبتمبر!$BP30-سبتمبر!$BO30,0)</f>
        <v>0</v>
      </c>
      <c r="AE382" s="96">
        <f>IF(AE$11=سبتمبر!$A30,سبتمبر!$BL30-سبتمبر!$BK30,0)</f>
        <v>0</v>
      </c>
      <c r="AF382" s="96">
        <f>IF(AF$11=سبتمبر!$A30,سبتمبر!$AI30-سبتمبر!$AJ30,0)</f>
        <v>0</v>
      </c>
      <c r="AG382" s="96">
        <f>IF(AG$11=سبتمبر!$A30,سبتمبر!$AI30-سبتمبر!$AJ30,0)</f>
        <v>0</v>
      </c>
      <c r="AH382" s="96">
        <f>IF(AH$11=سبتمبر!$A30,سبتمبر!$AI30-سبتمبر!$AJ30,0)</f>
        <v>0</v>
      </c>
      <c r="AI382" s="96">
        <f t="shared" si="65"/>
        <v>0</v>
      </c>
      <c r="AJ382" s="96">
        <f>IF(AJ$11=سبتمبر!$A30,سبتمبر!$BP30-سبتمبر!$BO30,0)</f>
        <v>0</v>
      </c>
      <c r="AK382" s="96">
        <f>IF(AK$11=سبتمبر!$A30,سبتمبر!$AI30-سبتمبر!$AJ30,0)</f>
        <v>0</v>
      </c>
      <c r="AL382" s="96">
        <f>IF(AL$11=سبتمبر!$A30,سبتمبر!$AI30-سبتمبر!$AJ30,0)</f>
        <v>0</v>
      </c>
      <c r="AM382" s="96">
        <f>IF(AM$11=سبتمبر!$A30,سبتمبر!$AI30-سبتمبر!$AJ30,0)</f>
        <v>0</v>
      </c>
      <c r="AN382" s="96">
        <f>IF(AN$11=سبتمبر!$A30,سبتمبر!$AI30-سبتمبر!$AJ30,0)</f>
        <v>0</v>
      </c>
    </row>
    <row r="383" spans="1:40">
      <c r="A383" s="96" t="str">
        <f>IF(D383&gt;0,سبتمبر!D31," ")</f>
        <v> </v>
      </c>
      <c r="B383" s="96"/>
      <c r="C383" s="96"/>
      <c r="D383" s="126">
        <f t="shared" si="60"/>
        <v>0</v>
      </c>
      <c r="E383" s="126">
        <f t="shared" si="61"/>
        <v>0</v>
      </c>
      <c r="F383" s="96">
        <f>IF(F$11=سبتمبر!$A31,سبتمبر!$BP31-سبتمبر!$BO31,0)</f>
        <v>0</v>
      </c>
      <c r="G383" s="96">
        <f>IF(G$11=سبتمبر!$A31,سبتمبر!$BL31-سبتمبر!$BK31,0)</f>
        <v>0</v>
      </c>
      <c r="H383" s="96">
        <f>IF(H$11=سبتمبر!$A31,سبتمبر!$BM31-سبتمبر!$BN31,0)</f>
        <v>0</v>
      </c>
      <c r="I383" s="96">
        <f>IF(I$11=سبتمبر!$A31,سبتمبر!$BM31-سبتمبر!$BN31,0)</f>
        <v>0</v>
      </c>
      <c r="J383" s="96">
        <f>IF(J$11=سبتمبر!$A31,سبتمبر!$BM31-سبتمبر!$BN31,0)</f>
        <v>0</v>
      </c>
      <c r="K383" s="96">
        <f>IF(K$11=سبتمبر!$A31,سبتمبر!$BM31-سبتمبر!$BN31,0)</f>
        <v>0</v>
      </c>
      <c r="L383" s="96">
        <f>IF(L$11=سبتمبر!$A31,سبتمبر!$BM31-سبتمبر!$BN31,0)</f>
        <v>0</v>
      </c>
      <c r="M383" s="96">
        <f t="shared" si="62"/>
        <v>0</v>
      </c>
      <c r="N383" s="96">
        <f>IF(N$11=سبتمبر!$A31,سبتمبر!$BP31-سبتمبر!$BO31,0)</f>
        <v>0</v>
      </c>
      <c r="O383" s="96">
        <f>IF(O$11=سبتمبر!$A31,سبتمبر!$BL31-سبتمبر!$BK31,0)</f>
        <v>0</v>
      </c>
      <c r="P383" s="96">
        <f>IF(P$11=سبتمبر!$A31,سبتمبر!$AI31-سبتمبر!$AJ31,0)</f>
        <v>0</v>
      </c>
      <c r="Q383" s="96">
        <f>IF(Q$11=سبتمبر!$A31,سبتمبر!$AI31-سبتمبر!$AJ31,0)</f>
        <v>0</v>
      </c>
      <c r="R383" s="96">
        <f>IF(R$11=سبتمبر!$A31,سبتمبر!$AI31-سبتمبر!$AJ31,0)</f>
        <v>0</v>
      </c>
      <c r="S383" s="96">
        <f>IF(S$11=سبتمبر!$A31,سبتمبر!$AI31-سبتمبر!$AJ31,0)</f>
        <v>0</v>
      </c>
      <c r="T383" s="96">
        <f>IF(T$11=سبتمبر!$A31,سبتمبر!$AI31-سبتمبر!$AJ31,0)</f>
        <v>0</v>
      </c>
      <c r="U383" s="96">
        <f t="shared" si="63"/>
        <v>0</v>
      </c>
      <c r="V383" s="96">
        <f>IF(V$11=سبتمبر!$A31,سبتمبر!$BP31-سبتمبر!$BO31,0)</f>
        <v>0</v>
      </c>
      <c r="W383" s="96">
        <f>IF(W$11=سبتمبر!$A31,سبتمبر!$BL31-سبتمبر!$BK31,0)</f>
        <v>0</v>
      </c>
      <c r="X383" s="96">
        <f>IF(X$11=سبتمبر!$A31,سبتمبر!$AI31-سبتمبر!$AJ31,0)</f>
        <v>0</v>
      </c>
      <c r="Y383" s="96">
        <f>IF(Y$11=سبتمبر!$A31,سبتمبر!$AI31-سبتمبر!$AJ31,0)</f>
        <v>0</v>
      </c>
      <c r="Z383" s="96">
        <f>IF(Z$11=سبتمبر!$A31,سبتمبر!$AI31-سبتمبر!$AJ31,0)</f>
        <v>0</v>
      </c>
      <c r="AA383" s="96">
        <f>IF(AA$11=سبتمبر!$A31,سبتمبر!$AI31-سبتمبر!$AJ31,0)</f>
        <v>0</v>
      </c>
      <c r="AB383" s="96">
        <f>IF(AB$11=سبتمبر!$A31,سبتمبر!$AI31-سبتمبر!$AJ31,0)</f>
        <v>0</v>
      </c>
      <c r="AC383" s="96">
        <f t="shared" si="64"/>
        <v>0</v>
      </c>
      <c r="AD383" s="96">
        <f>IF(AD$11=سبتمبر!$A31,سبتمبر!$BP31-سبتمبر!$BO31,0)</f>
        <v>0</v>
      </c>
      <c r="AE383" s="96">
        <f>IF(AE$11=سبتمبر!$A31,سبتمبر!$BL31-سبتمبر!$BK31,0)</f>
        <v>0</v>
      </c>
      <c r="AF383" s="96">
        <f>IF(AF$11=سبتمبر!$A31,سبتمبر!$AI31-سبتمبر!$AJ31,0)</f>
        <v>0</v>
      </c>
      <c r="AG383" s="96">
        <f>IF(AG$11=سبتمبر!$A31,سبتمبر!$AI31-سبتمبر!$AJ31,0)</f>
        <v>0</v>
      </c>
      <c r="AH383" s="96">
        <f>IF(AH$11=سبتمبر!$A31,سبتمبر!$AI31-سبتمبر!$AJ31,0)</f>
        <v>0</v>
      </c>
      <c r="AI383" s="96">
        <f t="shared" si="65"/>
        <v>0</v>
      </c>
      <c r="AJ383" s="96">
        <f>IF(AJ$11=سبتمبر!$A31,سبتمبر!$BP31-سبتمبر!$BO31,0)</f>
        <v>0</v>
      </c>
      <c r="AK383" s="96">
        <f>IF(AK$11=سبتمبر!$A31,سبتمبر!$AI31-سبتمبر!$AJ31,0)</f>
        <v>0</v>
      </c>
      <c r="AL383" s="96">
        <f>IF(AL$11=سبتمبر!$A31,سبتمبر!$AI31-سبتمبر!$AJ31,0)</f>
        <v>0</v>
      </c>
      <c r="AM383" s="96">
        <f>IF(AM$11=سبتمبر!$A31,سبتمبر!$AI31-سبتمبر!$AJ31,0)</f>
        <v>0</v>
      </c>
      <c r="AN383" s="96">
        <f>IF(AN$11=سبتمبر!$A31,سبتمبر!$AI31-سبتمبر!$AJ31,0)</f>
        <v>0</v>
      </c>
    </row>
    <row r="384" spans="1:40">
      <c r="A384" s="96" t="str">
        <f>IF(D384&gt;0,سبتمبر!D32," ")</f>
        <v> </v>
      </c>
      <c r="B384" s="96"/>
      <c r="C384" s="96"/>
      <c r="D384" s="126">
        <f t="shared" si="60"/>
        <v>0</v>
      </c>
      <c r="E384" s="126">
        <f t="shared" si="61"/>
        <v>0</v>
      </c>
      <c r="F384" s="96">
        <f>IF(F$11=سبتمبر!$A32,سبتمبر!$BP32-سبتمبر!$BO32,0)</f>
        <v>0</v>
      </c>
      <c r="G384" s="96">
        <f>IF(G$11=سبتمبر!$A32,سبتمبر!$BL32-سبتمبر!$BK32,0)</f>
        <v>0</v>
      </c>
      <c r="H384" s="96">
        <f>IF(H$11=سبتمبر!$A32,سبتمبر!$BM32-سبتمبر!$BN32,0)</f>
        <v>0</v>
      </c>
      <c r="I384" s="96">
        <f>IF(I$11=سبتمبر!$A32,سبتمبر!$BM32-سبتمبر!$BN32,0)</f>
        <v>0</v>
      </c>
      <c r="J384" s="96">
        <f>IF(J$11=سبتمبر!$A32,سبتمبر!$BM32-سبتمبر!$BN32,0)</f>
        <v>0</v>
      </c>
      <c r="K384" s="96">
        <f>IF(K$11=سبتمبر!$A32,سبتمبر!$BM32-سبتمبر!$BN32,0)</f>
        <v>0</v>
      </c>
      <c r="L384" s="96">
        <f>IF(L$11=سبتمبر!$A32,سبتمبر!$BM32-سبتمبر!$BN32,0)</f>
        <v>0</v>
      </c>
      <c r="M384" s="96">
        <f t="shared" si="62"/>
        <v>0</v>
      </c>
      <c r="N384" s="96">
        <f>IF(N$11=سبتمبر!$A32,سبتمبر!$BP32-سبتمبر!$BO32,0)</f>
        <v>0</v>
      </c>
      <c r="O384" s="96">
        <f>IF(O$11=سبتمبر!$A32,سبتمبر!$BL32-سبتمبر!$BK32,0)</f>
        <v>0</v>
      </c>
      <c r="P384" s="96">
        <f>IF(P$11=سبتمبر!$A32,سبتمبر!$AI32-سبتمبر!$AJ32,0)</f>
        <v>0</v>
      </c>
      <c r="Q384" s="96">
        <f>IF(Q$11=سبتمبر!$A32,سبتمبر!$AI32-سبتمبر!$AJ32,0)</f>
        <v>0</v>
      </c>
      <c r="R384" s="96">
        <f>IF(R$11=سبتمبر!$A32,سبتمبر!$AI32-سبتمبر!$AJ32,0)</f>
        <v>0</v>
      </c>
      <c r="S384" s="96">
        <f>IF(S$11=سبتمبر!$A32,سبتمبر!$AI32-سبتمبر!$AJ32,0)</f>
        <v>0</v>
      </c>
      <c r="T384" s="96">
        <f>IF(T$11=سبتمبر!$A32,سبتمبر!$AI32-سبتمبر!$AJ32,0)</f>
        <v>0</v>
      </c>
      <c r="U384" s="96">
        <f t="shared" si="63"/>
        <v>0</v>
      </c>
      <c r="V384" s="96">
        <f>IF(V$11=سبتمبر!$A32,سبتمبر!$BP32-سبتمبر!$BO32,0)</f>
        <v>0</v>
      </c>
      <c r="W384" s="96">
        <f>IF(W$11=سبتمبر!$A32,سبتمبر!$BL32-سبتمبر!$BK32,0)</f>
        <v>0</v>
      </c>
      <c r="X384" s="96">
        <f>IF(X$11=سبتمبر!$A32,سبتمبر!$AI32-سبتمبر!$AJ32,0)</f>
        <v>0</v>
      </c>
      <c r="Y384" s="96">
        <f>IF(Y$11=سبتمبر!$A32,سبتمبر!$AI32-سبتمبر!$AJ32,0)</f>
        <v>0</v>
      </c>
      <c r="Z384" s="96">
        <f>IF(Z$11=سبتمبر!$A32,سبتمبر!$AI32-سبتمبر!$AJ32,0)</f>
        <v>0</v>
      </c>
      <c r="AA384" s="96">
        <f>IF(AA$11=سبتمبر!$A32,سبتمبر!$AI32-سبتمبر!$AJ32,0)</f>
        <v>0</v>
      </c>
      <c r="AB384" s="96">
        <f>IF(AB$11=سبتمبر!$A32,سبتمبر!$AI32-سبتمبر!$AJ32,0)</f>
        <v>0</v>
      </c>
      <c r="AC384" s="96">
        <f t="shared" si="64"/>
        <v>0</v>
      </c>
      <c r="AD384" s="96">
        <f>IF(AD$11=سبتمبر!$A32,سبتمبر!$BP32-سبتمبر!$BO32,0)</f>
        <v>0</v>
      </c>
      <c r="AE384" s="96">
        <f>IF(AE$11=سبتمبر!$A32,سبتمبر!$BL32-سبتمبر!$BK32,0)</f>
        <v>0</v>
      </c>
      <c r="AF384" s="96">
        <f>IF(AF$11=سبتمبر!$A32,سبتمبر!$AI32-سبتمبر!$AJ32,0)</f>
        <v>0</v>
      </c>
      <c r="AG384" s="96">
        <f>IF(AG$11=سبتمبر!$A32,سبتمبر!$AI32-سبتمبر!$AJ32,0)</f>
        <v>0</v>
      </c>
      <c r="AH384" s="96">
        <f>IF(AH$11=سبتمبر!$A32,سبتمبر!$AI32-سبتمبر!$AJ32,0)</f>
        <v>0</v>
      </c>
      <c r="AI384" s="96">
        <f t="shared" si="65"/>
        <v>0</v>
      </c>
      <c r="AJ384" s="96">
        <f>IF(AJ$11=سبتمبر!$A32,سبتمبر!$BP32-سبتمبر!$BO32,0)</f>
        <v>0</v>
      </c>
      <c r="AK384" s="96">
        <f>IF(AK$11=سبتمبر!$A32,سبتمبر!$AI32-سبتمبر!$AJ32,0)</f>
        <v>0</v>
      </c>
      <c r="AL384" s="96">
        <f>IF(AL$11=سبتمبر!$A32,سبتمبر!$AI32-سبتمبر!$AJ32,0)</f>
        <v>0</v>
      </c>
      <c r="AM384" s="96">
        <f>IF(AM$11=سبتمبر!$A32,سبتمبر!$AI32-سبتمبر!$AJ32,0)</f>
        <v>0</v>
      </c>
      <c r="AN384" s="96">
        <f>IF(AN$11=سبتمبر!$A32,سبتمبر!$AI32-سبتمبر!$AJ32,0)</f>
        <v>0</v>
      </c>
    </row>
    <row r="385" spans="1:40">
      <c r="A385" s="96" t="str">
        <f>IF(D385&gt;0,سبتمبر!D33," ")</f>
        <v> </v>
      </c>
      <c r="B385" s="96"/>
      <c r="C385" s="96"/>
      <c r="D385" s="126">
        <f t="shared" si="60"/>
        <v>0</v>
      </c>
      <c r="E385" s="126">
        <f t="shared" si="61"/>
        <v>0</v>
      </c>
      <c r="F385" s="96">
        <f>IF(F$11=سبتمبر!$A33,سبتمبر!$BP33-سبتمبر!$BO33,0)</f>
        <v>0</v>
      </c>
      <c r="G385" s="96">
        <f>IF(G$11=سبتمبر!$A33,سبتمبر!$BL33-سبتمبر!$BK33,0)</f>
        <v>0</v>
      </c>
      <c r="H385" s="96">
        <f>IF(H$11=سبتمبر!$A33,سبتمبر!$BM33-سبتمبر!$BN33,0)</f>
        <v>0</v>
      </c>
      <c r="I385" s="96">
        <f>IF(I$11=سبتمبر!$A33,سبتمبر!$BM33-سبتمبر!$BN33,0)</f>
        <v>0</v>
      </c>
      <c r="J385" s="96">
        <f>IF(J$11=سبتمبر!$A33,سبتمبر!$BM33-سبتمبر!$BN33,0)</f>
        <v>0</v>
      </c>
      <c r="K385" s="96">
        <f>IF(K$11=سبتمبر!$A33,سبتمبر!$BM33-سبتمبر!$BN33,0)</f>
        <v>0</v>
      </c>
      <c r="L385" s="96">
        <f>IF(L$11=سبتمبر!$A33,سبتمبر!$BM33-سبتمبر!$BN33,0)</f>
        <v>0</v>
      </c>
      <c r="M385" s="96">
        <f t="shared" si="62"/>
        <v>0</v>
      </c>
      <c r="N385" s="96">
        <f>IF(N$11=سبتمبر!$A33,سبتمبر!$BP33-سبتمبر!$BO33,0)</f>
        <v>0</v>
      </c>
      <c r="O385" s="96">
        <f>IF(O$11=سبتمبر!$A33,سبتمبر!$BL33-سبتمبر!$BK33,0)</f>
        <v>0</v>
      </c>
      <c r="P385" s="96">
        <f>IF(P$11=سبتمبر!$A33,سبتمبر!$AI33-سبتمبر!$AJ33,0)</f>
        <v>0</v>
      </c>
      <c r="Q385" s="96">
        <f>IF(Q$11=سبتمبر!$A33,سبتمبر!$AI33-سبتمبر!$AJ33,0)</f>
        <v>0</v>
      </c>
      <c r="R385" s="96">
        <f>IF(R$11=سبتمبر!$A33,سبتمبر!$AI33-سبتمبر!$AJ33,0)</f>
        <v>0</v>
      </c>
      <c r="S385" s="96">
        <f>IF(S$11=سبتمبر!$A33,سبتمبر!$AI33-سبتمبر!$AJ33,0)</f>
        <v>0</v>
      </c>
      <c r="T385" s="96">
        <f>IF(T$11=سبتمبر!$A33,سبتمبر!$AI33-سبتمبر!$AJ33,0)</f>
        <v>0</v>
      </c>
      <c r="U385" s="96">
        <f t="shared" si="63"/>
        <v>0</v>
      </c>
      <c r="V385" s="96">
        <f>IF(V$11=سبتمبر!$A33,سبتمبر!$BP33-سبتمبر!$BO33,0)</f>
        <v>0</v>
      </c>
      <c r="W385" s="96">
        <f>IF(W$11=سبتمبر!$A33,سبتمبر!$BL33-سبتمبر!$BK33,0)</f>
        <v>0</v>
      </c>
      <c r="X385" s="96">
        <f>IF(X$11=سبتمبر!$A33,سبتمبر!$AI33-سبتمبر!$AJ33,0)</f>
        <v>0</v>
      </c>
      <c r="Y385" s="96">
        <f>IF(Y$11=سبتمبر!$A33,سبتمبر!$AI33-سبتمبر!$AJ33,0)</f>
        <v>0</v>
      </c>
      <c r="Z385" s="96">
        <f>IF(Z$11=سبتمبر!$A33,سبتمبر!$AI33-سبتمبر!$AJ33,0)</f>
        <v>0</v>
      </c>
      <c r="AA385" s="96">
        <f>IF(AA$11=سبتمبر!$A33,سبتمبر!$AI33-سبتمبر!$AJ33,0)</f>
        <v>0</v>
      </c>
      <c r="AB385" s="96">
        <f>IF(AB$11=سبتمبر!$A33,سبتمبر!$AI33-سبتمبر!$AJ33,0)</f>
        <v>0</v>
      </c>
      <c r="AC385" s="96">
        <f t="shared" si="64"/>
        <v>0</v>
      </c>
      <c r="AD385" s="96">
        <f>IF(AD$11=سبتمبر!$A33,سبتمبر!$BP33-سبتمبر!$BO33,0)</f>
        <v>0</v>
      </c>
      <c r="AE385" s="96">
        <f>IF(AE$11=سبتمبر!$A33,سبتمبر!$BL33-سبتمبر!$BK33,0)</f>
        <v>0</v>
      </c>
      <c r="AF385" s="96">
        <f>IF(AF$11=سبتمبر!$A33,سبتمبر!$AI33-سبتمبر!$AJ33,0)</f>
        <v>0</v>
      </c>
      <c r="AG385" s="96">
        <f>IF(AG$11=سبتمبر!$A33,سبتمبر!$AI33-سبتمبر!$AJ33,0)</f>
        <v>0</v>
      </c>
      <c r="AH385" s="96">
        <f>IF(AH$11=سبتمبر!$A33,سبتمبر!$AI33-سبتمبر!$AJ33,0)</f>
        <v>0</v>
      </c>
      <c r="AI385" s="96">
        <f t="shared" si="65"/>
        <v>0</v>
      </c>
      <c r="AJ385" s="96">
        <f>IF(AJ$11=سبتمبر!$A33,سبتمبر!$BP33-سبتمبر!$BO33,0)</f>
        <v>0</v>
      </c>
      <c r="AK385" s="96">
        <f>IF(AK$11=سبتمبر!$A33,سبتمبر!$AI33-سبتمبر!$AJ33,0)</f>
        <v>0</v>
      </c>
      <c r="AL385" s="96">
        <f>IF(AL$11=سبتمبر!$A33,سبتمبر!$AI33-سبتمبر!$AJ33,0)</f>
        <v>0</v>
      </c>
      <c r="AM385" s="96">
        <f>IF(AM$11=سبتمبر!$A33,سبتمبر!$AI33-سبتمبر!$AJ33,0)</f>
        <v>0</v>
      </c>
      <c r="AN385" s="96">
        <f>IF(AN$11=سبتمبر!$A33,سبتمبر!$AI33-سبتمبر!$AJ33,0)</f>
        <v>0</v>
      </c>
    </row>
    <row r="386" spans="1:40">
      <c r="A386" s="96" t="str">
        <f>IF(D386&gt;0,سبتمبر!D34," ")</f>
        <v> </v>
      </c>
      <c r="B386" s="96"/>
      <c r="C386" s="96"/>
      <c r="D386" s="126">
        <f t="shared" si="60"/>
        <v>0</v>
      </c>
      <c r="E386" s="126">
        <f t="shared" si="61"/>
        <v>0</v>
      </c>
      <c r="F386" s="96">
        <f>IF(F$11=سبتمبر!$A34,سبتمبر!$BP34-سبتمبر!$BO34,0)</f>
        <v>0</v>
      </c>
      <c r="G386" s="96">
        <f>IF(G$11=سبتمبر!$A34,سبتمبر!$BL34-سبتمبر!$BK34,0)</f>
        <v>0</v>
      </c>
      <c r="H386" s="96">
        <f>IF(H$11=سبتمبر!$A34,سبتمبر!$BM34-سبتمبر!$BN34,0)</f>
        <v>0</v>
      </c>
      <c r="I386" s="96">
        <f>IF(I$11=سبتمبر!$A34,سبتمبر!$BM34-سبتمبر!$BN34,0)</f>
        <v>0</v>
      </c>
      <c r="J386" s="96">
        <f>IF(J$11=سبتمبر!$A34,سبتمبر!$BM34-سبتمبر!$BN34,0)</f>
        <v>0</v>
      </c>
      <c r="K386" s="96">
        <f>IF(K$11=سبتمبر!$A34,سبتمبر!$BM34-سبتمبر!$BN34,0)</f>
        <v>0</v>
      </c>
      <c r="L386" s="96">
        <f>IF(L$11=سبتمبر!$A34,سبتمبر!$BM34-سبتمبر!$BN34,0)</f>
        <v>0</v>
      </c>
      <c r="M386" s="96">
        <f t="shared" si="62"/>
        <v>0</v>
      </c>
      <c r="N386" s="96">
        <f>IF(N$11=سبتمبر!$A34,سبتمبر!$BP34-سبتمبر!$BO34,0)</f>
        <v>0</v>
      </c>
      <c r="O386" s="96">
        <f>IF(O$11=سبتمبر!$A34,سبتمبر!$BL34-سبتمبر!$BK34,0)</f>
        <v>0</v>
      </c>
      <c r="P386" s="96">
        <f>IF(P$11=سبتمبر!$A34,سبتمبر!$AI34-سبتمبر!$AJ34,0)</f>
        <v>0</v>
      </c>
      <c r="Q386" s="96">
        <f>IF(Q$11=سبتمبر!$A34,سبتمبر!$AI34-سبتمبر!$AJ34,0)</f>
        <v>0</v>
      </c>
      <c r="R386" s="96">
        <f>IF(R$11=سبتمبر!$A34,سبتمبر!$AI34-سبتمبر!$AJ34,0)</f>
        <v>0</v>
      </c>
      <c r="S386" s="96">
        <f>IF(S$11=سبتمبر!$A34,سبتمبر!$AI34-سبتمبر!$AJ34,0)</f>
        <v>0</v>
      </c>
      <c r="T386" s="96">
        <f>IF(T$11=سبتمبر!$A34,سبتمبر!$AI34-سبتمبر!$AJ34,0)</f>
        <v>0</v>
      </c>
      <c r="U386" s="96">
        <f t="shared" si="63"/>
        <v>0</v>
      </c>
      <c r="V386" s="96">
        <f>IF(V$11=سبتمبر!$A34,سبتمبر!$BP34-سبتمبر!$BO34,0)</f>
        <v>0</v>
      </c>
      <c r="W386" s="96">
        <f>IF(W$11=سبتمبر!$A34,سبتمبر!$BL34-سبتمبر!$BK34,0)</f>
        <v>0</v>
      </c>
      <c r="X386" s="96">
        <f>IF(X$11=سبتمبر!$A34,سبتمبر!$AI34-سبتمبر!$AJ34,0)</f>
        <v>0</v>
      </c>
      <c r="Y386" s="96">
        <f>IF(Y$11=سبتمبر!$A34,سبتمبر!$AI34-سبتمبر!$AJ34,0)</f>
        <v>0</v>
      </c>
      <c r="Z386" s="96">
        <f>IF(Z$11=سبتمبر!$A34,سبتمبر!$AI34-سبتمبر!$AJ34,0)</f>
        <v>0</v>
      </c>
      <c r="AA386" s="96">
        <f>IF(AA$11=سبتمبر!$A34,سبتمبر!$AI34-سبتمبر!$AJ34,0)</f>
        <v>0</v>
      </c>
      <c r="AB386" s="96">
        <f>IF(AB$11=سبتمبر!$A34,سبتمبر!$AI34-سبتمبر!$AJ34,0)</f>
        <v>0</v>
      </c>
      <c r="AC386" s="96">
        <f t="shared" si="64"/>
        <v>0</v>
      </c>
      <c r="AD386" s="96">
        <f>IF(AD$11=سبتمبر!$A34,سبتمبر!$BP34-سبتمبر!$BO34,0)</f>
        <v>0</v>
      </c>
      <c r="AE386" s="96">
        <f>IF(AE$11=سبتمبر!$A34,سبتمبر!$BL34-سبتمبر!$BK34,0)</f>
        <v>0</v>
      </c>
      <c r="AF386" s="96">
        <f>IF(AF$11=سبتمبر!$A34,سبتمبر!$AI34-سبتمبر!$AJ34,0)</f>
        <v>0</v>
      </c>
      <c r="AG386" s="96">
        <f>IF(AG$11=سبتمبر!$A34,سبتمبر!$AI34-سبتمبر!$AJ34,0)</f>
        <v>0</v>
      </c>
      <c r="AH386" s="96">
        <f>IF(AH$11=سبتمبر!$A34,سبتمبر!$AI34-سبتمبر!$AJ34,0)</f>
        <v>0</v>
      </c>
      <c r="AI386" s="96">
        <f t="shared" si="65"/>
        <v>0</v>
      </c>
      <c r="AJ386" s="96">
        <f>IF(AJ$11=سبتمبر!$A34,سبتمبر!$BP34-سبتمبر!$BO34,0)</f>
        <v>0</v>
      </c>
      <c r="AK386" s="96">
        <f>IF(AK$11=سبتمبر!$A34,سبتمبر!$AI34-سبتمبر!$AJ34,0)</f>
        <v>0</v>
      </c>
      <c r="AL386" s="96">
        <f>IF(AL$11=سبتمبر!$A34,سبتمبر!$AI34-سبتمبر!$AJ34,0)</f>
        <v>0</v>
      </c>
      <c r="AM386" s="96">
        <f>IF(AM$11=سبتمبر!$A34,سبتمبر!$AI34-سبتمبر!$AJ34,0)</f>
        <v>0</v>
      </c>
      <c r="AN386" s="96">
        <f>IF(AN$11=سبتمبر!$A34,سبتمبر!$AI34-سبتمبر!$AJ34,0)</f>
        <v>0</v>
      </c>
    </row>
    <row r="387" spans="1:40">
      <c r="A387" s="96" t="str">
        <f>IF(D387&gt;0,سبتمبر!D35," ")</f>
        <v> </v>
      </c>
      <c r="B387" s="96"/>
      <c r="C387" s="96"/>
      <c r="D387" s="126">
        <f t="shared" si="60"/>
        <v>0</v>
      </c>
      <c r="E387" s="126">
        <f t="shared" si="61"/>
        <v>0</v>
      </c>
      <c r="F387" s="96">
        <f>IF(F$11=سبتمبر!$A35,سبتمبر!$BP35-سبتمبر!$BO35,0)</f>
        <v>0</v>
      </c>
      <c r="G387" s="96">
        <f>IF(G$11=سبتمبر!$A35,سبتمبر!$BL35-سبتمبر!$BK35,0)</f>
        <v>0</v>
      </c>
      <c r="H387" s="96">
        <f>IF(H$11=سبتمبر!$A35,سبتمبر!$BM35-سبتمبر!$BN35,0)</f>
        <v>0</v>
      </c>
      <c r="I387" s="96">
        <f>IF(I$11=سبتمبر!$A35,سبتمبر!$BM35-سبتمبر!$BN35,0)</f>
        <v>0</v>
      </c>
      <c r="J387" s="96">
        <f>IF(J$11=سبتمبر!$A35,سبتمبر!$BM35-سبتمبر!$BN35,0)</f>
        <v>0</v>
      </c>
      <c r="K387" s="96">
        <f>IF(K$11=سبتمبر!$A35,سبتمبر!$BM35-سبتمبر!$BN35,0)</f>
        <v>0</v>
      </c>
      <c r="L387" s="96">
        <f>IF(L$11=سبتمبر!$A35,سبتمبر!$BM35-سبتمبر!$BN35,0)</f>
        <v>0</v>
      </c>
      <c r="M387" s="96">
        <f t="shared" si="62"/>
        <v>0</v>
      </c>
      <c r="N387" s="96">
        <f>IF(N$11=سبتمبر!$A35,سبتمبر!$BP35-سبتمبر!$BO35,0)</f>
        <v>0</v>
      </c>
      <c r="O387" s="96">
        <f>IF(O$11=سبتمبر!$A35,سبتمبر!$BL35-سبتمبر!$BK35,0)</f>
        <v>0</v>
      </c>
      <c r="P387" s="96">
        <f>IF(P$11=سبتمبر!$A35,سبتمبر!$AI35-سبتمبر!$AJ35,0)</f>
        <v>0</v>
      </c>
      <c r="Q387" s="96">
        <f>IF(Q$11=سبتمبر!$A35,سبتمبر!$AI35-سبتمبر!$AJ35,0)</f>
        <v>0</v>
      </c>
      <c r="R387" s="96">
        <f>IF(R$11=سبتمبر!$A35,سبتمبر!$AI35-سبتمبر!$AJ35,0)</f>
        <v>0</v>
      </c>
      <c r="S387" s="96">
        <f>IF(S$11=سبتمبر!$A35,سبتمبر!$AI35-سبتمبر!$AJ35,0)</f>
        <v>0</v>
      </c>
      <c r="T387" s="96">
        <f>IF(T$11=سبتمبر!$A35,سبتمبر!$AI35-سبتمبر!$AJ35,0)</f>
        <v>0</v>
      </c>
      <c r="U387" s="96">
        <f t="shared" si="63"/>
        <v>0</v>
      </c>
      <c r="V387" s="96">
        <f>IF(V$11=سبتمبر!$A35,سبتمبر!$BP35-سبتمبر!$BO35,0)</f>
        <v>0</v>
      </c>
      <c r="W387" s="96">
        <f>IF(W$11=سبتمبر!$A35,سبتمبر!$BL35-سبتمبر!$BK35,0)</f>
        <v>0</v>
      </c>
      <c r="X387" s="96">
        <f>IF(X$11=سبتمبر!$A35,سبتمبر!$AI35-سبتمبر!$AJ35,0)</f>
        <v>0</v>
      </c>
      <c r="Y387" s="96">
        <f>IF(Y$11=سبتمبر!$A35,سبتمبر!$AI35-سبتمبر!$AJ35,0)</f>
        <v>0</v>
      </c>
      <c r="Z387" s="96">
        <f>IF(Z$11=سبتمبر!$A35,سبتمبر!$AI35-سبتمبر!$AJ35,0)</f>
        <v>0</v>
      </c>
      <c r="AA387" s="96">
        <f>IF(AA$11=سبتمبر!$A35,سبتمبر!$AI35-سبتمبر!$AJ35,0)</f>
        <v>0</v>
      </c>
      <c r="AB387" s="96">
        <f>IF(AB$11=سبتمبر!$A35,سبتمبر!$AI35-سبتمبر!$AJ35,0)</f>
        <v>0</v>
      </c>
      <c r="AC387" s="96">
        <f t="shared" si="64"/>
        <v>0</v>
      </c>
      <c r="AD387" s="96">
        <f>IF(AD$11=سبتمبر!$A35,سبتمبر!$BP35-سبتمبر!$BO35,0)</f>
        <v>0</v>
      </c>
      <c r="AE387" s="96">
        <f>IF(AE$11=سبتمبر!$A35,سبتمبر!$BL35-سبتمبر!$BK35,0)</f>
        <v>0</v>
      </c>
      <c r="AF387" s="96">
        <f>IF(AF$11=سبتمبر!$A35,سبتمبر!$AI35-سبتمبر!$AJ35,0)</f>
        <v>0</v>
      </c>
      <c r="AG387" s="96">
        <f>IF(AG$11=سبتمبر!$A35,سبتمبر!$AI35-سبتمبر!$AJ35,0)</f>
        <v>0</v>
      </c>
      <c r="AH387" s="96">
        <f>IF(AH$11=سبتمبر!$A35,سبتمبر!$AI35-سبتمبر!$AJ35,0)</f>
        <v>0</v>
      </c>
      <c r="AI387" s="96">
        <f t="shared" si="65"/>
        <v>0</v>
      </c>
      <c r="AJ387" s="96">
        <f>IF(AJ$11=سبتمبر!$A35,سبتمبر!$BP35-سبتمبر!$BO35,0)</f>
        <v>0</v>
      </c>
      <c r="AK387" s="96">
        <f>IF(AK$11=سبتمبر!$A35,سبتمبر!$AI35-سبتمبر!$AJ35,0)</f>
        <v>0</v>
      </c>
      <c r="AL387" s="96">
        <f>IF(AL$11=سبتمبر!$A35,سبتمبر!$AI35-سبتمبر!$AJ35,0)</f>
        <v>0</v>
      </c>
      <c r="AM387" s="96">
        <f>IF(AM$11=سبتمبر!$A35,سبتمبر!$AI35-سبتمبر!$AJ35,0)</f>
        <v>0</v>
      </c>
      <c r="AN387" s="96">
        <f>IF(AN$11=سبتمبر!$A35,سبتمبر!$AI35-سبتمبر!$AJ35,0)</f>
        <v>0</v>
      </c>
    </row>
    <row r="388" spans="1:40">
      <c r="A388" s="96" t="str">
        <f>IF(D388&gt;0,سبتمبر!D36," ")</f>
        <v> </v>
      </c>
      <c r="B388" s="96"/>
      <c r="C388" s="96"/>
      <c r="D388" s="126">
        <f t="shared" si="60"/>
        <v>0</v>
      </c>
      <c r="E388" s="126">
        <f t="shared" si="61"/>
        <v>0</v>
      </c>
      <c r="F388" s="96">
        <f>IF(F$11=سبتمبر!$A36,سبتمبر!$BP36-سبتمبر!$BO36,0)</f>
        <v>0</v>
      </c>
      <c r="G388" s="96">
        <f>IF(G$11=سبتمبر!$A36,سبتمبر!$BL36-سبتمبر!$BK36,0)</f>
        <v>0</v>
      </c>
      <c r="H388" s="96">
        <f>IF(H$11=سبتمبر!$A36,سبتمبر!$BM36-سبتمبر!$BN36,0)</f>
        <v>0</v>
      </c>
      <c r="I388" s="96">
        <f>IF(I$11=سبتمبر!$A36,سبتمبر!$BM36-سبتمبر!$BN36,0)</f>
        <v>0</v>
      </c>
      <c r="J388" s="96">
        <f>IF(J$11=سبتمبر!$A36,سبتمبر!$BM36-سبتمبر!$BN36,0)</f>
        <v>0</v>
      </c>
      <c r="K388" s="96">
        <f>IF(K$11=سبتمبر!$A36,سبتمبر!$BM36-سبتمبر!$BN36,0)</f>
        <v>0</v>
      </c>
      <c r="L388" s="96">
        <f>IF(L$11=سبتمبر!$A36,سبتمبر!$BM36-سبتمبر!$BN36,0)</f>
        <v>0</v>
      </c>
      <c r="M388" s="96">
        <f t="shared" si="62"/>
        <v>0</v>
      </c>
      <c r="N388" s="96">
        <f>IF(N$11=سبتمبر!$A36,سبتمبر!$BP36-سبتمبر!$BO36,0)</f>
        <v>0</v>
      </c>
      <c r="O388" s="96">
        <f>IF(O$11=سبتمبر!$A36,سبتمبر!$BL36-سبتمبر!$BK36,0)</f>
        <v>0</v>
      </c>
      <c r="P388" s="96">
        <f>IF(P$11=سبتمبر!$A36,سبتمبر!$AI36-سبتمبر!$AJ36,0)</f>
        <v>0</v>
      </c>
      <c r="Q388" s="96">
        <f>IF(Q$11=سبتمبر!$A36,سبتمبر!$AI36-سبتمبر!$AJ36,0)</f>
        <v>0</v>
      </c>
      <c r="R388" s="96">
        <f>IF(R$11=سبتمبر!$A36,سبتمبر!$AI36-سبتمبر!$AJ36,0)</f>
        <v>0</v>
      </c>
      <c r="S388" s="96">
        <f>IF(S$11=سبتمبر!$A36,سبتمبر!$AI36-سبتمبر!$AJ36,0)</f>
        <v>0</v>
      </c>
      <c r="T388" s="96">
        <f>IF(T$11=سبتمبر!$A36,سبتمبر!$AI36-سبتمبر!$AJ36,0)</f>
        <v>0</v>
      </c>
      <c r="U388" s="96">
        <f t="shared" si="63"/>
        <v>0</v>
      </c>
      <c r="V388" s="96">
        <f>IF(V$11=سبتمبر!$A36,سبتمبر!$BP36-سبتمبر!$BO36,0)</f>
        <v>0</v>
      </c>
      <c r="W388" s="96">
        <f>IF(W$11=سبتمبر!$A36,سبتمبر!$BL36-سبتمبر!$BK36,0)</f>
        <v>0</v>
      </c>
      <c r="X388" s="96">
        <f>IF(X$11=سبتمبر!$A36,سبتمبر!$AI36-سبتمبر!$AJ36,0)</f>
        <v>0</v>
      </c>
      <c r="Y388" s="96">
        <f>IF(Y$11=سبتمبر!$A36,سبتمبر!$AI36-سبتمبر!$AJ36,0)</f>
        <v>0</v>
      </c>
      <c r="Z388" s="96">
        <f>IF(Z$11=سبتمبر!$A36,سبتمبر!$AI36-سبتمبر!$AJ36,0)</f>
        <v>0</v>
      </c>
      <c r="AA388" s="96">
        <f>IF(AA$11=سبتمبر!$A36,سبتمبر!$AI36-سبتمبر!$AJ36,0)</f>
        <v>0</v>
      </c>
      <c r="AB388" s="96">
        <f>IF(AB$11=سبتمبر!$A36,سبتمبر!$AI36-سبتمبر!$AJ36,0)</f>
        <v>0</v>
      </c>
      <c r="AC388" s="96">
        <f t="shared" si="64"/>
        <v>0</v>
      </c>
      <c r="AD388" s="96">
        <f>IF(AD$11=سبتمبر!$A36,سبتمبر!$BP36-سبتمبر!$BO36,0)</f>
        <v>0</v>
      </c>
      <c r="AE388" s="96">
        <f>IF(AE$11=سبتمبر!$A36,سبتمبر!$BL36-سبتمبر!$BK36,0)</f>
        <v>0</v>
      </c>
      <c r="AF388" s="96">
        <f>IF(AF$11=سبتمبر!$A36,سبتمبر!$AI36-سبتمبر!$AJ36,0)</f>
        <v>0</v>
      </c>
      <c r="AG388" s="96">
        <f>IF(AG$11=سبتمبر!$A36,سبتمبر!$AI36-سبتمبر!$AJ36,0)</f>
        <v>0</v>
      </c>
      <c r="AH388" s="96">
        <f>IF(AH$11=سبتمبر!$A36,سبتمبر!$AI36-سبتمبر!$AJ36,0)</f>
        <v>0</v>
      </c>
      <c r="AI388" s="96">
        <f t="shared" si="65"/>
        <v>0</v>
      </c>
      <c r="AJ388" s="96">
        <f>IF(AJ$11=سبتمبر!$A36,سبتمبر!$BP36-سبتمبر!$BO36,0)</f>
        <v>0</v>
      </c>
      <c r="AK388" s="96">
        <f>IF(AK$11=سبتمبر!$A36,سبتمبر!$AI36-سبتمبر!$AJ36,0)</f>
        <v>0</v>
      </c>
      <c r="AL388" s="96">
        <f>IF(AL$11=سبتمبر!$A36,سبتمبر!$AI36-سبتمبر!$AJ36,0)</f>
        <v>0</v>
      </c>
      <c r="AM388" s="96">
        <f>IF(AM$11=سبتمبر!$A36,سبتمبر!$AI36-سبتمبر!$AJ36,0)</f>
        <v>0</v>
      </c>
      <c r="AN388" s="96">
        <f>IF(AN$11=سبتمبر!$A36,سبتمبر!$AI36-سبتمبر!$AJ36,0)</f>
        <v>0</v>
      </c>
    </row>
    <row r="389" spans="1:40">
      <c r="A389" s="96" t="str">
        <f>IF(D389&gt;0,سبتمبر!D37," ")</f>
        <v> </v>
      </c>
      <c r="B389" s="96"/>
      <c r="C389" s="96"/>
      <c r="D389" s="126">
        <f t="shared" si="60"/>
        <v>0</v>
      </c>
      <c r="E389" s="126">
        <f t="shared" si="61"/>
        <v>0</v>
      </c>
      <c r="F389" s="96">
        <f>IF(F$11=سبتمبر!$A37,سبتمبر!$BP37-سبتمبر!$BO37,0)</f>
        <v>0</v>
      </c>
      <c r="G389" s="96">
        <f>IF(G$11=سبتمبر!$A37,سبتمبر!$BL37-سبتمبر!$BK37,0)</f>
        <v>0</v>
      </c>
      <c r="H389" s="96">
        <f>IF(H$11=سبتمبر!$A37,سبتمبر!$BM37-سبتمبر!$BN37,0)</f>
        <v>0</v>
      </c>
      <c r="I389" s="96">
        <f>IF(I$11=سبتمبر!$A37,سبتمبر!$BM37-سبتمبر!$BN37,0)</f>
        <v>0</v>
      </c>
      <c r="J389" s="96">
        <f>IF(J$11=سبتمبر!$A37,سبتمبر!$BM37-سبتمبر!$BN37,0)</f>
        <v>0</v>
      </c>
      <c r="K389" s="96">
        <f>IF(K$11=سبتمبر!$A37,سبتمبر!$BM37-سبتمبر!$BN37,0)</f>
        <v>0</v>
      </c>
      <c r="L389" s="96">
        <f>IF(L$11=سبتمبر!$A37,سبتمبر!$BM37-سبتمبر!$BN37,0)</f>
        <v>0</v>
      </c>
      <c r="M389" s="96">
        <f t="shared" si="62"/>
        <v>0</v>
      </c>
      <c r="N389" s="96">
        <f>IF(N$11=سبتمبر!$A37,سبتمبر!$BP37-سبتمبر!$BO37,0)</f>
        <v>0</v>
      </c>
      <c r="O389" s="96">
        <f>IF(O$11=سبتمبر!$A37,سبتمبر!$BL37-سبتمبر!$BK37,0)</f>
        <v>0</v>
      </c>
      <c r="P389" s="96">
        <f>IF(P$11=سبتمبر!$A37,سبتمبر!$AI37-سبتمبر!$AJ37,0)</f>
        <v>0</v>
      </c>
      <c r="Q389" s="96">
        <f>IF(Q$11=سبتمبر!$A37,سبتمبر!$AI37-سبتمبر!$AJ37,0)</f>
        <v>0</v>
      </c>
      <c r="R389" s="96">
        <f>IF(R$11=سبتمبر!$A37,سبتمبر!$AI37-سبتمبر!$AJ37,0)</f>
        <v>0</v>
      </c>
      <c r="S389" s="96">
        <f>IF(S$11=سبتمبر!$A37,سبتمبر!$AI37-سبتمبر!$AJ37,0)</f>
        <v>0</v>
      </c>
      <c r="T389" s="96">
        <f>IF(T$11=سبتمبر!$A37,سبتمبر!$AI37-سبتمبر!$AJ37,0)</f>
        <v>0</v>
      </c>
      <c r="U389" s="96">
        <f t="shared" si="63"/>
        <v>0</v>
      </c>
      <c r="V389" s="96">
        <f>IF(V$11=سبتمبر!$A37,سبتمبر!$BP37-سبتمبر!$BO37,0)</f>
        <v>0</v>
      </c>
      <c r="W389" s="96">
        <f>IF(W$11=سبتمبر!$A37,سبتمبر!$BL37-سبتمبر!$BK37,0)</f>
        <v>0</v>
      </c>
      <c r="X389" s="96">
        <f>IF(X$11=سبتمبر!$A37,سبتمبر!$AI37-سبتمبر!$AJ37,0)</f>
        <v>0</v>
      </c>
      <c r="Y389" s="96">
        <f>IF(Y$11=سبتمبر!$A37,سبتمبر!$AI37-سبتمبر!$AJ37,0)</f>
        <v>0</v>
      </c>
      <c r="Z389" s="96">
        <f>IF(Z$11=سبتمبر!$A37,سبتمبر!$AI37-سبتمبر!$AJ37,0)</f>
        <v>0</v>
      </c>
      <c r="AA389" s="96">
        <f>IF(AA$11=سبتمبر!$A37,سبتمبر!$AI37-سبتمبر!$AJ37,0)</f>
        <v>0</v>
      </c>
      <c r="AB389" s="96">
        <f>IF(AB$11=سبتمبر!$A37,سبتمبر!$AI37-سبتمبر!$AJ37,0)</f>
        <v>0</v>
      </c>
      <c r="AC389" s="96">
        <f t="shared" si="64"/>
        <v>0</v>
      </c>
      <c r="AD389" s="96">
        <f>IF(AD$11=سبتمبر!$A37,سبتمبر!$BP37-سبتمبر!$BO37,0)</f>
        <v>0</v>
      </c>
      <c r="AE389" s="96">
        <f>IF(AE$11=سبتمبر!$A37,سبتمبر!$BL37-سبتمبر!$BK37,0)</f>
        <v>0</v>
      </c>
      <c r="AF389" s="96">
        <f>IF(AF$11=سبتمبر!$A37,سبتمبر!$AI37-سبتمبر!$AJ37,0)</f>
        <v>0</v>
      </c>
      <c r="AG389" s="96">
        <f>IF(AG$11=سبتمبر!$A37,سبتمبر!$AI37-سبتمبر!$AJ37,0)</f>
        <v>0</v>
      </c>
      <c r="AH389" s="96">
        <f>IF(AH$11=سبتمبر!$A37,سبتمبر!$AI37-سبتمبر!$AJ37,0)</f>
        <v>0</v>
      </c>
      <c r="AI389" s="96">
        <f t="shared" si="65"/>
        <v>0</v>
      </c>
      <c r="AJ389" s="96">
        <f>IF(AJ$11=سبتمبر!$A37,سبتمبر!$BP37-سبتمبر!$BO37,0)</f>
        <v>0</v>
      </c>
      <c r="AK389" s="96">
        <f>IF(AK$11=سبتمبر!$A37,سبتمبر!$AI37-سبتمبر!$AJ37,0)</f>
        <v>0</v>
      </c>
      <c r="AL389" s="96">
        <f>IF(AL$11=سبتمبر!$A37,سبتمبر!$AI37-سبتمبر!$AJ37,0)</f>
        <v>0</v>
      </c>
      <c r="AM389" s="96">
        <f>IF(AM$11=سبتمبر!$A37,سبتمبر!$AI37-سبتمبر!$AJ37,0)</f>
        <v>0</v>
      </c>
      <c r="AN389" s="96">
        <f>IF(AN$11=سبتمبر!$A37,سبتمبر!$AI37-سبتمبر!$AJ37,0)</f>
        <v>0</v>
      </c>
    </row>
    <row r="390" spans="1:40">
      <c r="A390" s="96" t="str">
        <f>IF(D390&gt;0,سبتمبر!D38," ")</f>
        <v> </v>
      </c>
      <c r="B390" s="96"/>
      <c r="C390" s="96"/>
      <c r="D390" s="126">
        <f t="shared" si="60"/>
        <v>0</v>
      </c>
      <c r="E390" s="126">
        <f t="shared" si="61"/>
        <v>0</v>
      </c>
      <c r="F390" s="96">
        <f>IF(F$11=سبتمبر!$A38,سبتمبر!$BP38-سبتمبر!$BO38,0)</f>
        <v>0</v>
      </c>
      <c r="G390" s="96">
        <f>IF(G$11=سبتمبر!$A38,سبتمبر!$BL38-سبتمبر!$BK38,0)</f>
        <v>0</v>
      </c>
      <c r="H390" s="96">
        <f>IF(H$11=سبتمبر!$A38,سبتمبر!$BM38-سبتمبر!$BN38,0)</f>
        <v>0</v>
      </c>
      <c r="I390" s="96">
        <f>IF(I$11=سبتمبر!$A38,سبتمبر!$BM38-سبتمبر!$BN38,0)</f>
        <v>0</v>
      </c>
      <c r="J390" s="96">
        <f>IF(J$11=سبتمبر!$A38,سبتمبر!$BM38-سبتمبر!$BN38,0)</f>
        <v>0</v>
      </c>
      <c r="K390" s="96">
        <f>IF(K$11=سبتمبر!$A38,سبتمبر!$BM38-سبتمبر!$BN38,0)</f>
        <v>0</v>
      </c>
      <c r="L390" s="96">
        <f>IF(L$11=سبتمبر!$A38,سبتمبر!$BM38-سبتمبر!$BN38,0)</f>
        <v>0</v>
      </c>
      <c r="M390" s="96">
        <f t="shared" si="62"/>
        <v>0</v>
      </c>
      <c r="N390" s="96">
        <f>IF(N$11=سبتمبر!$A38,سبتمبر!$BP38-سبتمبر!$BO38,0)</f>
        <v>0</v>
      </c>
      <c r="O390" s="96">
        <f>IF(O$11=سبتمبر!$A38,سبتمبر!$BL38-سبتمبر!$BK38,0)</f>
        <v>0</v>
      </c>
      <c r="P390" s="96">
        <f>IF(P$11=سبتمبر!$A38,سبتمبر!$AI38-سبتمبر!$AJ38,0)</f>
        <v>0</v>
      </c>
      <c r="Q390" s="96">
        <f>IF(Q$11=سبتمبر!$A38,سبتمبر!$AI38-سبتمبر!$AJ38,0)</f>
        <v>0</v>
      </c>
      <c r="R390" s="96">
        <f>IF(R$11=سبتمبر!$A38,سبتمبر!$AI38-سبتمبر!$AJ38,0)</f>
        <v>0</v>
      </c>
      <c r="S390" s="96">
        <f>IF(S$11=سبتمبر!$A38,سبتمبر!$AI38-سبتمبر!$AJ38,0)</f>
        <v>0</v>
      </c>
      <c r="T390" s="96">
        <f>IF(T$11=سبتمبر!$A38,سبتمبر!$AI38-سبتمبر!$AJ38,0)</f>
        <v>0</v>
      </c>
      <c r="U390" s="96">
        <f t="shared" si="63"/>
        <v>0</v>
      </c>
      <c r="V390" s="96">
        <f>IF(V$11=سبتمبر!$A38,سبتمبر!$BP38-سبتمبر!$BO38,0)</f>
        <v>0</v>
      </c>
      <c r="W390" s="96">
        <f>IF(W$11=سبتمبر!$A38,سبتمبر!$BL38-سبتمبر!$BK38,0)</f>
        <v>0</v>
      </c>
      <c r="X390" s="96">
        <f>IF(X$11=سبتمبر!$A38,سبتمبر!$AI38-سبتمبر!$AJ38,0)</f>
        <v>0</v>
      </c>
      <c r="Y390" s="96">
        <f>IF(Y$11=سبتمبر!$A38,سبتمبر!$AI38-سبتمبر!$AJ38,0)</f>
        <v>0</v>
      </c>
      <c r="Z390" s="96">
        <f>IF(Z$11=سبتمبر!$A38,سبتمبر!$AI38-سبتمبر!$AJ38,0)</f>
        <v>0</v>
      </c>
      <c r="AA390" s="96">
        <f>IF(AA$11=سبتمبر!$A38,سبتمبر!$AI38-سبتمبر!$AJ38,0)</f>
        <v>0</v>
      </c>
      <c r="AB390" s="96">
        <f>IF(AB$11=سبتمبر!$A38,سبتمبر!$AI38-سبتمبر!$AJ38,0)</f>
        <v>0</v>
      </c>
      <c r="AC390" s="96">
        <f t="shared" si="64"/>
        <v>0</v>
      </c>
      <c r="AD390" s="96">
        <f>IF(AD$11=سبتمبر!$A38,سبتمبر!$BP38-سبتمبر!$BO38,0)</f>
        <v>0</v>
      </c>
      <c r="AE390" s="96">
        <f>IF(AE$11=سبتمبر!$A38,سبتمبر!$BL38-سبتمبر!$BK38,0)</f>
        <v>0</v>
      </c>
      <c r="AF390" s="96">
        <f>IF(AF$11=سبتمبر!$A38,سبتمبر!$AI38-سبتمبر!$AJ38,0)</f>
        <v>0</v>
      </c>
      <c r="AG390" s="96">
        <f>IF(AG$11=سبتمبر!$A38,سبتمبر!$AI38-سبتمبر!$AJ38,0)</f>
        <v>0</v>
      </c>
      <c r="AH390" s="96">
        <f>IF(AH$11=سبتمبر!$A38,سبتمبر!$AI38-سبتمبر!$AJ38,0)</f>
        <v>0</v>
      </c>
      <c r="AI390" s="96">
        <f t="shared" si="65"/>
        <v>0</v>
      </c>
      <c r="AJ390" s="96">
        <f>IF(AJ$11=سبتمبر!$A38,سبتمبر!$BP38-سبتمبر!$BO38,0)</f>
        <v>0</v>
      </c>
      <c r="AK390" s="96">
        <f>IF(AK$11=سبتمبر!$A38,سبتمبر!$AI38-سبتمبر!$AJ38,0)</f>
        <v>0</v>
      </c>
      <c r="AL390" s="96">
        <f>IF(AL$11=سبتمبر!$A38,سبتمبر!$AI38-سبتمبر!$AJ38,0)</f>
        <v>0</v>
      </c>
      <c r="AM390" s="96">
        <f>IF(AM$11=سبتمبر!$A38,سبتمبر!$AI38-سبتمبر!$AJ38,0)</f>
        <v>0</v>
      </c>
      <c r="AN390" s="96">
        <f>IF(AN$11=سبتمبر!$A38,سبتمبر!$AI38-سبتمبر!$AJ38,0)</f>
        <v>0</v>
      </c>
    </row>
    <row r="391" spans="1:40">
      <c r="A391" s="96" t="str">
        <f>IF(D391&gt;0,سبتمبر!D39," ")</f>
        <v> </v>
      </c>
      <c r="B391" s="96"/>
      <c r="C391" s="96"/>
      <c r="D391" s="126">
        <f t="shared" si="60"/>
        <v>0</v>
      </c>
      <c r="E391" s="126">
        <f t="shared" si="61"/>
        <v>0</v>
      </c>
      <c r="F391" s="96">
        <f>IF(F$11=سبتمبر!$A39,سبتمبر!$BP39-سبتمبر!$BO39,0)</f>
        <v>0</v>
      </c>
      <c r="G391" s="96">
        <f>IF(G$11=سبتمبر!$A39,سبتمبر!$BL39-سبتمبر!$BK39,0)</f>
        <v>0</v>
      </c>
      <c r="H391" s="96">
        <f>IF(H$11=سبتمبر!$A39,سبتمبر!$BM39-سبتمبر!$BN39,0)</f>
        <v>0</v>
      </c>
      <c r="I391" s="96">
        <f>IF(I$11=سبتمبر!$A39,سبتمبر!$BM39-سبتمبر!$BN39,0)</f>
        <v>0</v>
      </c>
      <c r="J391" s="96">
        <f>IF(J$11=سبتمبر!$A39,سبتمبر!$BM39-سبتمبر!$BN39,0)</f>
        <v>0</v>
      </c>
      <c r="K391" s="96">
        <f>IF(K$11=سبتمبر!$A39,سبتمبر!$BM39-سبتمبر!$BN39,0)</f>
        <v>0</v>
      </c>
      <c r="L391" s="96">
        <f>IF(L$11=سبتمبر!$A39,سبتمبر!$BM39-سبتمبر!$BN39,0)</f>
        <v>0</v>
      </c>
      <c r="M391" s="96">
        <f t="shared" si="62"/>
        <v>0</v>
      </c>
      <c r="N391" s="96">
        <f>IF(N$11=سبتمبر!$A39,سبتمبر!$BP39-سبتمبر!$BO39,0)</f>
        <v>0</v>
      </c>
      <c r="O391" s="96">
        <f>IF(O$11=سبتمبر!$A39,سبتمبر!$BL39-سبتمبر!$BK39,0)</f>
        <v>0</v>
      </c>
      <c r="P391" s="96">
        <f>IF(P$11=سبتمبر!$A39,سبتمبر!$AI39-سبتمبر!$AJ39,0)</f>
        <v>0</v>
      </c>
      <c r="Q391" s="96">
        <f>IF(Q$11=سبتمبر!$A39,سبتمبر!$AI39-سبتمبر!$AJ39,0)</f>
        <v>0</v>
      </c>
      <c r="R391" s="96">
        <f>IF(R$11=سبتمبر!$A39,سبتمبر!$AI39-سبتمبر!$AJ39,0)</f>
        <v>0</v>
      </c>
      <c r="S391" s="96">
        <f>IF(S$11=سبتمبر!$A39,سبتمبر!$AI39-سبتمبر!$AJ39,0)</f>
        <v>0</v>
      </c>
      <c r="T391" s="96">
        <f>IF(T$11=سبتمبر!$A39,سبتمبر!$AI39-سبتمبر!$AJ39,0)</f>
        <v>0</v>
      </c>
      <c r="U391" s="96">
        <f t="shared" si="63"/>
        <v>0</v>
      </c>
      <c r="V391" s="96">
        <f>IF(V$11=سبتمبر!$A39,سبتمبر!$BP39-سبتمبر!$BO39,0)</f>
        <v>0</v>
      </c>
      <c r="W391" s="96">
        <f>IF(W$11=سبتمبر!$A39,سبتمبر!$BL39-سبتمبر!$BK39,0)</f>
        <v>0</v>
      </c>
      <c r="X391" s="96">
        <f>IF(X$11=سبتمبر!$A39,سبتمبر!$AI39-سبتمبر!$AJ39,0)</f>
        <v>0</v>
      </c>
      <c r="Y391" s="96">
        <f>IF(Y$11=سبتمبر!$A39,سبتمبر!$AI39-سبتمبر!$AJ39,0)</f>
        <v>0</v>
      </c>
      <c r="Z391" s="96">
        <f>IF(Z$11=سبتمبر!$A39,سبتمبر!$AI39-سبتمبر!$AJ39,0)</f>
        <v>0</v>
      </c>
      <c r="AA391" s="96">
        <f>IF(AA$11=سبتمبر!$A39,سبتمبر!$AI39-سبتمبر!$AJ39,0)</f>
        <v>0</v>
      </c>
      <c r="AB391" s="96">
        <f>IF(AB$11=سبتمبر!$A39,سبتمبر!$AI39-سبتمبر!$AJ39,0)</f>
        <v>0</v>
      </c>
      <c r="AC391" s="96">
        <f t="shared" si="64"/>
        <v>0</v>
      </c>
      <c r="AD391" s="96">
        <f>IF(AD$11=سبتمبر!$A39,سبتمبر!$BP39-سبتمبر!$BO39,0)</f>
        <v>0</v>
      </c>
      <c r="AE391" s="96">
        <f>IF(AE$11=سبتمبر!$A39,سبتمبر!$BL39-سبتمبر!$BK39,0)</f>
        <v>0</v>
      </c>
      <c r="AF391" s="96">
        <f>IF(AF$11=سبتمبر!$A39,سبتمبر!$AI39-سبتمبر!$AJ39,0)</f>
        <v>0</v>
      </c>
      <c r="AG391" s="96">
        <f>IF(AG$11=سبتمبر!$A39,سبتمبر!$AI39-سبتمبر!$AJ39,0)</f>
        <v>0</v>
      </c>
      <c r="AH391" s="96">
        <f>IF(AH$11=سبتمبر!$A39,سبتمبر!$AI39-سبتمبر!$AJ39,0)</f>
        <v>0</v>
      </c>
      <c r="AI391" s="96">
        <f t="shared" si="65"/>
        <v>0</v>
      </c>
      <c r="AJ391" s="96">
        <f>IF(AJ$11=سبتمبر!$A39,سبتمبر!$BP39-سبتمبر!$BO39,0)</f>
        <v>0</v>
      </c>
      <c r="AK391" s="96">
        <f>IF(AK$11=سبتمبر!$A39,سبتمبر!$AI39-سبتمبر!$AJ39,0)</f>
        <v>0</v>
      </c>
      <c r="AL391" s="96">
        <f>IF(AL$11=سبتمبر!$A39,سبتمبر!$AI39-سبتمبر!$AJ39,0)</f>
        <v>0</v>
      </c>
      <c r="AM391" s="96">
        <f>IF(AM$11=سبتمبر!$A39,سبتمبر!$AI39-سبتمبر!$AJ39,0)</f>
        <v>0</v>
      </c>
      <c r="AN391" s="96">
        <f>IF(AN$11=سبتمبر!$A39,سبتمبر!$AI39-سبتمبر!$AJ39,0)</f>
        <v>0</v>
      </c>
    </row>
    <row r="392" spans="1:40">
      <c r="A392" s="96" t="str">
        <f>IF(D392&gt;0,سبتمبر!D40," ")</f>
        <v> </v>
      </c>
      <c r="B392" s="96"/>
      <c r="C392" s="96"/>
      <c r="D392" s="126">
        <f t="shared" si="60"/>
        <v>0</v>
      </c>
      <c r="E392" s="126">
        <f t="shared" si="61"/>
        <v>0</v>
      </c>
      <c r="F392" s="96">
        <f>IF(F$11=سبتمبر!$A40,سبتمبر!$BP40-سبتمبر!$BO40,0)</f>
        <v>0</v>
      </c>
      <c r="G392" s="96">
        <f>IF(G$11=سبتمبر!$A40,سبتمبر!$BL40-سبتمبر!$BK40,0)</f>
        <v>0</v>
      </c>
      <c r="H392" s="96">
        <f>IF(H$11=سبتمبر!$A40,سبتمبر!$BM40-سبتمبر!$BN40,0)</f>
        <v>0</v>
      </c>
      <c r="I392" s="96">
        <f>IF(I$11=سبتمبر!$A40,سبتمبر!$BM40-سبتمبر!$BN40,0)</f>
        <v>0</v>
      </c>
      <c r="J392" s="96">
        <f>IF(J$11=سبتمبر!$A40,سبتمبر!$BM40-سبتمبر!$BN40,0)</f>
        <v>0</v>
      </c>
      <c r="K392" s="96">
        <f>IF(K$11=سبتمبر!$A40,سبتمبر!$BM40-سبتمبر!$BN40,0)</f>
        <v>0</v>
      </c>
      <c r="L392" s="96">
        <f>IF(L$11=سبتمبر!$A40,سبتمبر!$BM40-سبتمبر!$BN40,0)</f>
        <v>0</v>
      </c>
      <c r="M392" s="96">
        <f t="shared" si="62"/>
        <v>0</v>
      </c>
      <c r="N392" s="96">
        <f>IF(N$11=سبتمبر!$A40,سبتمبر!$BP40-سبتمبر!$BO40,0)</f>
        <v>0</v>
      </c>
      <c r="O392" s="96">
        <f>IF(O$11=سبتمبر!$A40,سبتمبر!$BL40-سبتمبر!$BK40,0)</f>
        <v>0</v>
      </c>
      <c r="P392" s="96">
        <f>IF(P$11=سبتمبر!$A40,سبتمبر!$AI40-سبتمبر!$AJ40,0)</f>
        <v>0</v>
      </c>
      <c r="Q392" s="96">
        <f>IF(Q$11=سبتمبر!$A40,سبتمبر!$AI40-سبتمبر!$AJ40,0)</f>
        <v>0</v>
      </c>
      <c r="R392" s="96">
        <f>IF(R$11=سبتمبر!$A40,سبتمبر!$AI40-سبتمبر!$AJ40,0)</f>
        <v>0</v>
      </c>
      <c r="S392" s="96">
        <f>IF(S$11=سبتمبر!$A40,سبتمبر!$AI40-سبتمبر!$AJ40,0)</f>
        <v>0</v>
      </c>
      <c r="T392" s="96">
        <f>IF(T$11=سبتمبر!$A40,سبتمبر!$AI40-سبتمبر!$AJ40,0)</f>
        <v>0</v>
      </c>
      <c r="U392" s="96">
        <f t="shared" si="63"/>
        <v>0</v>
      </c>
      <c r="V392" s="96">
        <f>IF(V$11=سبتمبر!$A40,سبتمبر!$BP40-سبتمبر!$BO40,0)</f>
        <v>0</v>
      </c>
      <c r="W392" s="96">
        <f>IF(W$11=سبتمبر!$A40,سبتمبر!$BL40-سبتمبر!$BK40,0)</f>
        <v>0</v>
      </c>
      <c r="X392" s="96">
        <f>IF(X$11=سبتمبر!$A40,سبتمبر!$AI40-سبتمبر!$AJ40,0)</f>
        <v>0</v>
      </c>
      <c r="Y392" s="96">
        <f>IF(Y$11=سبتمبر!$A40,سبتمبر!$AI40-سبتمبر!$AJ40,0)</f>
        <v>0</v>
      </c>
      <c r="Z392" s="96">
        <f>IF(Z$11=سبتمبر!$A40,سبتمبر!$AI40-سبتمبر!$AJ40,0)</f>
        <v>0</v>
      </c>
      <c r="AA392" s="96">
        <f>IF(AA$11=سبتمبر!$A40,سبتمبر!$AI40-سبتمبر!$AJ40,0)</f>
        <v>0</v>
      </c>
      <c r="AB392" s="96">
        <f>IF(AB$11=سبتمبر!$A40,سبتمبر!$AI40-سبتمبر!$AJ40,0)</f>
        <v>0</v>
      </c>
      <c r="AC392" s="96">
        <f t="shared" si="64"/>
        <v>0</v>
      </c>
      <c r="AD392" s="96">
        <f>IF(AD$11=سبتمبر!$A40,سبتمبر!$BP40-سبتمبر!$BO40,0)</f>
        <v>0</v>
      </c>
      <c r="AE392" s="96">
        <f>IF(AE$11=سبتمبر!$A40,سبتمبر!$BL40-سبتمبر!$BK40,0)</f>
        <v>0</v>
      </c>
      <c r="AF392" s="96">
        <f>IF(AF$11=سبتمبر!$A40,سبتمبر!$AI40-سبتمبر!$AJ40,0)</f>
        <v>0</v>
      </c>
      <c r="AG392" s="96">
        <f>IF(AG$11=سبتمبر!$A40,سبتمبر!$AI40-سبتمبر!$AJ40,0)</f>
        <v>0</v>
      </c>
      <c r="AH392" s="96">
        <f>IF(AH$11=سبتمبر!$A40,سبتمبر!$AI40-سبتمبر!$AJ40,0)</f>
        <v>0</v>
      </c>
      <c r="AI392" s="96">
        <f t="shared" si="65"/>
        <v>0</v>
      </c>
      <c r="AJ392" s="96">
        <f>IF(AJ$11=سبتمبر!$A40,سبتمبر!$BP40-سبتمبر!$BO40,0)</f>
        <v>0</v>
      </c>
      <c r="AK392" s="96">
        <f>IF(AK$11=سبتمبر!$A40,سبتمبر!$AI40-سبتمبر!$AJ40,0)</f>
        <v>0</v>
      </c>
      <c r="AL392" s="96">
        <f>IF(AL$11=سبتمبر!$A40,سبتمبر!$AI40-سبتمبر!$AJ40,0)</f>
        <v>0</v>
      </c>
      <c r="AM392" s="96">
        <f>IF(AM$11=سبتمبر!$A40,سبتمبر!$AI40-سبتمبر!$AJ40,0)</f>
        <v>0</v>
      </c>
      <c r="AN392" s="96">
        <f>IF(AN$11=سبتمبر!$A40,سبتمبر!$AI40-سبتمبر!$AJ40,0)</f>
        <v>0</v>
      </c>
    </row>
    <row r="393" spans="1:40">
      <c r="A393" s="96" t="str">
        <f>IF(D393&gt;0,سبتمبر!D41," ")</f>
        <v> </v>
      </c>
      <c r="B393" s="96"/>
      <c r="C393" s="96"/>
      <c r="D393" s="126">
        <f t="shared" si="60"/>
        <v>0</v>
      </c>
      <c r="E393" s="126">
        <f t="shared" si="61"/>
        <v>0</v>
      </c>
      <c r="F393" s="96">
        <f>IF(F$11=سبتمبر!$A41,سبتمبر!$BP41-سبتمبر!$BO41,0)</f>
        <v>0</v>
      </c>
      <c r="G393" s="96">
        <f>IF(G$11=سبتمبر!$A41,سبتمبر!$BL41-سبتمبر!$BK41,0)</f>
        <v>0</v>
      </c>
      <c r="H393" s="96">
        <f>IF(H$11=سبتمبر!$A41,سبتمبر!$BM41-سبتمبر!$BN41,0)</f>
        <v>0</v>
      </c>
      <c r="I393" s="96">
        <f>IF(I$11=سبتمبر!$A41,سبتمبر!$BM41-سبتمبر!$BN41,0)</f>
        <v>0</v>
      </c>
      <c r="J393" s="96">
        <f>IF(J$11=سبتمبر!$A41,سبتمبر!$BM41-سبتمبر!$BN41,0)</f>
        <v>0</v>
      </c>
      <c r="K393" s="96">
        <f>IF(K$11=سبتمبر!$A41,سبتمبر!$BM41-سبتمبر!$BN41,0)</f>
        <v>0</v>
      </c>
      <c r="L393" s="96">
        <f>IF(L$11=سبتمبر!$A41,سبتمبر!$BM41-سبتمبر!$BN41,0)</f>
        <v>0</v>
      </c>
      <c r="M393" s="96">
        <f t="shared" si="62"/>
        <v>0</v>
      </c>
      <c r="N393" s="96">
        <f>IF(N$11=سبتمبر!$A41,سبتمبر!$BP41-سبتمبر!$BO41,0)</f>
        <v>0</v>
      </c>
      <c r="O393" s="96">
        <f>IF(O$11=سبتمبر!$A41,سبتمبر!$BL41-سبتمبر!$BK41,0)</f>
        <v>0</v>
      </c>
      <c r="P393" s="96">
        <f>IF(P$11=سبتمبر!$A41,سبتمبر!$AI41-سبتمبر!$AJ41,0)</f>
        <v>0</v>
      </c>
      <c r="Q393" s="96">
        <f>IF(Q$11=سبتمبر!$A41,سبتمبر!$AI41-سبتمبر!$AJ41,0)</f>
        <v>0</v>
      </c>
      <c r="R393" s="96">
        <f>IF(R$11=سبتمبر!$A41,سبتمبر!$AI41-سبتمبر!$AJ41,0)</f>
        <v>0</v>
      </c>
      <c r="S393" s="96">
        <f>IF(S$11=سبتمبر!$A41,سبتمبر!$AI41-سبتمبر!$AJ41,0)</f>
        <v>0</v>
      </c>
      <c r="T393" s="96">
        <f>IF(T$11=سبتمبر!$A41,سبتمبر!$AI41-سبتمبر!$AJ41,0)</f>
        <v>0</v>
      </c>
      <c r="U393" s="96">
        <f t="shared" si="63"/>
        <v>0</v>
      </c>
      <c r="V393" s="96">
        <f>IF(V$11=سبتمبر!$A41,سبتمبر!$BP41-سبتمبر!$BO41,0)</f>
        <v>0</v>
      </c>
      <c r="W393" s="96">
        <f>IF(W$11=سبتمبر!$A41,سبتمبر!$BL41-سبتمبر!$BK41,0)</f>
        <v>0</v>
      </c>
      <c r="X393" s="96">
        <f>IF(X$11=سبتمبر!$A41,سبتمبر!$AI41-سبتمبر!$AJ41,0)</f>
        <v>0</v>
      </c>
      <c r="Y393" s="96">
        <f>IF(Y$11=سبتمبر!$A41,سبتمبر!$AI41-سبتمبر!$AJ41,0)</f>
        <v>0</v>
      </c>
      <c r="Z393" s="96">
        <f>IF(Z$11=سبتمبر!$A41,سبتمبر!$AI41-سبتمبر!$AJ41,0)</f>
        <v>0</v>
      </c>
      <c r="AA393" s="96">
        <f>IF(AA$11=سبتمبر!$A41,سبتمبر!$AI41-سبتمبر!$AJ41,0)</f>
        <v>0</v>
      </c>
      <c r="AB393" s="96">
        <f>IF(AB$11=سبتمبر!$A41,سبتمبر!$AI41-سبتمبر!$AJ41,0)</f>
        <v>0</v>
      </c>
      <c r="AC393" s="96">
        <f t="shared" si="64"/>
        <v>0</v>
      </c>
      <c r="AD393" s="96">
        <f>IF(AD$11=سبتمبر!$A41,سبتمبر!$BP41-سبتمبر!$BO41,0)</f>
        <v>0</v>
      </c>
      <c r="AE393" s="96">
        <f>IF(AE$11=سبتمبر!$A41,سبتمبر!$BL41-سبتمبر!$BK41,0)</f>
        <v>0</v>
      </c>
      <c r="AF393" s="96">
        <f>IF(AF$11=سبتمبر!$A41,سبتمبر!$AI41-سبتمبر!$AJ41,0)</f>
        <v>0</v>
      </c>
      <c r="AG393" s="96">
        <f>IF(AG$11=سبتمبر!$A41,سبتمبر!$AI41-سبتمبر!$AJ41,0)</f>
        <v>0</v>
      </c>
      <c r="AH393" s="96">
        <f>IF(AH$11=سبتمبر!$A41,سبتمبر!$AI41-سبتمبر!$AJ41,0)</f>
        <v>0</v>
      </c>
      <c r="AI393" s="96">
        <f t="shared" si="65"/>
        <v>0</v>
      </c>
      <c r="AJ393" s="96">
        <f>IF(AJ$11=سبتمبر!$A41,سبتمبر!$BP41-سبتمبر!$BO41,0)</f>
        <v>0</v>
      </c>
      <c r="AK393" s="96">
        <f>IF(AK$11=سبتمبر!$A41,سبتمبر!$AI41-سبتمبر!$AJ41,0)</f>
        <v>0</v>
      </c>
      <c r="AL393" s="96">
        <f>IF(AL$11=سبتمبر!$A41,سبتمبر!$AI41-سبتمبر!$AJ41,0)</f>
        <v>0</v>
      </c>
      <c r="AM393" s="96">
        <f>IF(AM$11=سبتمبر!$A41,سبتمبر!$AI41-سبتمبر!$AJ41,0)</f>
        <v>0</v>
      </c>
      <c r="AN393" s="96">
        <f>IF(AN$11=سبتمبر!$A41,سبتمبر!$AI41-سبتمبر!$AJ41,0)</f>
        <v>0</v>
      </c>
    </row>
    <row r="394" spans="1:40">
      <c r="A394" s="96" t="str">
        <f>IF(D394&gt;0,سبتمبر!D42," ")</f>
        <v> </v>
      </c>
      <c r="B394" s="96"/>
      <c r="C394" s="96"/>
      <c r="D394" s="126">
        <f t="shared" si="60"/>
        <v>0</v>
      </c>
      <c r="E394" s="126">
        <f t="shared" si="61"/>
        <v>0</v>
      </c>
      <c r="F394" s="96">
        <f>IF(F$11=سبتمبر!$A42,سبتمبر!$BP42-سبتمبر!$BO42,0)</f>
        <v>0</v>
      </c>
      <c r="G394" s="96">
        <f>IF(G$11=سبتمبر!$A42,سبتمبر!$BL42-سبتمبر!$BK42,0)</f>
        <v>0</v>
      </c>
      <c r="H394" s="96">
        <f>IF(H$11=سبتمبر!$A42,سبتمبر!$BM42-سبتمبر!$BN42,0)</f>
        <v>0</v>
      </c>
      <c r="I394" s="96">
        <f>IF(I$11=سبتمبر!$A42,سبتمبر!$BM42-سبتمبر!$BN42,0)</f>
        <v>0</v>
      </c>
      <c r="J394" s="96">
        <f>IF(J$11=سبتمبر!$A42,سبتمبر!$BM42-سبتمبر!$BN42,0)</f>
        <v>0</v>
      </c>
      <c r="K394" s="96">
        <f>IF(K$11=سبتمبر!$A42,سبتمبر!$BM42-سبتمبر!$BN42,0)</f>
        <v>0</v>
      </c>
      <c r="L394" s="96">
        <f>IF(L$11=سبتمبر!$A42,سبتمبر!$BM42-سبتمبر!$BN42,0)</f>
        <v>0</v>
      </c>
      <c r="M394" s="96">
        <f t="shared" si="62"/>
        <v>0</v>
      </c>
      <c r="N394" s="96">
        <f>IF(N$11=سبتمبر!$A42,سبتمبر!$BP42-سبتمبر!$BO42,0)</f>
        <v>0</v>
      </c>
      <c r="O394" s="96">
        <f>IF(O$11=سبتمبر!$A42,سبتمبر!$BL42-سبتمبر!$BK42,0)</f>
        <v>0</v>
      </c>
      <c r="P394" s="96">
        <f>IF(P$11=سبتمبر!$A42,سبتمبر!$AI42-سبتمبر!$AJ42,0)</f>
        <v>0</v>
      </c>
      <c r="Q394" s="96">
        <f>IF(Q$11=سبتمبر!$A42,سبتمبر!$AI42-سبتمبر!$AJ42,0)</f>
        <v>0</v>
      </c>
      <c r="R394" s="96">
        <f>IF(R$11=سبتمبر!$A42,سبتمبر!$AI42-سبتمبر!$AJ42,0)</f>
        <v>0</v>
      </c>
      <c r="S394" s="96">
        <f>IF(S$11=سبتمبر!$A42,سبتمبر!$AI42-سبتمبر!$AJ42,0)</f>
        <v>0</v>
      </c>
      <c r="T394" s="96">
        <f>IF(T$11=سبتمبر!$A42,سبتمبر!$AI42-سبتمبر!$AJ42,0)</f>
        <v>0</v>
      </c>
      <c r="U394" s="96">
        <f t="shared" si="63"/>
        <v>0</v>
      </c>
      <c r="V394" s="96">
        <f>IF(V$11=سبتمبر!$A42,سبتمبر!$BP42-سبتمبر!$BO42,0)</f>
        <v>0</v>
      </c>
      <c r="W394" s="96">
        <f>IF(W$11=سبتمبر!$A42,سبتمبر!$BL42-سبتمبر!$BK42,0)</f>
        <v>0</v>
      </c>
      <c r="X394" s="96">
        <f>IF(X$11=سبتمبر!$A42,سبتمبر!$AI42-سبتمبر!$AJ42,0)</f>
        <v>0</v>
      </c>
      <c r="Y394" s="96">
        <f>IF(Y$11=سبتمبر!$A42,سبتمبر!$AI42-سبتمبر!$AJ42,0)</f>
        <v>0</v>
      </c>
      <c r="Z394" s="96">
        <f>IF(Z$11=سبتمبر!$A42,سبتمبر!$AI42-سبتمبر!$AJ42,0)</f>
        <v>0</v>
      </c>
      <c r="AA394" s="96">
        <f>IF(AA$11=سبتمبر!$A42,سبتمبر!$AI42-سبتمبر!$AJ42,0)</f>
        <v>0</v>
      </c>
      <c r="AB394" s="96">
        <f>IF(AB$11=سبتمبر!$A42,سبتمبر!$AI42-سبتمبر!$AJ42,0)</f>
        <v>0</v>
      </c>
      <c r="AC394" s="96">
        <f t="shared" si="64"/>
        <v>0</v>
      </c>
      <c r="AD394" s="96">
        <f>IF(AD$11=سبتمبر!$A42,سبتمبر!$BP42-سبتمبر!$BO42,0)</f>
        <v>0</v>
      </c>
      <c r="AE394" s="96">
        <f>IF(AE$11=سبتمبر!$A42,سبتمبر!$BL42-سبتمبر!$BK42,0)</f>
        <v>0</v>
      </c>
      <c r="AF394" s="96">
        <f>IF(AF$11=سبتمبر!$A42,سبتمبر!$AI42-سبتمبر!$AJ42,0)</f>
        <v>0</v>
      </c>
      <c r="AG394" s="96">
        <f>IF(AG$11=سبتمبر!$A42,سبتمبر!$AI42-سبتمبر!$AJ42,0)</f>
        <v>0</v>
      </c>
      <c r="AH394" s="96">
        <f>IF(AH$11=سبتمبر!$A42,سبتمبر!$AI42-سبتمبر!$AJ42,0)</f>
        <v>0</v>
      </c>
      <c r="AI394" s="96">
        <f t="shared" si="65"/>
        <v>0</v>
      </c>
      <c r="AJ394" s="96">
        <f>IF(AJ$11=سبتمبر!$A42,سبتمبر!$BP42-سبتمبر!$BO42,0)</f>
        <v>0</v>
      </c>
      <c r="AK394" s="96">
        <f>IF(AK$11=سبتمبر!$A42,سبتمبر!$AI42-سبتمبر!$AJ42,0)</f>
        <v>0</v>
      </c>
      <c r="AL394" s="96">
        <f>IF(AL$11=سبتمبر!$A42,سبتمبر!$AI42-سبتمبر!$AJ42,0)</f>
        <v>0</v>
      </c>
      <c r="AM394" s="96">
        <f>IF(AM$11=سبتمبر!$A42,سبتمبر!$AI42-سبتمبر!$AJ42,0)</f>
        <v>0</v>
      </c>
      <c r="AN394" s="96">
        <f>IF(AN$11=سبتمبر!$A42,سبتمبر!$AI42-سبتمبر!$AJ42,0)</f>
        <v>0</v>
      </c>
    </row>
    <row r="395" ht="15" spans="1:40">
      <c r="A395" s="96" t="str">
        <f>IF(D395&gt;0,سبتمبر!D43," ")</f>
        <v> </v>
      </c>
      <c r="B395" s="96"/>
      <c r="C395" s="96"/>
      <c r="D395" s="126">
        <f t="shared" si="60"/>
        <v>0</v>
      </c>
      <c r="E395" s="126">
        <f t="shared" si="61"/>
        <v>0</v>
      </c>
      <c r="F395" s="96">
        <f>IF(F$11=سبتمبر!$A43,سبتمبر!$BP43-سبتمبر!$BO43,0)</f>
        <v>0</v>
      </c>
      <c r="G395" s="96">
        <f>IF(G$11=سبتمبر!$A43,سبتمبر!$BL43-سبتمبر!$BK43,0)</f>
        <v>0</v>
      </c>
      <c r="H395" s="96">
        <f>IF(H$11=سبتمبر!$A43,سبتمبر!$BM43-سبتمبر!$BN43,0)</f>
        <v>0</v>
      </c>
      <c r="I395" s="96">
        <f>IF(I$11=سبتمبر!$A43,سبتمبر!$BM43-سبتمبر!$BN43,0)</f>
        <v>0</v>
      </c>
      <c r="J395" s="96">
        <f>IF(J$11=سبتمبر!$A43,سبتمبر!$BM43-سبتمبر!$BN43,0)</f>
        <v>0</v>
      </c>
      <c r="K395" s="96">
        <f>IF(K$11=سبتمبر!$A43,سبتمبر!$BM43-سبتمبر!$BN43,0)</f>
        <v>0</v>
      </c>
      <c r="L395" s="96">
        <f>IF(L$11=سبتمبر!$A43,سبتمبر!$BM43-سبتمبر!$BN43,0)</f>
        <v>0</v>
      </c>
      <c r="M395" s="96">
        <f t="shared" si="62"/>
        <v>0</v>
      </c>
      <c r="N395" s="96">
        <f>IF(N$11=سبتمبر!$A43,سبتمبر!$BP43-سبتمبر!$BO43,0)</f>
        <v>0</v>
      </c>
      <c r="O395" s="96">
        <f>IF(O$11=سبتمبر!$A43,سبتمبر!$BL43-سبتمبر!$BK43,0)</f>
        <v>0</v>
      </c>
      <c r="P395" s="96">
        <f>IF(P$11=سبتمبر!$A43,سبتمبر!$AI43-سبتمبر!$AJ43,0)</f>
        <v>0</v>
      </c>
      <c r="Q395" s="96">
        <f>IF(Q$11=سبتمبر!$A43,سبتمبر!$AI43-سبتمبر!$AJ43,0)</f>
        <v>0</v>
      </c>
      <c r="R395" s="96">
        <f>IF(R$11=سبتمبر!$A43,سبتمبر!$AI43-سبتمبر!$AJ43,0)</f>
        <v>0</v>
      </c>
      <c r="S395" s="96">
        <f>IF(S$11=سبتمبر!$A43,سبتمبر!$AI43-سبتمبر!$AJ43,0)</f>
        <v>0</v>
      </c>
      <c r="T395" s="96">
        <f>IF(T$11=سبتمبر!$A43,سبتمبر!$AI43-سبتمبر!$AJ43,0)</f>
        <v>0</v>
      </c>
      <c r="U395" s="96">
        <f t="shared" si="63"/>
        <v>0</v>
      </c>
      <c r="V395" s="96">
        <f>IF(V$11=سبتمبر!$A43,سبتمبر!$BP43-سبتمبر!$BO43,0)</f>
        <v>0</v>
      </c>
      <c r="W395" s="96">
        <f>IF(W$11=سبتمبر!$A43,سبتمبر!$BL43-سبتمبر!$BK43,0)</f>
        <v>0</v>
      </c>
      <c r="X395" s="96">
        <f>IF(X$11=سبتمبر!$A43,سبتمبر!$AI43-سبتمبر!$AJ43,0)</f>
        <v>0</v>
      </c>
      <c r="Y395" s="96">
        <f>IF(Y$11=سبتمبر!$A43,سبتمبر!$AI43-سبتمبر!$AJ43,0)</f>
        <v>0</v>
      </c>
      <c r="Z395" s="96">
        <f>IF(Z$11=سبتمبر!$A43,سبتمبر!$AI43-سبتمبر!$AJ43,0)</f>
        <v>0</v>
      </c>
      <c r="AA395" s="96">
        <f>IF(AA$11=سبتمبر!$A43,سبتمبر!$AI43-سبتمبر!$AJ43,0)</f>
        <v>0</v>
      </c>
      <c r="AB395" s="96">
        <f>IF(AB$11=سبتمبر!$A43,سبتمبر!$AI43-سبتمبر!$AJ43,0)</f>
        <v>0</v>
      </c>
      <c r="AC395" s="96">
        <f t="shared" si="64"/>
        <v>0</v>
      </c>
      <c r="AD395" s="96">
        <f>IF(AD$11=سبتمبر!$A43,سبتمبر!$BP43-سبتمبر!$BO43,0)</f>
        <v>0</v>
      </c>
      <c r="AE395" s="96">
        <f>IF(AE$11=سبتمبر!$A43,سبتمبر!$BL43-سبتمبر!$BK43,0)</f>
        <v>0</v>
      </c>
      <c r="AF395" s="96">
        <f>IF(AF$11=سبتمبر!$A43,سبتمبر!$AI43-سبتمبر!$AJ43,0)</f>
        <v>0</v>
      </c>
      <c r="AG395" s="96">
        <f>IF(AG$11=سبتمبر!$A43,سبتمبر!$AI43-سبتمبر!$AJ43,0)</f>
        <v>0</v>
      </c>
      <c r="AH395" s="96">
        <f>IF(AH$11=سبتمبر!$A43,سبتمبر!$AI43-سبتمبر!$AJ43,0)</f>
        <v>0</v>
      </c>
      <c r="AI395" s="96">
        <f t="shared" si="65"/>
        <v>0</v>
      </c>
      <c r="AJ395" s="96">
        <f>IF(AJ$11=سبتمبر!$A43,سبتمبر!$BP43-سبتمبر!$BO43,0)</f>
        <v>0</v>
      </c>
      <c r="AK395" s="96">
        <f>IF(AK$11=سبتمبر!$A43,سبتمبر!$AI43-سبتمبر!$AJ43,0)</f>
        <v>0</v>
      </c>
      <c r="AL395" s="96">
        <f>IF(AL$11=سبتمبر!$A43,سبتمبر!$AI43-سبتمبر!$AJ43,0)</f>
        <v>0</v>
      </c>
      <c r="AM395" s="96">
        <f>IF(AM$11=سبتمبر!$A43,سبتمبر!$AI43-سبتمبر!$AJ43,0)</f>
        <v>0</v>
      </c>
      <c r="AN395" s="96">
        <f>IF(AN$11=سبتمبر!$A43,سبتمبر!$AI43-سبتمبر!$AJ43,0)</f>
        <v>0</v>
      </c>
    </row>
    <row r="396" ht="23.25" spans="3:40">
      <c r="C396" s="127" t="s">
        <v>534</v>
      </c>
      <c r="D396" s="110">
        <f t="shared" ref="D396:Z396" si="66">SUM(D364:D395)</f>
        <v>0</v>
      </c>
      <c r="E396" s="97">
        <f t="shared" si="66"/>
        <v>0</v>
      </c>
      <c r="F396" s="144">
        <f t="shared" si="66"/>
        <v>0</v>
      </c>
      <c r="G396" s="128">
        <f t="shared" si="66"/>
        <v>0</v>
      </c>
      <c r="H396" s="128">
        <f t="shared" si="66"/>
        <v>0</v>
      </c>
      <c r="I396" s="128">
        <f t="shared" si="66"/>
        <v>0</v>
      </c>
      <c r="J396" s="128">
        <f t="shared" si="66"/>
        <v>0</v>
      </c>
      <c r="K396" s="128">
        <f t="shared" si="66"/>
        <v>0</v>
      </c>
      <c r="L396" s="128">
        <f t="shared" si="66"/>
        <v>0</v>
      </c>
      <c r="M396" s="97">
        <f t="shared" si="66"/>
        <v>0</v>
      </c>
      <c r="N396" s="133">
        <f t="shared" si="66"/>
        <v>0</v>
      </c>
      <c r="O396" s="133">
        <f t="shared" si="66"/>
        <v>0</v>
      </c>
      <c r="P396" s="133">
        <f t="shared" si="66"/>
        <v>0</v>
      </c>
      <c r="Q396" s="133">
        <f t="shared" si="66"/>
        <v>0</v>
      </c>
      <c r="R396" s="133">
        <f t="shared" si="66"/>
        <v>0</v>
      </c>
      <c r="S396" s="133">
        <f t="shared" si="66"/>
        <v>0</v>
      </c>
      <c r="T396" s="133">
        <f t="shared" si="66"/>
        <v>0</v>
      </c>
      <c r="U396" s="97">
        <f t="shared" si="66"/>
        <v>0</v>
      </c>
      <c r="V396" s="136">
        <f t="shared" si="66"/>
        <v>0</v>
      </c>
      <c r="W396" s="136">
        <f t="shared" si="66"/>
        <v>0</v>
      </c>
      <c r="X396" s="136">
        <f t="shared" si="66"/>
        <v>0</v>
      </c>
      <c r="Y396" s="136">
        <f t="shared" si="66"/>
        <v>0</v>
      </c>
      <c r="Z396" s="136">
        <f t="shared" si="66"/>
        <v>0</v>
      </c>
      <c r="AA396" s="136"/>
      <c r="AB396" s="136">
        <f t="shared" ref="AB396:AN396" si="67">SUM(AB364:AB395)</f>
        <v>0</v>
      </c>
      <c r="AC396" s="97">
        <f t="shared" si="67"/>
        <v>0</v>
      </c>
      <c r="AD396" s="138">
        <f t="shared" si="67"/>
        <v>0</v>
      </c>
      <c r="AE396" s="138">
        <f t="shared" si="67"/>
        <v>0</v>
      </c>
      <c r="AF396" s="138">
        <f t="shared" si="67"/>
        <v>0</v>
      </c>
      <c r="AG396" s="138">
        <f t="shared" si="67"/>
        <v>0</v>
      </c>
      <c r="AH396" s="138">
        <f t="shared" si="67"/>
        <v>0</v>
      </c>
      <c r="AI396" s="97">
        <f t="shared" si="67"/>
        <v>0</v>
      </c>
      <c r="AJ396" s="142">
        <f t="shared" si="67"/>
        <v>0</v>
      </c>
      <c r="AK396" s="142">
        <f t="shared" si="67"/>
        <v>0</v>
      </c>
      <c r="AL396" s="142">
        <f t="shared" si="67"/>
        <v>0</v>
      </c>
      <c r="AM396" s="142">
        <f t="shared" si="67"/>
        <v>0</v>
      </c>
      <c r="AN396" s="143">
        <f t="shared" si="67"/>
        <v>0</v>
      </c>
    </row>
    <row r="397" ht="15"/>
    <row r="402" ht="30" spans="18:27">
      <c r="R402" s="134"/>
      <c r="S402" s="134" t="s">
        <v>612</v>
      </c>
      <c r="T402" s="134"/>
      <c r="U402" s="134"/>
      <c r="V402" s="134"/>
      <c r="W402" s="134"/>
      <c r="X402" s="134"/>
      <c r="Y402" s="134"/>
      <c r="Z402" s="134"/>
      <c r="AA402" s="134"/>
    </row>
    <row r="403" ht="30" spans="18:27">
      <c r="R403" s="134"/>
      <c r="S403" s="134"/>
      <c r="T403" s="134"/>
      <c r="U403" s="134"/>
      <c r="V403" s="134"/>
      <c r="W403" s="134"/>
      <c r="X403" s="134"/>
      <c r="Y403" s="134"/>
      <c r="Z403" s="134"/>
      <c r="AA403" s="134"/>
    </row>
    <row r="404" ht="30" spans="18:27">
      <c r="R404" s="134"/>
      <c r="S404" s="134"/>
      <c r="T404" s="134"/>
      <c r="U404" s="134"/>
      <c r="V404" s="134"/>
      <c r="W404" s="134"/>
      <c r="X404" s="134"/>
      <c r="Y404" s="134"/>
      <c r="Z404" s="134"/>
      <c r="AA404" s="134"/>
    </row>
    <row r="405" ht="30" spans="18:27">
      <c r="R405" s="134"/>
      <c r="S405" s="134"/>
      <c r="T405" s="134"/>
      <c r="U405" s="134"/>
      <c r="V405" s="134"/>
      <c r="W405" s="134"/>
      <c r="X405" s="134"/>
      <c r="Y405" s="134"/>
      <c r="Z405" s="134"/>
      <c r="AA405" s="134"/>
    </row>
    <row r="406" ht="20.25" spans="1:40">
      <c r="A406" s="96"/>
      <c r="B406" s="96"/>
      <c r="C406" s="96"/>
      <c r="D406" s="96"/>
      <c r="E406" s="97"/>
      <c r="F406" s="125" t="s">
        <v>569</v>
      </c>
      <c r="G406" s="125"/>
      <c r="H406" s="125"/>
      <c r="I406" s="125"/>
      <c r="J406" s="125"/>
      <c r="K406" s="125"/>
      <c r="L406" s="125"/>
      <c r="M406" s="97"/>
      <c r="N406" s="132" t="s">
        <v>570</v>
      </c>
      <c r="O406" s="132"/>
      <c r="P406" s="132"/>
      <c r="Q406" s="132"/>
      <c r="R406" s="132"/>
      <c r="S406" s="132"/>
      <c r="T406" s="132"/>
      <c r="U406" s="97"/>
      <c r="V406" s="135" t="s">
        <v>571</v>
      </c>
      <c r="W406" s="135"/>
      <c r="X406" s="135"/>
      <c r="Y406" s="135"/>
      <c r="Z406" s="135"/>
      <c r="AA406" s="135"/>
      <c r="AB406" s="135"/>
      <c r="AC406" s="97"/>
      <c r="AD406" s="137" t="s">
        <v>572</v>
      </c>
      <c r="AE406" s="137"/>
      <c r="AF406" s="137"/>
      <c r="AG406" s="137"/>
      <c r="AH406" s="137"/>
      <c r="AI406" s="97"/>
      <c r="AJ406" s="139" t="s">
        <v>573</v>
      </c>
      <c r="AK406" s="139"/>
      <c r="AL406" s="139"/>
      <c r="AM406" s="139"/>
      <c r="AN406" s="139"/>
    </row>
    <row r="407" ht="20.25" spans="1:40">
      <c r="A407" s="97" t="s">
        <v>513</v>
      </c>
      <c r="B407" s="97" t="s">
        <v>486</v>
      </c>
      <c r="C407" s="97" t="s">
        <v>487</v>
      </c>
      <c r="D407" s="110" t="s">
        <v>574</v>
      </c>
      <c r="E407" s="97" t="s">
        <v>15</v>
      </c>
      <c r="F407" s="125" t="s">
        <v>575</v>
      </c>
      <c r="G407" s="125" t="s">
        <v>35</v>
      </c>
      <c r="H407" s="125" t="s">
        <v>576</v>
      </c>
      <c r="I407" s="125" t="s">
        <v>577</v>
      </c>
      <c r="J407" s="125" t="s">
        <v>578</v>
      </c>
      <c r="K407" s="125" t="s">
        <v>579</v>
      </c>
      <c r="L407" s="125" t="s">
        <v>580</v>
      </c>
      <c r="M407" s="97" t="s">
        <v>534</v>
      </c>
      <c r="N407" s="132" t="s">
        <v>581</v>
      </c>
      <c r="O407" s="132" t="s">
        <v>582</v>
      </c>
      <c r="P407" s="132" t="s">
        <v>583</v>
      </c>
      <c r="Q407" s="132" t="s">
        <v>584</v>
      </c>
      <c r="R407" s="132" t="s">
        <v>585</v>
      </c>
      <c r="S407" s="132" t="s">
        <v>586</v>
      </c>
      <c r="T407" s="132" t="s">
        <v>587</v>
      </c>
      <c r="U407" s="97" t="s">
        <v>534</v>
      </c>
      <c r="V407" s="135" t="s">
        <v>588</v>
      </c>
      <c r="W407" s="135" t="s">
        <v>589</v>
      </c>
      <c r="X407" s="135" t="s">
        <v>590</v>
      </c>
      <c r="Y407" s="135" t="s">
        <v>591</v>
      </c>
      <c r="Z407" s="135" t="s">
        <v>592</v>
      </c>
      <c r="AA407" s="135" t="s">
        <v>593</v>
      </c>
      <c r="AB407" s="135" t="s">
        <v>594</v>
      </c>
      <c r="AC407" s="97" t="s">
        <v>534</v>
      </c>
      <c r="AD407" s="137" t="s">
        <v>595</v>
      </c>
      <c r="AE407" s="137" t="s">
        <v>596</v>
      </c>
      <c r="AF407" s="137" t="s">
        <v>597</v>
      </c>
      <c r="AG407" s="137" t="s">
        <v>598</v>
      </c>
      <c r="AH407" s="137" t="s">
        <v>599</v>
      </c>
      <c r="AI407" s="97" t="s">
        <v>534</v>
      </c>
      <c r="AJ407" s="140" t="s">
        <v>575</v>
      </c>
      <c r="AK407" s="140" t="s">
        <v>600</v>
      </c>
      <c r="AL407" s="141" t="s">
        <v>601</v>
      </c>
      <c r="AM407" s="141" t="s">
        <v>602</v>
      </c>
      <c r="AN407" s="141" t="s">
        <v>603</v>
      </c>
    </row>
    <row r="408" spans="1:40">
      <c r="A408" s="96" t="str">
        <f>IF(D408&gt;0,اكتوبر!D12," ")</f>
        <v> </v>
      </c>
      <c r="B408" s="96" t="str">
        <f>IF(D408&gt;0,يناير!D408," ")</f>
        <v> </v>
      </c>
      <c r="C408" s="96" t="str">
        <f>IF(D408&gt;0,يناير!E408,"")</f>
        <v/>
      </c>
      <c r="D408" s="126">
        <f t="shared" ref="D408:D439" si="68">SUM(AI408,AC408,U408,M408)</f>
        <v>0</v>
      </c>
      <c r="E408" s="126">
        <f t="shared" ref="E408:E439" si="69">SUM(H408:L408,-G408-F408)</f>
        <v>0</v>
      </c>
      <c r="F408" s="96">
        <f>IF(F$11=اكتوبر!$A12,اكتوبر!$BP12-اكتوبر!$BO12,0)</f>
        <v>0</v>
      </c>
      <c r="G408" s="96">
        <f>IF(G$11=اكتوبر!$A12,اكتوبر!$BL12-اكتوبر!$BK12,0)</f>
        <v>0</v>
      </c>
      <c r="H408" s="96">
        <f>IF(H$11=اكتوبر!$A12,اكتوبر!$BM12-اكتوبر!$BN12,0)</f>
        <v>0</v>
      </c>
      <c r="I408" s="96">
        <f>IF(I$11=اكتوبر!$A12,اكتوبر!$BM12-اكتوبر!$BN12,0)</f>
        <v>0</v>
      </c>
      <c r="J408" s="96">
        <f>IF(J$11=اكتوبر!$A12,اكتوبر!$BM12-اكتوبر!$BN12,0)</f>
        <v>0</v>
      </c>
      <c r="K408" s="96">
        <f>IF(K$11=اكتوبر!$A12,اكتوبر!$BM12-اكتوبر!$BN12,0)</f>
        <v>0</v>
      </c>
      <c r="L408" s="96">
        <f>IF(L$11=اكتوبر!$A12,اكتوبر!$BM12-اكتوبر!$BN12,0)</f>
        <v>0</v>
      </c>
      <c r="M408" s="96">
        <f t="shared" ref="M408:M439" si="70">SUM(P408:T408,-O408-N408)</f>
        <v>0</v>
      </c>
      <c r="N408" s="96">
        <f>IF(N$11=اكتوبر!$A12,اكتوبر!$BP12-اكتوبر!$BO12,0)</f>
        <v>0</v>
      </c>
      <c r="O408" s="96">
        <f>IF(O$11=اكتوبر!$A12,اكتوبر!$BL12-اكتوبر!$BK12,0)</f>
        <v>0</v>
      </c>
      <c r="P408" s="96">
        <f>IF(P$11=اكتوبر!$A12,اكتوبر!$AI12-اكتوبر!$AJ12,0)</f>
        <v>0</v>
      </c>
      <c r="Q408" s="96">
        <f>IF(Q$11=اكتوبر!$A12,اكتوبر!$AI12-اكتوبر!$AJ12,0)</f>
        <v>0</v>
      </c>
      <c r="R408" s="96">
        <f>IF(R$11=اكتوبر!$A12,اكتوبر!$AI12-اكتوبر!$AJ12,0)</f>
        <v>0</v>
      </c>
      <c r="S408" s="96">
        <f>IF(S$11=اكتوبر!$A12,اكتوبر!$AI12-اكتوبر!$AJ12,0)</f>
        <v>0</v>
      </c>
      <c r="T408" s="96">
        <f>IF(T$11=اكتوبر!$A12,اكتوبر!$AI12-اكتوبر!$AJ12,0)</f>
        <v>0</v>
      </c>
      <c r="U408" s="96">
        <f t="shared" ref="U408:U439" si="71">SUM(X408:AB408,-W408-V408)</f>
        <v>0</v>
      </c>
      <c r="V408" s="96">
        <f>IF(V$11=اكتوبر!$A12,اكتوبر!$BP12-اكتوبر!$BO12,0)</f>
        <v>0</v>
      </c>
      <c r="W408" s="96">
        <f>IF(W$11=اكتوبر!$A12,اكتوبر!$BL12-اكتوبر!$BK12,0)</f>
        <v>0</v>
      </c>
      <c r="X408" s="96">
        <f>IF(X$11=اكتوبر!$A12,اكتوبر!$AI12-اكتوبر!$AJ12,0)</f>
        <v>0</v>
      </c>
      <c r="Y408" s="96">
        <f>IF(Y$11=اكتوبر!$A12,اكتوبر!$AI12-اكتوبر!$AJ12,0)</f>
        <v>0</v>
      </c>
      <c r="Z408" s="96">
        <f>IF(Z$11=اكتوبر!$A12,اكتوبر!$AI12-اكتوبر!$AJ12,0)</f>
        <v>0</v>
      </c>
      <c r="AA408" s="96">
        <f>IF(AA$11=اكتوبر!$A12,اكتوبر!$AI12-اكتوبر!$AJ12,0)</f>
        <v>0</v>
      </c>
      <c r="AB408" s="96">
        <f>IF(AB$11=اكتوبر!$A12,اكتوبر!$AI12-اكتوبر!$AJ12,0)</f>
        <v>0</v>
      </c>
      <c r="AC408" s="96">
        <f t="shared" ref="AC408:AC439" si="72">SUM(AF408:AH408,-AE408-AD408)</f>
        <v>0</v>
      </c>
      <c r="AD408" s="96">
        <f>IF(AD$11=اكتوبر!$A12,اكتوبر!$BP12-اكتوبر!$BO12,0)</f>
        <v>0</v>
      </c>
      <c r="AE408" s="96">
        <f>IF(AE$11=اكتوبر!$A12,اكتوبر!$BL12-اكتوبر!$BK12,0)</f>
        <v>0</v>
      </c>
      <c r="AF408" s="96">
        <f>IF(AF$11=اكتوبر!$A12,اكتوبر!$AI12-اكتوبر!$AJ12,0)</f>
        <v>0</v>
      </c>
      <c r="AG408" s="96">
        <f>IF(AG$11=اكتوبر!$A12,اكتوبر!$AI12-اكتوبر!$AJ12,0)</f>
        <v>0</v>
      </c>
      <c r="AH408" s="96">
        <f>IF(AH$11=اكتوبر!$A12,اكتوبر!$AI12-اكتوبر!$AJ12,0)</f>
        <v>0</v>
      </c>
      <c r="AI408" s="96">
        <f t="shared" ref="AI408:AI439" si="73">SUM(AK408:AN408,-AJ408)</f>
        <v>0</v>
      </c>
      <c r="AJ408" s="96">
        <f>IF(AJ$11=اكتوبر!$A12,اكتوبر!$BP12-اكتوبر!$BO12,0)</f>
        <v>0</v>
      </c>
      <c r="AK408" s="96">
        <f>IF(AK$11=اكتوبر!$A12,اكتوبر!$BL12-اكتوبر!$BK12,0)</f>
        <v>0</v>
      </c>
      <c r="AL408" s="96">
        <f>IF(AL$11=اكتوبر!$A12,اكتوبر!$BL12-اكتوبر!$BK12,0)</f>
        <v>0</v>
      </c>
      <c r="AM408" s="96">
        <f>IF(AM$11=اكتوبر!$A12,اكتوبر!$BL12-اكتوبر!$BK12,0)</f>
        <v>0</v>
      </c>
      <c r="AN408" s="96">
        <f>IF(AN$11=اكتوبر!$A12,اكتوبر!$BL12-اكتوبر!$BK12,0)</f>
        <v>0</v>
      </c>
    </row>
    <row r="409" spans="1:40">
      <c r="A409" s="96" t="str">
        <f>IF(D409&gt;0,اكتوبر!D13," ")</f>
        <v> </v>
      </c>
      <c r="B409" s="96"/>
      <c r="C409" s="96"/>
      <c r="D409" s="126">
        <f t="shared" si="68"/>
        <v>0</v>
      </c>
      <c r="E409" s="126">
        <f t="shared" si="69"/>
        <v>0</v>
      </c>
      <c r="F409" s="96">
        <f>IF(F$11=اكتوبر!$A13,اكتوبر!$BP13-اكتوبر!$BO13,0)</f>
        <v>0</v>
      </c>
      <c r="G409" s="96">
        <f>IF(G$11=اكتوبر!$A13,اكتوبر!$BL13-اكتوبر!$BK13,0)</f>
        <v>0</v>
      </c>
      <c r="H409" s="96">
        <f>IF(H$11=اكتوبر!$A13,اكتوبر!$BM13-اكتوبر!$BN13,0)</f>
        <v>0</v>
      </c>
      <c r="I409" s="96">
        <f>IF(I$11=اكتوبر!$A13,اكتوبر!$BM13-اكتوبر!$BN13,0)</f>
        <v>0</v>
      </c>
      <c r="J409" s="96">
        <f>IF(J$11=اكتوبر!$A13,اكتوبر!$BM13-اكتوبر!$BN13,0)</f>
        <v>0</v>
      </c>
      <c r="K409" s="96">
        <f>IF(K$11=اكتوبر!$A13,اكتوبر!$BM13-اكتوبر!$BN13,0)</f>
        <v>0</v>
      </c>
      <c r="L409" s="96">
        <f>IF(L$11=اكتوبر!$A13,اكتوبر!$BM13-اكتوبر!$BN13,0)</f>
        <v>0</v>
      </c>
      <c r="M409" s="96">
        <f t="shared" si="70"/>
        <v>0</v>
      </c>
      <c r="N409" s="96">
        <f>IF(N$11=اكتوبر!$A13,اكتوبر!$BP13-اكتوبر!$BO13,0)</f>
        <v>0</v>
      </c>
      <c r="O409" s="96">
        <f>IF(O$11=اكتوبر!$A13,اكتوبر!$BL13-اكتوبر!$BK13,0)</f>
        <v>0</v>
      </c>
      <c r="P409" s="96">
        <f>IF(P$11=اكتوبر!$A13,اكتوبر!$AI13-اكتوبر!$AJ13,0)</f>
        <v>0</v>
      </c>
      <c r="Q409" s="96">
        <f>IF(Q$11=اكتوبر!$A13,اكتوبر!$AI13-اكتوبر!$AJ13,0)</f>
        <v>0</v>
      </c>
      <c r="R409" s="96">
        <f>IF(R$11=اكتوبر!$A13,اكتوبر!$AI13-اكتوبر!$AJ13,0)</f>
        <v>0</v>
      </c>
      <c r="S409" s="96">
        <f>IF(S$11=اكتوبر!$A13,اكتوبر!$AI13-اكتوبر!$AJ13,0)</f>
        <v>0</v>
      </c>
      <c r="T409" s="96">
        <f>IF(T$11=اكتوبر!$A13,اكتوبر!$AI13-اكتوبر!$AJ13,0)</f>
        <v>0</v>
      </c>
      <c r="U409" s="96">
        <f t="shared" si="71"/>
        <v>0</v>
      </c>
      <c r="V409" s="96">
        <f>IF(V$11=اكتوبر!$A13,اكتوبر!$BP13-اكتوبر!$BO13,0)</f>
        <v>0</v>
      </c>
      <c r="W409" s="96">
        <f>IF(W$11=اكتوبر!$A13,اكتوبر!$BL13-اكتوبر!$BK13,0)</f>
        <v>0</v>
      </c>
      <c r="X409" s="96">
        <f>IF(X$11=اكتوبر!$A13,اكتوبر!$AI13-اكتوبر!$AJ13,0)</f>
        <v>0</v>
      </c>
      <c r="Y409" s="96">
        <f>IF(Y$11=اكتوبر!$A13,اكتوبر!$AI13-اكتوبر!$AJ13,0)</f>
        <v>0</v>
      </c>
      <c r="Z409" s="96">
        <f>IF(Z$11=اكتوبر!$A13,اكتوبر!$AI13-اكتوبر!$AJ13,0)</f>
        <v>0</v>
      </c>
      <c r="AA409" s="96">
        <f>IF(AA$11=اكتوبر!$A13,اكتوبر!$AI13-اكتوبر!$AJ13,0)</f>
        <v>0</v>
      </c>
      <c r="AB409" s="96">
        <f>IF(AB$11=اكتوبر!$A13,اكتوبر!$AI13-اكتوبر!$AJ13,0)</f>
        <v>0</v>
      </c>
      <c r="AC409" s="96">
        <f t="shared" si="72"/>
        <v>0</v>
      </c>
      <c r="AD409" s="96">
        <f>IF(AD$11=اكتوبر!$A13,اكتوبر!$BP13-اكتوبر!$BO13,0)</f>
        <v>0</v>
      </c>
      <c r="AE409" s="96">
        <f>IF(AE$11=اكتوبر!$A13,اكتوبر!$BL13-اكتوبر!$BK13,0)</f>
        <v>0</v>
      </c>
      <c r="AF409" s="96">
        <f>IF(AF$11=اكتوبر!$A13,اكتوبر!$AI13-اكتوبر!$AJ13,0)</f>
        <v>0</v>
      </c>
      <c r="AG409" s="96">
        <f>IF(AG$11=اكتوبر!$A13,اكتوبر!$AI13-اكتوبر!$AJ13,0)</f>
        <v>0</v>
      </c>
      <c r="AH409" s="96">
        <f>IF(AH$11=اكتوبر!$A13,اكتوبر!$AI13-اكتوبر!$AJ13,0)</f>
        <v>0</v>
      </c>
      <c r="AI409" s="96">
        <f t="shared" si="73"/>
        <v>0</v>
      </c>
      <c r="AJ409" s="96">
        <f>IF(AJ$11=اكتوبر!$A13,اكتوبر!$BP13-اكتوبر!$BO13,0)</f>
        <v>0</v>
      </c>
      <c r="AK409" s="96">
        <f>IF(AK$11=اكتوبر!$A13,اكتوبر!$BL13-اكتوبر!$BK13,0)</f>
        <v>0</v>
      </c>
      <c r="AL409" s="96">
        <f>IF(AL$11=اكتوبر!$A13,اكتوبر!$BL13-اكتوبر!$BK13,0)</f>
        <v>0</v>
      </c>
      <c r="AM409" s="96">
        <f>IF(AM$11=اكتوبر!$A13,اكتوبر!$BL13-اكتوبر!$BK13,0)</f>
        <v>0</v>
      </c>
      <c r="AN409" s="96">
        <f>IF(AN$11=اكتوبر!$A13,اكتوبر!$BL13-اكتوبر!$BK13,0)</f>
        <v>0</v>
      </c>
    </row>
    <row r="410" spans="1:40">
      <c r="A410" s="96" t="str">
        <f>IF(D410&gt;0,اكتوبر!D14," ")</f>
        <v> </v>
      </c>
      <c r="B410" s="96"/>
      <c r="C410" s="96"/>
      <c r="D410" s="126">
        <f t="shared" si="68"/>
        <v>0</v>
      </c>
      <c r="E410" s="126">
        <f t="shared" si="69"/>
        <v>0</v>
      </c>
      <c r="F410" s="96">
        <f>IF(F$11=اكتوبر!$A14,اكتوبر!$BP14-اكتوبر!$BO14,0)</f>
        <v>0</v>
      </c>
      <c r="G410" s="96">
        <f>IF(G$11=اكتوبر!$A14,اكتوبر!$BL14-اكتوبر!$BK14,0)</f>
        <v>0</v>
      </c>
      <c r="H410" s="96">
        <f>IF(H$11=اكتوبر!$A14,اكتوبر!$BM14-اكتوبر!$BN14,0)</f>
        <v>0</v>
      </c>
      <c r="I410" s="96">
        <f>IF(I$11=اكتوبر!$A14,اكتوبر!$BM14-اكتوبر!$BN14,0)</f>
        <v>0</v>
      </c>
      <c r="J410" s="96">
        <f>IF(J$11=اكتوبر!$A14,اكتوبر!$BM14-اكتوبر!$BN14,0)</f>
        <v>0</v>
      </c>
      <c r="K410" s="96">
        <f>IF(K$11=اكتوبر!$A14,اكتوبر!$BM14-اكتوبر!$BN14,0)</f>
        <v>0</v>
      </c>
      <c r="L410" s="96">
        <f>IF(L$11=اكتوبر!$A14,اكتوبر!$BM14-اكتوبر!$BN14,0)</f>
        <v>0</v>
      </c>
      <c r="M410" s="96">
        <f t="shared" si="70"/>
        <v>0</v>
      </c>
      <c r="N410" s="96">
        <f>IF(N$11=اكتوبر!$A14,اكتوبر!$BP14-اكتوبر!$BO14,0)</f>
        <v>0</v>
      </c>
      <c r="O410" s="96">
        <f>IF(O$11=اكتوبر!$A14,اكتوبر!$BL14-اكتوبر!$BK14,0)</f>
        <v>0</v>
      </c>
      <c r="P410" s="96">
        <f>IF(P$11=اكتوبر!$A14,اكتوبر!$AI14-اكتوبر!$AJ14,0)</f>
        <v>0</v>
      </c>
      <c r="Q410" s="96">
        <f>IF(Q$11=اكتوبر!$A14,اكتوبر!$AI14-اكتوبر!$AJ14,0)</f>
        <v>0</v>
      </c>
      <c r="R410" s="96">
        <f>IF(R$11=اكتوبر!$A14,اكتوبر!$AI14-اكتوبر!$AJ14,0)</f>
        <v>0</v>
      </c>
      <c r="S410" s="96">
        <f>IF(S$11=اكتوبر!$A14,اكتوبر!$AI14-اكتوبر!$AJ14,0)</f>
        <v>0</v>
      </c>
      <c r="T410" s="96">
        <f>IF(T$11=اكتوبر!$A14,اكتوبر!$AI14-اكتوبر!$AJ14,0)</f>
        <v>0</v>
      </c>
      <c r="U410" s="96">
        <f t="shared" si="71"/>
        <v>0</v>
      </c>
      <c r="V410" s="96">
        <f>IF(V$11=اكتوبر!$A14,اكتوبر!$BP14-اكتوبر!$BO14,0)</f>
        <v>0</v>
      </c>
      <c r="W410" s="96">
        <f>IF(W$11=اكتوبر!$A14,اكتوبر!$BL14-اكتوبر!$BK14,0)</f>
        <v>0</v>
      </c>
      <c r="X410" s="96">
        <f>IF(X$11=اكتوبر!$A14,اكتوبر!$AI14-اكتوبر!$AJ14,0)</f>
        <v>0</v>
      </c>
      <c r="Y410" s="96">
        <f>IF(Y$11=اكتوبر!$A14,اكتوبر!$AI14-اكتوبر!$AJ14,0)</f>
        <v>0</v>
      </c>
      <c r="Z410" s="96">
        <f>IF(Z$11=اكتوبر!$A14,اكتوبر!$AI14-اكتوبر!$AJ14,0)</f>
        <v>0</v>
      </c>
      <c r="AA410" s="96">
        <f>IF(AA$11=اكتوبر!$A14,اكتوبر!$AI14-اكتوبر!$AJ14,0)</f>
        <v>0</v>
      </c>
      <c r="AB410" s="96">
        <f>IF(AB$11=اكتوبر!$A14,اكتوبر!$AI14-اكتوبر!$AJ14,0)</f>
        <v>0</v>
      </c>
      <c r="AC410" s="96">
        <f t="shared" si="72"/>
        <v>0</v>
      </c>
      <c r="AD410" s="96">
        <f>IF(AD$11=اكتوبر!$A14,اكتوبر!$BP14-اكتوبر!$BO14,0)</f>
        <v>0</v>
      </c>
      <c r="AE410" s="96">
        <f>IF(AE$11=اكتوبر!$A14,اكتوبر!$BL14-اكتوبر!$BK14,0)</f>
        <v>0</v>
      </c>
      <c r="AF410" s="96">
        <f>IF(AF$11=اكتوبر!$A14,اكتوبر!$AI14-اكتوبر!$AJ14,0)</f>
        <v>0</v>
      </c>
      <c r="AG410" s="96">
        <f>IF(AG$11=اكتوبر!$A14,اكتوبر!$AI14-اكتوبر!$AJ14,0)</f>
        <v>0</v>
      </c>
      <c r="AH410" s="96">
        <f>IF(AH$11=اكتوبر!$A14,اكتوبر!$AI14-اكتوبر!$AJ14,0)</f>
        <v>0</v>
      </c>
      <c r="AI410" s="96">
        <f t="shared" si="73"/>
        <v>0</v>
      </c>
      <c r="AJ410" s="96">
        <f>IF(AJ$11=اكتوبر!$A14,اكتوبر!$BP14-اكتوبر!$BO14,0)</f>
        <v>0</v>
      </c>
      <c r="AK410" s="96">
        <f>IF(AK$11=اكتوبر!$A14,اكتوبر!$BL14-اكتوبر!$BK14,0)</f>
        <v>0</v>
      </c>
      <c r="AL410" s="96">
        <f>IF(AL$11=اكتوبر!$A14,اكتوبر!$BL14-اكتوبر!$BK14,0)</f>
        <v>0</v>
      </c>
      <c r="AM410" s="96">
        <f>IF(AM$11=اكتوبر!$A14,اكتوبر!$BL14-اكتوبر!$BK14,0)</f>
        <v>0</v>
      </c>
      <c r="AN410" s="96">
        <f>IF(AN$11=اكتوبر!$A14,اكتوبر!$BL14-اكتوبر!$BK14,0)</f>
        <v>0</v>
      </c>
    </row>
    <row r="411" spans="1:40">
      <c r="A411" s="96" t="str">
        <f>IF(D411&gt;0,اكتوبر!D15," ")</f>
        <v> </v>
      </c>
      <c r="B411" s="96"/>
      <c r="C411" s="96"/>
      <c r="D411" s="126">
        <f t="shared" si="68"/>
        <v>0</v>
      </c>
      <c r="E411" s="126">
        <f t="shared" si="69"/>
        <v>0</v>
      </c>
      <c r="F411" s="96">
        <f>IF(F$11=اكتوبر!$A15,اكتوبر!$BP15-اكتوبر!$BO15,0)</f>
        <v>0</v>
      </c>
      <c r="G411" s="96">
        <f>IF(G$11=اكتوبر!$A15,اكتوبر!$BL15-اكتوبر!$BK15,0)</f>
        <v>0</v>
      </c>
      <c r="H411" s="96">
        <f>IF(H$11=اكتوبر!$A15,اكتوبر!$BM15-اكتوبر!$BN15,0)</f>
        <v>0</v>
      </c>
      <c r="I411" s="96">
        <f>IF(I$11=اكتوبر!$A15,اكتوبر!$BM15-اكتوبر!$BN15,0)</f>
        <v>0</v>
      </c>
      <c r="J411" s="96">
        <f>IF(J$11=اكتوبر!$A15,اكتوبر!$BM15-اكتوبر!$BN15,0)</f>
        <v>0</v>
      </c>
      <c r="K411" s="96">
        <f>IF(K$11=اكتوبر!$A15,اكتوبر!$BM15-اكتوبر!$BN15,0)</f>
        <v>0</v>
      </c>
      <c r="L411" s="96">
        <f>IF(L$11=اكتوبر!$A15,اكتوبر!$BM15-اكتوبر!$BN15,0)</f>
        <v>0</v>
      </c>
      <c r="M411" s="96">
        <f t="shared" si="70"/>
        <v>0</v>
      </c>
      <c r="N411" s="96">
        <f>IF(N$11=اكتوبر!$A15,اكتوبر!$BP15-اكتوبر!$BO15,0)</f>
        <v>0</v>
      </c>
      <c r="O411" s="96">
        <f>IF(O$11=اكتوبر!$A15,اكتوبر!$BL15-اكتوبر!$BK15,0)</f>
        <v>0</v>
      </c>
      <c r="P411" s="96">
        <f>IF(P$11=اكتوبر!$A15,اكتوبر!$AI15-اكتوبر!$AJ15,0)</f>
        <v>0</v>
      </c>
      <c r="Q411" s="96">
        <f>IF(Q$11=اكتوبر!$A15,اكتوبر!$AI15-اكتوبر!$AJ15,0)</f>
        <v>0</v>
      </c>
      <c r="R411" s="96">
        <f>IF(R$11=اكتوبر!$A15,اكتوبر!$AI15-اكتوبر!$AJ15,0)</f>
        <v>0</v>
      </c>
      <c r="S411" s="96">
        <f>IF(S$11=اكتوبر!$A15,اكتوبر!$AI15-اكتوبر!$AJ15,0)</f>
        <v>0</v>
      </c>
      <c r="T411" s="96">
        <f>IF(T$11=اكتوبر!$A15,اكتوبر!$AI15-اكتوبر!$AJ15,0)</f>
        <v>0</v>
      </c>
      <c r="U411" s="96">
        <f t="shared" si="71"/>
        <v>0</v>
      </c>
      <c r="V411" s="96">
        <f>IF(V$11=اكتوبر!$A15,اكتوبر!$BP15-اكتوبر!$BO15,0)</f>
        <v>0</v>
      </c>
      <c r="W411" s="96">
        <f>IF(W$11=اكتوبر!$A15,اكتوبر!$BL15-اكتوبر!$BK15,0)</f>
        <v>0</v>
      </c>
      <c r="X411" s="96">
        <f>IF(X$11=اكتوبر!$A15,اكتوبر!$AI15-اكتوبر!$AJ15,0)</f>
        <v>0</v>
      </c>
      <c r="Y411" s="96">
        <f>IF(Y$11=اكتوبر!$A15,اكتوبر!$AI15-اكتوبر!$AJ15,0)</f>
        <v>0</v>
      </c>
      <c r="Z411" s="96">
        <f>IF(Z$11=اكتوبر!$A15,اكتوبر!$AI15-اكتوبر!$AJ15,0)</f>
        <v>0</v>
      </c>
      <c r="AA411" s="96">
        <f>IF(AA$11=اكتوبر!$A15,اكتوبر!$AI15-اكتوبر!$AJ15,0)</f>
        <v>0</v>
      </c>
      <c r="AB411" s="96">
        <f>IF(AB$11=اكتوبر!$A15,اكتوبر!$AI15-اكتوبر!$AJ15,0)</f>
        <v>0</v>
      </c>
      <c r="AC411" s="96">
        <f t="shared" si="72"/>
        <v>0</v>
      </c>
      <c r="AD411" s="96">
        <f>IF(AD$11=اكتوبر!$A15,اكتوبر!$BP15-اكتوبر!$BO15,0)</f>
        <v>0</v>
      </c>
      <c r="AE411" s="96">
        <f>IF(AE$11=اكتوبر!$A15,اكتوبر!$BL15-اكتوبر!$BK15,0)</f>
        <v>0</v>
      </c>
      <c r="AF411" s="96">
        <f>IF(AF$11=اكتوبر!$A15,اكتوبر!$AI15-اكتوبر!$AJ15,0)</f>
        <v>0</v>
      </c>
      <c r="AG411" s="96">
        <f>IF(AG$11=اكتوبر!$A15,اكتوبر!$AI15-اكتوبر!$AJ15,0)</f>
        <v>0</v>
      </c>
      <c r="AH411" s="96">
        <f>IF(AH$11=اكتوبر!$A15,اكتوبر!$AI15-اكتوبر!$AJ15,0)</f>
        <v>0</v>
      </c>
      <c r="AI411" s="96">
        <f t="shared" si="73"/>
        <v>0</v>
      </c>
      <c r="AJ411" s="96">
        <f>IF(AJ$11=اكتوبر!$A15,اكتوبر!$BP15-اكتوبر!$BO15,0)</f>
        <v>0</v>
      </c>
      <c r="AK411" s="96">
        <f>IF(AK$11=اكتوبر!$A15,اكتوبر!$BL15-اكتوبر!$BK15,0)</f>
        <v>0</v>
      </c>
      <c r="AL411" s="96">
        <f>IF(AL$11=اكتوبر!$A15,اكتوبر!$BL15-اكتوبر!$BK15,0)</f>
        <v>0</v>
      </c>
      <c r="AM411" s="96">
        <f>IF(AM$11=اكتوبر!$A15,اكتوبر!$BL15-اكتوبر!$BK15,0)</f>
        <v>0</v>
      </c>
      <c r="AN411" s="96">
        <f>IF(AN$11=اكتوبر!$A15,اكتوبر!$BL15-اكتوبر!$BK15,0)</f>
        <v>0</v>
      </c>
    </row>
    <row r="412" spans="1:40">
      <c r="A412" s="96" t="str">
        <f>IF(D412&gt;0,اكتوبر!D16," ")</f>
        <v> </v>
      </c>
      <c r="B412" s="96"/>
      <c r="C412" s="96"/>
      <c r="D412" s="126">
        <f t="shared" si="68"/>
        <v>0</v>
      </c>
      <c r="E412" s="126">
        <f t="shared" si="69"/>
        <v>0</v>
      </c>
      <c r="F412" s="96">
        <f>IF(F$11=اكتوبر!$A16,اكتوبر!$BP16-اكتوبر!$BO16,0)</f>
        <v>0</v>
      </c>
      <c r="G412" s="96">
        <f>IF(G$11=اكتوبر!$A16,اكتوبر!$BL16-اكتوبر!$BK16,0)</f>
        <v>0</v>
      </c>
      <c r="H412" s="96">
        <f>IF(H$11=اكتوبر!$A16,اكتوبر!$BM16-اكتوبر!$BN16,0)</f>
        <v>0</v>
      </c>
      <c r="I412" s="96">
        <f>IF(I$11=اكتوبر!$A16,اكتوبر!$BM16-اكتوبر!$BN16,0)</f>
        <v>0</v>
      </c>
      <c r="J412" s="96">
        <f>IF(J$11=اكتوبر!$A16,اكتوبر!$BM16-اكتوبر!$BN16,0)</f>
        <v>0</v>
      </c>
      <c r="K412" s="96">
        <f>IF(K$11=اكتوبر!$A16,اكتوبر!$BM16-اكتوبر!$BN16,0)</f>
        <v>0</v>
      </c>
      <c r="L412" s="96">
        <f>IF(L$11=اكتوبر!$A16,اكتوبر!$BM16-اكتوبر!$BN16,0)</f>
        <v>0</v>
      </c>
      <c r="M412" s="96">
        <f t="shared" si="70"/>
        <v>0</v>
      </c>
      <c r="N412" s="96">
        <f>IF(N$11=اكتوبر!$A16,اكتوبر!$BP16-اكتوبر!$BO16,0)</f>
        <v>0</v>
      </c>
      <c r="O412" s="96">
        <f>IF(O$11=اكتوبر!$A16,اكتوبر!$BL16-اكتوبر!$BK16,0)</f>
        <v>0</v>
      </c>
      <c r="P412" s="96">
        <f>IF(P$11=اكتوبر!$A16,اكتوبر!$AI16-اكتوبر!$AJ16,0)</f>
        <v>0</v>
      </c>
      <c r="Q412" s="96">
        <f>IF(Q$11=اكتوبر!$A16,اكتوبر!$AI16-اكتوبر!$AJ16,0)</f>
        <v>0</v>
      </c>
      <c r="R412" s="96">
        <f>IF(R$11=اكتوبر!$A16,اكتوبر!$AI16-اكتوبر!$AJ16,0)</f>
        <v>0</v>
      </c>
      <c r="S412" s="96">
        <f>IF(S$11=اكتوبر!$A16,اكتوبر!$AI16-اكتوبر!$AJ16,0)</f>
        <v>0</v>
      </c>
      <c r="T412" s="96">
        <f>IF(T$11=اكتوبر!$A16,اكتوبر!$AI16-اكتوبر!$AJ16,0)</f>
        <v>0</v>
      </c>
      <c r="U412" s="96">
        <f t="shared" si="71"/>
        <v>0</v>
      </c>
      <c r="V412" s="96">
        <f>IF(V$11=اكتوبر!$A16,اكتوبر!$BP16-اكتوبر!$BO16,0)</f>
        <v>0</v>
      </c>
      <c r="W412" s="96">
        <f>IF(W$11=اكتوبر!$A16,اكتوبر!$BL16-اكتوبر!$BK16,0)</f>
        <v>0</v>
      </c>
      <c r="X412" s="96">
        <f>IF(X$11=اكتوبر!$A16,اكتوبر!$AI16-اكتوبر!$AJ16,0)</f>
        <v>0</v>
      </c>
      <c r="Y412" s="96">
        <f>IF(Y$11=اكتوبر!$A16,اكتوبر!$AI16-اكتوبر!$AJ16,0)</f>
        <v>0</v>
      </c>
      <c r="Z412" s="96">
        <f>IF(Z$11=اكتوبر!$A16,اكتوبر!$AI16-اكتوبر!$AJ16,0)</f>
        <v>0</v>
      </c>
      <c r="AA412" s="96">
        <f>IF(AA$11=اكتوبر!$A16,اكتوبر!$AI16-اكتوبر!$AJ16,0)</f>
        <v>0</v>
      </c>
      <c r="AB412" s="96">
        <f>IF(AB$11=اكتوبر!$A16,اكتوبر!$AI16-اكتوبر!$AJ16,0)</f>
        <v>0</v>
      </c>
      <c r="AC412" s="96">
        <f t="shared" si="72"/>
        <v>0</v>
      </c>
      <c r="AD412" s="96">
        <f>IF(AD$11=اكتوبر!$A16,اكتوبر!$BP16-اكتوبر!$BO16,0)</f>
        <v>0</v>
      </c>
      <c r="AE412" s="96">
        <f>IF(AE$11=اكتوبر!$A16,اكتوبر!$BL16-اكتوبر!$BK16,0)</f>
        <v>0</v>
      </c>
      <c r="AF412" s="96">
        <f>IF(AF$11=اكتوبر!$A16,اكتوبر!$AI16-اكتوبر!$AJ16,0)</f>
        <v>0</v>
      </c>
      <c r="AG412" s="96">
        <f>IF(AG$11=اكتوبر!$A16,اكتوبر!$AI16-اكتوبر!$AJ16,0)</f>
        <v>0</v>
      </c>
      <c r="AH412" s="96">
        <f>IF(AH$11=اكتوبر!$A16,اكتوبر!$AI16-اكتوبر!$AJ16,0)</f>
        <v>0</v>
      </c>
      <c r="AI412" s="96">
        <f t="shared" si="73"/>
        <v>0</v>
      </c>
      <c r="AJ412" s="96">
        <f>IF(AJ$11=اكتوبر!$A16,اكتوبر!$BP16-اكتوبر!$BO16,0)</f>
        <v>0</v>
      </c>
      <c r="AK412" s="96">
        <f>IF(AK$11=اكتوبر!$A16,اكتوبر!$BL16-اكتوبر!$BK16,0)</f>
        <v>0</v>
      </c>
      <c r="AL412" s="96">
        <f>IF(AL$11=اكتوبر!$A16,اكتوبر!$BL16-اكتوبر!$BK16,0)</f>
        <v>0</v>
      </c>
      <c r="AM412" s="96">
        <f>IF(AM$11=اكتوبر!$A16,اكتوبر!$BL16-اكتوبر!$BK16,0)</f>
        <v>0</v>
      </c>
      <c r="AN412" s="96">
        <f>IF(AN$11=اكتوبر!$A16,اكتوبر!$BL16-اكتوبر!$BK16,0)</f>
        <v>0</v>
      </c>
    </row>
    <row r="413" spans="1:40">
      <c r="A413" s="96" t="str">
        <f>IF(D413&gt;0,اكتوبر!D17," ")</f>
        <v> </v>
      </c>
      <c r="B413" s="96"/>
      <c r="C413" s="96"/>
      <c r="D413" s="126">
        <f t="shared" si="68"/>
        <v>0</v>
      </c>
      <c r="E413" s="126">
        <f t="shared" si="69"/>
        <v>0</v>
      </c>
      <c r="F413" s="96">
        <f>IF(F$11=اكتوبر!$A17,اكتوبر!$BP17-اكتوبر!$BO17,0)</f>
        <v>0</v>
      </c>
      <c r="G413" s="96">
        <f>IF(G$11=اكتوبر!$A17,اكتوبر!$BL17-اكتوبر!$BK17,0)</f>
        <v>0</v>
      </c>
      <c r="H413" s="96">
        <f>IF(H$11=اكتوبر!$A17,اكتوبر!$BM17-اكتوبر!$BN17,0)</f>
        <v>0</v>
      </c>
      <c r="I413" s="96">
        <f>IF(I$11=اكتوبر!$A17,اكتوبر!$BM17-اكتوبر!$BN17,0)</f>
        <v>0</v>
      </c>
      <c r="J413" s="96">
        <f>IF(J$11=اكتوبر!$A17,اكتوبر!$BM17-اكتوبر!$BN17,0)</f>
        <v>0</v>
      </c>
      <c r="K413" s="96">
        <f>IF(K$11=اكتوبر!$A17,اكتوبر!$BM17-اكتوبر!$BN17,0)</f>
        <v>0</v>
      </c>
      <c r="L413" s="96">
        <f>IF(L$11=اكتوبر!$A17,اكتوبر!$BM17-اكتوبر!$BN17,0)</f>
        <v>0</v>
      </c>
      <c r="M413" s="96">
        <f t="shared" si="70"/>
        <v>0</v>
      </c>
      <c r="N413" s="96">
        <f>IF(N$11=اكتوبر!$A17,اكتوبر!$BP17-اكتوبر!$BO17,0)</f>
        <v>0</v>
      </c>
      <c r="O413" s="96">
        <f>IF(O$11=اكتوبر!$A17,اكتوبر!$BL17-اكتوبر!$BK17,0)</f>
        <v>0</v>
      </c>
      <c r="P413" s="96">
        <f>IF(P$11=اكتوبر!$A17,اكتوبر!$AI17-اكتوبر!$AJ17,0)</f>
        <v>0</v>
      </c>
      <c r="Q413" s="96">
        <f>IF(Q$11=اكتوبر!$A17,اكتوبر!$AI17-اكتوبر!$AJ17,0)</f>
        <v>0</v>
      </c>
      <c r="R413" s="96">
        <f>IF(R$11=اكتوبر!$A17,اكتوبر!$AI17-اكتوبر!$AJ17,0)</f>
        <v>0</v>
      </c>
      <c r="S413" s="96">
        <f>IF(S$11=اكتوبر!$A17,اكتوبر!$AI17-اكتوبر!$AJ17,0)</f>
        <v>0</v>
      </c>
      <c r="T413" s="96">
        <f>IF(T$11=اكتوبر!$A17,اكتوبر!$AI17-اكتوبر!$AJ17,0)</f>
        <v>0</v>
      </c>
      <c r="U413" s="96">
        <f t="shared" si="71"/>
        <v>0</v>
      </c>
      <c r="V413" s="96">
        <f>IF(V$11=اكتوبر!$A17,اكتوبر!$BP17-اكتوبر!$BO17,0)</f>
        <v>0</v>
      </c>
      <c r="W413" s="96">
        <f>IF(W$11=اكتوبر!$A17,اكتوبر!$BL17-اكتوبر!$BK17,0)</f>
        <v>0</v>
      </c>
      <c r="X413" s="96">
        <f>IF(X$11=اكتوبر!$A17,اكتوبر!$AI17-اكتوبر!$AJ17,0)</f>
        <v>0</v>
      </c>
      <c r="Y413" s="96">
        <f>IF(Y$11=اكتوبر!$A17,اكتوبر!$AI17-اكتوبر!$AJ17,0)</f>
        <v>0</v>
      </c>
      <c r="Z413" s="96">
        <f>IF(Z$11=اكتوبر!$A17,اكتوبر!$AI17-اكتوبر!$AJ17,0)</f>
        <v>0</v>
      </c>
      <c r="AA413" s="96">
        <f>IF(AA$11=اكتوبر!$A17,اكتوبر!$AI17-اكتوبر!$AJ17,0)</f>
        <v>0</v>
      </c>
      <c r="AB413" s="96">
        <f>IF(AB$11=اكتوبر!$A17,اكتوبر!$AI17-اكتوبر!$AJ17,0)</f>
        <v>0</v>
      </c>
      <c r="AC413" s="96">
        <f t="shared" si="72"/>
        <v>0</v>
      </c>
      <c r="AD413" s="96">
        <f>IF(AD$11=اكتوبر!$A17,اكتوبر!$BP17-اكتوبر!$BO17,0)</f>
        <v>0</v>
      </c>
      <c r="AE413" s="96">
        <f>IF(AE$11=اكتوبر!$A17,اكتوبر!$BL17-اكتوبر!$BK17,0)</f>
        <v>0</v>
      </c>
      <c r="AF413" s="96">
        <f>IF(AF$11=اكتوبر!$A17,اكتوبر!$AI17-اكتوبر!$AJ17,0)</f>
        <v>0</v>
      </c>
      <c r="AG413" s="96">
        <f>IF(AG$11=اكتوبر!$A17,اكتوبر!$AI17-اكتوبر!$AJ17,0)</f>
        <v>0</v>
      </c>
      <c r="AH413" s="96">
        <f>IF(AH$11=اكتوبر!$A17,اكتوبر!$AI17-اكتوبر!$AJ17,0)</f>
        <v>0</v>
      </c>
      <c r="AI413" s="96">
        <f t="shared" si="73"/>
        <v>0</v>
      </c>
      <c r="AJ413" s="96">
        <f>IF(AJ$11=اكتوبر!$A17,اكتوبر!$BP17-اكتوبر!$BO17,0)</f>
        <v>0</v>
      </c>
      <c r="AK413" s="96">
        <f>IF(AK$11=اكتوبر!$A17,اكتوبر!$BL17-اكتوبر!$BK17,0)</f>
        <v>0</v>
      </c>
      <c r="AL413" s="96">
        <f>IF(AL$11=اكتوبر!$A17,اكتوبر!$BL17-اكتوبر!$BK17,0)</f>
        <v>0</v>
      </c>
      <c r="AM413" s="96">
        <f>IF(AM$11=اكتوبر!$A17,اكتوبر!$BL17-اكتوبر!$BK17,0)</f>
        <v>0</v>
      </c>
      <c r="AN413" s="96">
        <f>IF(AN$11=اكتوبر!$A17,اكتوبر!$BL17-اكتوبر!$BK17,0)</f>
        <v>0</v>
      </c>
    </row>
    <row r="414" spans="1:40">
      <c r="A414" s="96" t="str">
        <f>IF(D414&gt;0,اكتوبر!D18," ")</f>
        <v> </v>
      </c>
      <c r="B414" s="96"/>
      <c r="C414" s="96"/>
      <c r="D414" s="126">
        <f t="shared" si="68"/>
        <v>0</v>
      </c>
      <c r="E414" s="126">
        <f t="shared" si="69"/>
        <v>0</v>
      </c>
      <c r="F414" s="96">
        <f>IF(F$11=اكتوبر!$A18,اكتوبر!$BP18-اكتوبر!$BO18,0)</f>
        <v>0</v>
      </c>
      <c r="G414" s="96">
        <f>IF(G$11=اكتوبر!$A18,اكتوبر!$BL18-اكتوبر!$BK18,0)</f>
        <v>0</v>
      </c>
      <c r="H414" s="96">
        <f>IF(H$11=اكتوبر!$A18,اكتوبر!$BM18-اكتوبر!$BN18,0)</f>
        <v>0</v>
      </c>
      <c r="I414" s="96">
        <f>IF(I$11=اكتوبر!$A18,اكتوبر!$BM18-اكتوبر!$BN18,0)</f>
        <v>0</v>
      </c>
      <c r="J414" s="96">
        <f>IF(J$11=اكتوبر!$A18,اكتوبر!$BM18-اكتوبر!$BN18,0)</f>
        <v>0</v>
      </c>
      <c r="K414" s="96">
        <f>IF(K$11=اكتوبر!$A18,اكتوبر!$BM18-اكتوبر!$BN18,0)</f>
        <v>0</v>
      </c>
      <c r="L414" s="96">
        <f>IF(L$11=اكتوبر!$A18,اكتوبر!$BM18-اكتوبر!$BN18,0)</f>
        <v>0</v>
      </c>
      <c r="M414" s="96">
        <f t="shared" si="70"/>
        <v>0</v>
      </c>
      <c r="N414" s="96">
        <f>IF(N$11=اكتوبر!$A18,اكتوبر!$BP18-اكتوبر!$BO18,0)</f>
        <v>0</v>
      </c>
      <c r="O414" s="96">
        <f>IF(O$11=اكتوبر!$A18,اكتوبر!$BL18-اكتوبر!$BK18,0)</f>
        <v>0</v>
      </c>
      <c r="P414" s="96">
        <f>IF(P$11=اكتوبر!$A18,اكتوبر!$AI18-اكتوبر!$AJ18,0)</f>
        <v>0</v>
      </c>
      <c r="Q414" s="96">
        <f>IF(Q$11=اكتوبر!$A18,اكتوبر!$AI18-اكتوبر!$AJ18,0)</f>
        <v>0</v>
      </c>
      <c r="R414" s="96">
        <f>IF(R$11=اكتوبر!$A18,اكتوبر!$AI18-اكتوبر!$AJ18,0)</f>
        <v>0</v>
      </c>
      <c r="S414" s="96">
        <f>IF(S$11=اكتوبر!$A18,اكتوبر!$AI18-اكتوبر!$AJ18,0)</f>
        <v>0</v>
      </c>
      <c r="T414" s="96">
        <f>IF(T$11=اكتوبر!$A18,اكتوبر!$AI18-اكتوبر!$AJ18,0)</f>
        <v>0</v>
      </c>
      <c r="U414" s="96">
        <f t="shared" si="71"/>
        <v>0</v>
      </c>
      <c r="V414" s="96">
        <f>IF(V$11=اكتوبر!$A18,اكتوبر!$BP18-اكتوبر!$BO18,0)</f>
        <v>0</v>
      </c>
      <c r="W414" s="96">
        <f>IF(W$11=اكتوبر!$A18,اكتوبر!$BL18-اكتوبر!$BK18,0)</f>
        <v>0</v>
      </c>
      <c r="X414" s="96">
        <f>IF(X$11=اكتوبر!$A18,اكتوبر!$AI18-اكتوبر!$AJ18,0)</f>
        <v>0</v>
      </c>
      <c r="Y414" s="96">
        <f>IF(Y$11=اكتوبر!$A18,اكتوبر!$AI18-اكتوبر!$AJ18,0)</f>
        <v>0</v>
      </c>
      <c r="Z414" s="96">
        <f>IF(Z$11=اكتوبر!$A18,اكتوبر!$AI18-اكتوبر!$AJ18,0)</f>
        <v>0</v>
      </c>
      <c r="AA414" s="96">
        <f>IF(AA$11=اكتوبر!$A18,اكتوبر!$AI18-اكتوبر!$AJ18,0)</f>
        <v>0</v>
      </c>
      <c r="AB414" s="96">
        <f>IF(AB$11=اكتوبر!$A18,اكتوبر!$AI18-اكتوبر!$AJ18,0)</f>
        <v>0</v>
      </c>
      <c r="AC414" s="96">
        <f t="shared" si="72"/>
        <v>0</v>
      </c>
      <c r="AD414" s="96">
        <f>IF(AD$11=اكتوبر!$A18,اكتوبر!$BP18-اكتوبر!$BO18,0)</f>
        <v>0</v>
      </c>
      <c r="AE414" s="96">
        <f>IF(AE$11=اكتوبر!$A18,اكتوبر!$BL18-اكتوبر!$BK18,0)</f>
        <v>0</v>
      </c>
      <c r="AF414" s="96">
        <f>IF(AF$11=اكتوبر!$A18,اكتوبر!$AI18-اكتوبر!$AJ18,0)</f>
        <v>0</v>
      </c>
      <c r="AG414" s="96">
        <f>IF(AG$11=اكتوبر!$A18,اكتوبر!$AI18-اكتوبر!$AJ18,0)</f>
        <v>0</v>
      </c>
      <c r="AH414" s="96">
        <f>IF(AH$11=اكتوبر!$A18,اكتوبر!$AI18-اكتوبر!$AJ18,0)</f>
        <v>0</v>
      </c>
      <c r="AI414" s="96">
        <f t="shared" si="73"/>
        <v>0</v>
      </c>
      <c r="AJ414" s="96">
        <f>IF(AJ$11=اكتوبر!$A18,اكتوبر!$BP18-اكتوبر!$BO18,0)</f>
        <v>0</v>
      </c>
      <c r="AK414" s="96">
        <f>IF(AK$11=اكتوبر!$A18,اكتوبر!$BL18-اكتوبر!$BK18,0)</f>
        <v>0</v>
      </c>
      <c r="AL414" s="96">
        <f>IF(AL$11=اكتوبر!$A18,اكتوبر!$BL18-اكتوبر!$BK18,0)</f>
        <v>0</v>
      </c>
      <c r="AM414" s="96">
        <f>IF(AM$11=اكتوبر!$A18,اكتوبر!$BL18-اكتوبر!$BK18,0)</f>
        <v>0</v>
      </c>
      <c r="AN414" s="96">
        <f>IF(AN$11=اكتوبر!$A18,اكتوبر!$BL18-اكتوبر!$BK18,0)</f>
        <v>0</v>
      </c>
    </row>
    <row r="415" spans="1:40">
      <c r="A415" s="96" t="str">
        <f>IF(D415&gt;0,اكتوبر!D19," ")</f>
        <v> </v>
      </c>
      <c r="B415" s="96"/>
      <c r="C415" s="96"/>
      <c r="D415" s="126">
        <f t="shared" si="68"/>
        <v>0</v>
      </c>
      <c r="E415" s="126">
        <f t="shared" si="69"/>
        <v>0</v>
      </c>
      <c r="F415" s="96">
        <f>IF(F$11=اكتوبر!$A19,اكتوبر!$BP19-اكتوبر!$BO19,0)</f>
        <v>0</v>
      </c>
      <c r="G415" s="96">
        <f>IF(G$11=اكتوبر!$A19,اكتوبر!$BL19-اكتوبر!$BK19,0)</f>
        <v>0</v>
      </c>
      <c r="H415" s="96">
        <f>IF(H$11=اكتوبر!$A19,اكتوبر!$BM19-اكتوبر!$BN19,0)</f>
        <v>0</v>
      </c>
      <c r="I415" s="96">
        <f>IF(I$11=اكتوبر!$A19,اكتوبر!$BM19-اكتوبر!$BN19,0)</f>
        <v>0</v>
      </c>
      <c r="J415" s="96">
        <f>IF(J$11=اكتوبر!$A19,اكتوبر!$BM19-اكتوبر!$BN19,0)</f>
        <v>0</v>
      </c>
      <c r="K415" s="96">
        <f>IF(K$11=اكتوبر!$A19,اكتوبر!$BM19-اكتوبر!$BN19,0)</f>
        <v>0</v>
      </c>
      <c r="L415" s="96">
        <f>IF(L$11=اكتوبر!$A19,اكتوبر!$BM19-اكتوبر!$BN19,0)</f>
        <v>0</v>
      </c>
      <c r="M415" s="96">
        <f t="shared" si="70"/>
        <v>0</v>
      </c>
      <c r="N415" s="96">
        <f>IF(N$11=اكتوبر!$A19,اكتوبر!$BP19-اكتوبر!$BO19,0)</f>
        <v>0</v>
      </c>
      <c r="O415" s="96">
        <f>IF(O$11=اكتوبر!$A19,اكتوبر!$BL19-اكتوبر!$BK19,0)</f>
        <v>0</v>
      </c>
      <c r="P415" s="96">
        <f>IF(P$11=اكتوبر!$A19,اكتوبر!$AI19-اكتوبر!$AJ19,0)</f>
        <v>0</v>
      </c>
      <c r="Q415" s="96">
        <f>IF(Q$11=اكتوبر!$A19,اكتوبر!$AI19-اكتوبر!$AJ19,0)</f>
        <v>0</v>
      </c>
      <c r="R415" s="96">
        <f>IF(R$11=اكتوبر!$A19,اكتوبر!$AI19-اكتوبر!$AJ19,0)</f>
        <v>0</v>
      </c>
      <c r="S415" s="96">
        <f>IF(S$11=اكتوبر!$A19,اكتوبر!$AI19-اكتوبر!$AJ19,0)</f>
        <v>0</v>
      </c>
      <c r="T415" s="96">
        <f>IF(T$11=اكتوبر!$A19,اكتوبر!$AI19-اكتوبر!$AJ19,0)</f>
        <v>0</v>
      </c>
      <c r="U415" s="96">
        <f t="shared" si="71"/>
        <v>0</v>
      </c>
      <c r="V415" s="96">
        <f>IF(V$11=اكتوبر!$A19,اكتوبر!$BP19-اكتوبر!$BO19,0)</f>
        <v>0</v>
      </c>
      <c r="W415" s="96">
        <f>IF(W$11=اكتوبر!$A19,اكتوبر!$BL19-اكتوبر!$BK19,0)</f>
        <v>0</v>
      </c>
      <c r="X415" s="96">
        <f>IF(X$11=اكتوبر!$A19,اكتوبر!$AI19-اكتوبر!$AJ19,0)</f>
        <v>0</v>
      </c>
      <c r="Y415" s="96">
        <f>IF(Y$11=اكتوبر!$A19,اكتوبر!$AI19-اكتوبر!$AJ19,0)</f>
        <v>0</v>
      </c>
      <c r="Z415" s="96">
        <f>IF(Z$11=اكتوبر!$A19,اكتوبر!$AI19-اكتوبر!$AJ19,0)</f>
        <v>0</v>
      </c>
      <c r="AA415" s="96">
        <f>IF(AA$11=اكتوبر!$A19,اكتوبر!$AI19-اكتوبر!$AJ19,0)</f>
        <v>0</v>
      </c>
      <c r="AB415" s="96">
        <f>IF(AB$11=اكتوبر!$A19,اكتوبر!$AI19-اكتوبر!$AJ19,0)</f>
        <v>0</v>
      </c>
      <c r="AC415" s="96">
        <f t="shared" si="72"/>
        <v>0</v>
      </c>
      <c r="AD415" s="96">
        <f>IF(AD$11=اكتوبر!$A19,اكتوبر!$BP19-اكتوبر!$BO19,0)</f>
        <v>0</v>
      </c>
      <c r="AE415" s="96">
        <f>IF(AE$11=اكتوبر!$A19,اكتوبر!$BL19-اكتوبر!$BK19,0)</f>
        <v>0</v>
      </c>
      <c r="AF415" s="96">
        <f>IF(AF$11=اكتوبر!$A19,اكتوبر!$AI19-اكتوبر!$AJ19,0)</f>
        <v>0</v>
      </c>
      <c r="AG415" s="96">
        <f>IF(AG$11=اكتوبر!$A19,اكتوبر!$AI19-اكتوبر!$AJ19,0)</f>
        <v>0</v>
      </c>
      <c r="AH415" s="96">
        <f>IF(AH$11=اكتوبر!$A19,اكتوبر!$AI19-اكتوبر!$AJ19,0)</f>
        <v>0</v>
      </c>
      <c r="AI415" s="96">
        <f t="shared" si="73"/>
        <v>0</v>
      </c>
      <c r="AJ415" s="96">
        <f>IF(AJ$11=اكتوبر!$A19,اكتوبر!$BP19-اكتوبر!$BO19,0)</f>
        <v>0</v>
      </c>
      <c r="AK415" s="96">
        <f>IF(AK$11=اكتوبر!$A19,اكتوبر!$BL19-اكتوبر!$BK19,0)</f>
        <v>0</v>
      </c>
      <c r="AL415" s="96">
        <f>IF(AL$11=اكتوبر!$A19,اكتوبر!$BL19-اكتوبر!$BK19,0)</f>
        <v>0</v>
      </c>
      <c r="AM415" s="96">
        <f>IF(AM$11=اكتوبر!$A19,اكتوبر!$BL19-اكتوبر!$BK19,0)</f>
        <v>0</v>
      </c>
      <c r="AN415" s="96">
        <f>IF(AN$11=اكتوبر!$A19,اكتوبر!$BL19-اكتوبر!$BK19,0)</f>
        <v>0</v>
      </c>
    </row>
    <row r="416" spans="1:40">
      <c r="A416" s="96" t="str">
        <f>IF(D416&gt;0,اكتوبر!D20," ")</f>
        <v> </v>
      </c>
      <c r="B416" s="96"/>
      <c r="C416" s="96"/>
      <c r="D416" s="126">
        <f t="shared" si="68"/>
        <v>0</v>
      </c>
      <c r="E416" s="126">
        <f t="shared" si="69"/>
        <v>0</v>
      </c>
      <c r="F416" s="96">
        <f>IF(F$11=اكتوبر!$A20,اكتوبر!$BP20-اكتوبر!$BO20,0)</f>
        <v>0</v>
      </c>
      <c r="G416" s="96">
        <f>IF(G$11=اكتوبر!$A20,اكتوبر!$BL20-اكتوبر!$BK20,0)</f>
        <v>0</v>
      </c>
      <c r="H416" s="96">
        <f>IF(H$11=اكتوبر!$A20,اكتوبر!$BM20-اكتوبر!$BN20,0)</f>
        <v>0</v>
      </c>
      <c r="I416" s="96">
        <f>IF(I$11=اكتوبر!$A20,اكتوبر!$BM20-اكتوبر!$BN20,0)</f>
        <v>0</v>
      </c>
      <c r="J416" s="96">
        <f>IF(J$11=اكتوبر!$A20,اكتوبر!$BM20-اكتوبر!$BN20,0)</f>
        <v>0</v>
      </c>
      <c r="K416" s="96">
        <f>IF(K$11=اكتوبر!$A20,اكتوبر!$BM20-اكتوبر!$BN20,0)</f>
        <v>0</v>
      </c>
      <c r="L416" s="96">
        <f>IF(L$11=اكتوبر!$A20,اكتوبر!$BM20-اكتوبر!$BN20,0)</f>
        <v>0</v>
      </c>
      <c r="M416" s="96">
        <f t="shared" si="70"/>
        <v>0</v>
      </c>
      <c r="N416" s="96">
        <f>IF(N$11=اكتوبر!$A20,اكتوبر!$BP20-اكتوبر!$BO20,0)</f>
        <v>0</v>
      </c>
      <c r="O416" s="96">
        <f>IF(O$11=اكتوبر!$A20,اكتوبر!$BL20-اكتوبر!$BK20,0)</f>
        <v>0</v>
      </c>
      <c r="P416" s="96">
        <f>IF(P$11=اكتوبر!$A20,اكتوبر!$AI20-اكتوبر!$AJ20,0)</f>
        <v>0</v>
      </c>
      <c r="Q416" s="96">
        <f>IF(Q$11=اكتوبر!$A20,اكتوبر!$AI20-اكتوبر!$AJ20,0)</f>
        <v>0</v>
      </c>
      <c r="R416" s="96">
        <f>IF(R$11=اكتوبر!$A20,اكتوبر!$AI20-اكتوبر!$AJ20,0)</f>
        <v>0</v>
      </c>
      <c r="S416" s="96">
        <f>IF(S$11=اكتوبر!$A20,اكتوبر!$AI20-اكتوبر!$AJ20,0)</f>
        <v>0</v>
      </c>
      <c r="T416" s="96">
        <f>IF(T$11=اكتوبر!$A20,اكتوبر!$AI20-اكتوبر!$AJ20,0)</f>
        <v>0</v>
      </c>
      <c r="U416" s="96">
        <f t="shared" si="71"/>
        <v>0</v>
      </c>
      <c r="V416" s="96">
        <f>IF(V$11=اكتوبر!$A20,اكتوبر!$BP20-اكتوبر!$BO20,0)</f>
        <v>0</v>
      </c>
      <c r="W416" s="96">
        <f>IF(W$11=اكتوبر!$A20,اكتوبر!$BL20-اكتوبر!$BK20,0)</f>
        <v>0</v>
      </c>
      <c r="X416" s="96">
        <f>IF(X$11=اكتوبر!$A20,اكتوبر!$AI20-اكتوبر!$AJ20,0)</f>
        <v>0</v>
      </c>
      <c r="Y416" s="96">
        <f>IF(Y$11=اكتوبر!$A20,اكتوبر!$AI20-اكتوبر!$AJ20,0)</f>
        <v>0</v>
      </c>
      <c r="Z416" s="96">
        <f>IF(Z$11=اكتوبر!$A20,اكتوبر!$AI20-اكتوبر!$AJ20,0)</f>
        <v>0</v>
      </c>
      <c r="AA416" s="96">
        <f>IF(AA$11=اكتوبر!$A20,اكتوبر!$AI20-اكتوبر!$AJ20,0)</f>
        <v>0</v>
      </c>
      <c r="AB416" s="96">
        <f>IF(AB$11=اكتوبر!$A20,اكتوبر!$AI20-اكتوبر!$AJ20,0)</f>
        <v>0</v>
      </c>
      <c r="AC416" s="96">
        <f t="shared" si="72"/>
        <v>0</v>
      </c>
      <c r="AD416" s="96">
        <f>IF(AD$11=اكتوبر!$A20,اكتوبر!$BP20-اكتوبر!$BO20,0)</f>
        <v>0</v>
      </c>
      <c r="AE416" s="96">
        <f>IF(AE$11=اكتوبر!$A20,اكتوبر!$BL20-اكتوبر!$BK20,0)</f>
        <v>0</v>
      </c>
      <c r="AF416" s="96">
        <f>IF(AF$11=اكتوبر!$A20,اكتوبر!$AI20-اكتوبر!$AJ20,0)</f>
        <v>0</v>
      </c>
      <c r="AG416" s="96">
        <f>IF(AG$11=اكتوبر!$A20,اكتوبر!$AI20-اكتوبر!$AJ20,0)</f>
        <v>0</v>
      </c>
      <c r="AH416" s="96">
        <f>IF(AH$11=اكتوبر!$A20,اكتوبر!$AI20-اكتوبر!$AJ20,0)</f>
        <v>0</v>
      </c>
      <c r="AI416" s="96">
        <f t="shared" si="73"/>
        <v>0</v>
      </c>
      <c r="AJ416" s="96">
        <f>IF(AJ$11=اكتوبر!$A20,اكتوبر!$BP20-اكتوبر!$BO20,0)</f>
        <v>0</v>
      </c>
      <c r="AK416" s="96">
        <f>IF(AK$11=اكتوبر!$A20,اكتوبر!$BL20-اكتوبر!$BK20,0)</f>
        <v>0</v>
      </c>
      <c r="AL416" s="96">
        <f>IF(AL$11=اكتوبر!$A20,اكتوبر!$BL20-اكتوبر!$BK20,0)</f>
        <v>0</v>
      </c>
      <c r="AM416" s="96">
        <f>IF(AM$11=اكتوبر!$A20,اكتوبر!$BL20-اكتوبر!$BK20,0)</f>
        <v>0</v>
      </c>
      <c r="AN416" s="96">
        <f>IF(AN$11=اكتوبر!$A20,اكتوبر!$BL20-اكتوبر!$BK20,0)</f>
        <v>0</v>
      </c>
    </row>
    <row r="417" spans="1:40">
      <c r="A417" s="96" t="str">
        <f>IF(D417&gt;0,اكتوبر!D21," ")</f>
        <v> </v>
      </c>
      <c r="B417" s="96"/>
      <c r="C417" s="96"/>
      <c r="D417" s="126">
        <f t="shared" si="68"/>
        <v>0</v>
      </c>
      <c r="E417" s="126">
        <f t="shared" si="69"/>
        <v>0</v>
      </c>
      <c r="F417" s="96">
        <f>IF(F$11=اكتوبر!$A21,اكتوبر!$BP21-اكتوبر!$BO21,0)</f>
        <v>0</v>
      </c>
      <c r="G417" s="96">
        <f>IF(G$11=اكتوبر!$A21,اكتوبر!$BL21-اكتوبر!$BK21,0)</f>
        <v>0</v>
      </c>
      <c r="H417" s="96">
        <f>IF(H$11=اكتوبر!$A21,اكتوبر!$BM21-اكتوبر!$BN21,0)</f>
        <v>0</v>
      </c>
      <c r="I417" s="96">
        <f>IF(I$11=اكتوبر!$A21,اكتوبر!$BM21-اكتوبر!$BN21,0)</f>
        <v>0</v>
      </c>
      <c r="J417" s="96">
        <f>IF(J$11=اكتوبر!$A21,اكتوبر!$BM21-اكتوبر!$BN21,0)</f>
        <v>0</v>
      </c>
      <c r="K417" s="96">
        <f>IF(K$11=اكتوبر!$A21,اكتوبر!$BM21-اكتوبر!$BN21,0)</f>
        <v>0</v>
      </c>
      <c r="L417" s="96">
        <f>IF(L$11=اكتوبر!$A21,اكتوبر!$BM21-اكتوبر!$BN21,0)</f>
        <v>0</v>
      </c>
      <c r="M417" s="96">
        <f t="shared" si="70"/>
        <v>0</v>
      </c>
      <c r="N417" s="96">
        <f>IF(N$11=اكتوبر!$A21,اكتوبر!$BP21-اكتوبر!$BO21,0)</f>
        <v>0</v>
      </c>
      <c r="O417" s="96">
        <f>IF(O$11=اكتوبر!$A21,اكتوبر!$BL21-اكتوبر!$BK21,0)</f>
        <v>0</v>
      </c>
      <c r="P417" s="96">
        <f>IF(P$11=اكتوبر!$A21,اكتوبر!$AI21-اكتوبر!$AJ21,0)</f>
        <v>0</v>
      </c>
      <c r="Q417" s="96">
        <f>IF(Q$11=اكتوبر!$A21,اكتوبر!$AI21-اكتوبر!$AJ21,0)</f>
        <v>0</v>
      </c>
      <c r="R417" s="96">
        <f>IF(R$11=اكتوبر!$A21,اكتوبر!$AI21-اكتوبر!$AJ21,0)</f>
        <v>0</v>
      </c>
      <c r="S417" s="96">
        <f>IF(S$11=اكتوبر!$A21,اكتوبر!$AI21-اكتوبر!$AJ21,0)</f>
        <v>0</v>
      </c>
      <c r="T417" s="96">
        <f>IF(T$11=اكتوبر!$A21,اكتوبر!$AI21-اكتوبر!$AJ21,0)</f>
        <v>0</v>
      </c>
      <c r="U417" s="96">
        <f t="shared" si="71"/>
        <v>0</v>
      </c>
      <c r="V417" s="96">
        <f>IF(V$11=اكتوبر!$A21,اكتوبر!$BP21-اكتوبر!$BO21,0)</f>
        <v>0</v>
      </c>
      <c r="W417" s="96">
        <f>IF(W$11=اكتوبر!$A21,اكتوبر!$BL21-اكتوبر!$BK21,0)</f>
        <v>0</v>
      </c>
      <c r="X417" s="96">
        <f>IF(X$11=اكتوبر!$A21,اكتوبر!$AI21-اكتوبر!$AJ21,0)</f>
        <v>0</v>
      </c>
      <c r="Y417" s="96">
        <f>IF(Y$11=اكتوبر!$A21,اكتوبر!$AI21-اكتوبر!$AJ21,0)</f>
        <v>0</v>
      </c>
      <c r="Z417" s="96">
        <f>IF(Z$11=اكتوبر!$A21,اكتوبر!$AI21-اكتوبر!$AJ21,0)</f>
        <v>0</v>
      </c>
      <c r="AA417" s="96">
        <f>IF(AA$11=اكتوبر!$A21,اكتوبر!$AI21-اكتوبر!$AJ21,0)</f>
        <v>0</v>
      </c>
      <c r="AB417" s="96">
        <f>IF(AB$11=اكتوبر!$A21,اكتوبر!$AI21-اكتوبر!$AJ21,0)</f>
        <v>0</v>
      </c>
      <c r="AC417" s="96">
        <f t="shared" si="72"/>
        <v>0</v>
      </c>
      <c r="AD417" s="96">
        <f>IF(AD$11=اكتوبر!$A21,اكتوبر!$BP21-اكتوبر!$BO21,0)</f>
        <v>0</v>
      </c>
      <c r="AE417" s="96">
        <f>IF(AE$11=اكتوبر!$A21,اكتوبر!$BL21-اكتوبر!$BK21,0)</f>
        <v>0</v>
      </c>
      <c r="AF417" s="96">
        <f>IF(AF$11=اكتوبر!$A21,اكتوبر!$AI21-اكتوبر!$AJ21,0)</f>
        <v>0</v>
      </c>
      <c r="AG417" s="96">
        <f>IF(AG$11=اكتوبر!$A21,اكتوبر!$AI21-اكتوبر!$AJ21,0)</f>
        <v>0</v>
      </c>
      <c r="AH417" s="96">
        <f>IF(AH$11=اكتوبر!$A21,اكتوبر!$AI21-اكتوبر!$AJ21,0)</f>
        <v>0</v>
      </c>
      <c r="AI417" s="96">
        <f t="shared" si="73"/>
        <v>0</v>
      </c>
      <c r="AJ417" s="96">
        <f>IF(AJ$11=اكتوبر!$A21,اكتوبر!$BP21-اكتوبر!$BO21,0)</f>
        <v>0</v>
      </c>
      <c r="AK417" s="96">
        <f>IF(AK$11=اكتوبر!$A21,اكتوبر!$BL21-اكتوبر!$BK21,0)</f>
        <v>0</v>
      </c>
      <c r="AL417" s="96">
        <f>IF(AL$11=اكتوبر!$A21,اكتوبر!$BL21-اكتوبر!$BK21,0)</f>
        <v>0</v>
      </c>
      <c r="AM417" s="96">
        <f>IF(AM$11=اكتوبر!$A21,اكتوبر!$BL21-اكتوبر!$BK21,0)</f>
        <v>0</v>
      </c>
      <c r="AN417" s="96">
        <f>IF(AN$11=اكتوبر!$A21,اكتوبر!$BL21-اكتوبر!$BK21,0)</f>
        <v>0</v>
      </c>
    </row>
    <row r="418" spans="1:40">
      <c r="A418" s="96" t="str">
        <f>IF(D418&gt;0,اكتوبر!D22," ")</f>
        <v> </v>
      </c>
      <c r="B418" s="96"/>
      <c r="C418" s="96"/>
      <c r="D418" s="126">
        <f t="shared" si="68"/>
        <v>0</v>
      </c>
      <c r="E418" s="126">
        <f t="shared" si="69"/>
        <v>0</v>
      </c>
      <c r="F418" s="96">
        <f>IF(F$11=اكتوبر!$A22,اكتوبر!$BP22-اكتوبر!$BO22,0)</f>
        <v>0</v>
      </c>
      <c r="G418" s="96">
        <f>IF(G$11=اكتوبر!$A22,اكتوبر!$BL22-اكتوبر!$BK22,0)</f>
        <v>0</v>
      </c>
      <c r="H418" s="96">
        <f>IF(H$11=اكتوبر!$A22,اكتوبر!$BM22-اكتوبر!$BN22,0)</f>
        <v>0</v>
      </c>
      <c r="I418" s="96">
        <f>IF(I$11=اكتوبر!$A22,اكتوبر!$BM22-اكتوبر!$BN22,0)</f>
        <v>0</v>
      </c>
      <c r="J418" s="96">
        <f>IF(J$11=اكتوبر!$A22,اكتوبر!$BM22-اكتوبر!$BN22,0)</f>
        <v>0</v>
      </c>
      <c r="K418" s="96">
        <f>IF(K$11=اكتوبر!$A22,اكتوبر!$BM22-اكتوبر!$BN22,0)</f>
        <v>0</v>
      </c>
      <c r="L418" s="96">
        <f>IF(L$11=اكتوبر!$A22,اكتوبر!$BM22-اكتوبر!$BN22,0)</f>
        <v>0</v>
      </c>
      <c r="M418" s="96">
        <f t="shared" si="70"/>
        <v>0</v>
      </c>
      <c r="N418" s="96">
        <f>IF(N$11=اكتوبر!$A22,اكتوبر!$BP22-اكتوبر!$BO22,0)</f>
        <v>0</v>
      </c>
      <c r="O418" s="96">
        <f>IF(O$11=اكتوبر!$A22,اكتوبر!$BL22-اكتوبر!$BK22,0)</f>
        <v>0</v>
      </c>
      <c r="P418" s="96">
        <f>IF(P$11=اكتوبر!$A22,اكتوبر!$AI22-اكتوبر!$AJ22,0)</f>
        <v>0</v>
      </c>
      <c r="Q418" s="96">
        <f>IF(Q$11=اكتوبر!$A22,اكتوبر!$AI22-اكتوبر!$AJ22,0)</f>
        <v>0</v>
      </c>
      <c r="R418" s="96">
        <f>IF(R$11=اكتوبر!$A22,اكتوبر!$AI22-اكتوبر!$AJ22,0)</f>
        <v>0</v>
      </c>
      <c r="S418" s="96">
        <f>IF(S$11=اكتوبر!$A22,اكتوبر!$AI22-اكتوبر!$AJ22,0)</f>
        <v>0</v>
      </c>
      <c r="T418" s="96">
        <f>IF(T$11=اكتوبر!$A22,اكتوبر!$AI22-اكتوبر!$AJ22,0)</f>
        <v>0</v>
      </c>
      <c r="U418" s="96">
        <f t="shared" si="71"/>
        <v>0</v>
      </c>
      <c r="V418" s="96">
        <f>IF(V$11=اكتوبر!$A22,اكتوبر!$BP22-اكتوبر!$BO22,0)</f>
        <v>0</v>
      </c>
      <c r="W418" s="96">
        <f>IF(W$11=اكتوبر!$A22,اكتوبر!$BL22-اكتوبر!$BK22,0)</f>
        <v>0</v>
      </c>
      <c r="X418" s="96">
        <f>IF(X$11=اكتوبر!$A22,اكتوبر!$AI22-اكتوبر!$AJ22,0)</f>
        <v>0</v>
      </c>
      <c r="Y418" s="96">
        <f>IF(Y$11=اكتوبر!$A22,اكتوبر!$AI22-اكتوبر!$AJ22,0)</f>
        <v>0</v>
      </c>
      <c r="Z418" s="96">
        <f>IF(Z$11=اكتوبر!$A22,اكتوبر!$AI22-اكتوبر!$AJ22,0)</f>
        <v>0</v>
      </c>
      <c r="AA418" s="96">
        <f>IF(AA$11=اكتوبر!$A22,اكتوبر!$AI22-اكتوبر!$AJ22,0)</f>
        <v>0</v>
      </c>
      <c r="AB418" s="96">
        <f>IF(AB$11=اكتوبر!$A22,اكتوبر!$AI22-اكتوبر!$AJ22,0)</f>
        <v>0</v>
      </c>
      <c r="AC418" s="96">
        <f t="shared" si="72"/>
        <v>0</v>
      </c>
      <c r="AD418" s="96">
        <f>IF(AD$11=اكتوبر!$A22,اكتوبر!$BP22-اكتوبر!$BO22,0)</f>
        <v>0</v>
      </c>
      <c r="AE418" s="96">
        <f>IF(AE$11=اكتوبر!$A22,اكتوبر!$BL22-اكتوبر!$BK22,0)</f>
        <v>0</v>
      </c>
      <c r="AF418" s="96">
        <f>IF(AF$11=اكتوبر!$A22,اكتوبر!$AI22-اكتوبر!$AJ22,0)</f>
        <v>0</v>
      </c>
      <c r="AG418" s="96">
        <f>IF(AG$11=اكتوبر!$A22,اكتوبر!$AI22-اكتوبر!$AJ22,0)</f>
        <v>0</v>
      </c>
      <c r="AH418" s="96">
        <f>IF(AH$11=اكتوبر!$A22,اكتوبر!$AI22-اكتوبر!$AJ22,0)</f>
        <v>0</v>
      </c>
      <c r="AI418" s="96">
        <f t="shared" si="73"/>
        <v>0</v>
      </c>
      <c r="AJ418" s="96">
        <f>IF(AJ$11=اكتوبر!$A22,اكتوبر!$BP22-اكتوبر!$BO22,0)</f>
        <v>0</v>
      </c>
      <c r="AK418" s="96">
        <f>IF(AK$11=اكتوبر!$A22,اكتوبر!$BL22-اكتوبر!$BK22,0)</f>
        <v>0</v>
      </c>
      <c r="AL418" s="96">
        <f>IF(AL$11=اكتوبر!$A22,اكتوبر!$BL22-اكتوبر!$BK22,0)</f>
        <v>0</v>
      </c>
      <c r="AM418" s="96">
        <f>IF(AM$11=اكتوبر!$A22,اكتوبر!$BL22-اكتوبر!$BK22,0)</f>
        <v>0</v>
      </c>
      <c r="AN418" s="96">
        <f>IF(AN$11=اكتوبر!$A22,اكتوبر!$BL22-اكتوبر!$BK22,0)</f>
        <v>0</v>
      </c>
    </row>
    <row r="419" spans="1:40">
      <c r="A419" s="96" t="str">
        <f>IF(D419&gt;0,اكتوبر!D23," ")</f>
        <v> </v>
      </c>
      <c r="B419" s="96"/>
      <c r="C419" s="96"/>
      <c r="D419" s="126">
        <f t="shared" si="68"/>
        <v>0</v>
      </c>
      <c r="E419" s="126">
        <f t="shared" si="69"/>
        <v>0</v>
      </c>
      <c r="F419" s="96">
        <f>IF(F$11=اكتوبر!$A23,اكتوبر!$BP23-اكتوبر!$BO23,0)</f>
        <v>0</v>
      </c>
      <c r="G419" s="96">
        <f>IF(G$11=اكتوبر!$A23,اكتوبر!$BL23-اكتوبر!$BK23,0)</f>
        <v>0</v>
      </c>
      <c r="H419" s="96">
        <f>IF(H$11=اكتوبر!$A23,اكتوبر!$BM23-اكتوبر!$BN23,0)</f>
        <v>0</v>
      </c>
      <c r="I419" s="96">
        <f>IF(I$11=اكتوبر!$A23,اكتوبر!$BM23-اكتوبر!$BN23,0)</f>
        <v>0</v>
      </c>
      <c r="J419" s="96">
        <f>IF(J$11=اكتوبر!$A23,اكتوبر!$BM23-اكتوبر!$BN23,0)</f>
        <v>0</v>
      </c>
      <c r="K419" s="96">
        <f>IF(K$11=اكتوبر!$A23,اكتوبر!$BM23-اكتوبر!$BN23,0)</f>
        <v>0</v>
      </c>
      <c r="L419" s="96">
        <f>IF(L$11=اكتوبر!$A23,اكتوبر!$BM23-اكتوبر!$BN23,0)</f>
        <v>0</v>
      </c>
      <c r="M419" s="96">
        <f t="shared" si="70"/>
        <v>0</v>
      </c>
      <c r="N419" s="96">
        <f>IF(N$11=اكتوبر!$A23,اكتوبر!$BP23-اكتوبر!$BO23,0)</f>
        <v>0</v>
      </c>
      <c r="O419" s="96">
        <f>IF(O$11=اكتوبر!$A23,اكتوبر!$BL23-اكتوبر!$BK23,0)</f>
        <v>0</v>
      </c>
      <c r="P419" s="96">
        <f>IF(P$11=اكتوبر!$A23,اكتوبر!$AI23-اكتوبر!$AJ23,0)</f>
        <v>0</v>
      </c>
      <c r="Q419" s="96">
        <f>IF(Q$11=اكتوبر!$A23,اكتوبر!$AI23-اكتوبر!$AJ23,0)</f>
        <v>0</v>
      </c>
      <c r="R419" s="96">
        <f>IF(R$11=اكتوبر!$A23,اكتوبر!$AI23-اكتوبر!$AJ23,0)</f>
        <v>0</v>
      </c>
      <c r="S419" s="96">
        <f>IF(S$11=اكتوبر!$A23,اكتوبر!$AI23-اكتوبر!$AJ23,0)</f>
        <v>0</v>
      </c>
      <c r="T419" s="96">
        <f>IF(T$11=اكتوبر!$A23,اكتوبر!$AI23-اكتوبر!$AJ23,0)</f>
        <v>0</v>
      </c>
      <c r="U419" s="96">
        <f t="shared" si="71"/>
        <v>0</v>
      </c>
      <c r="V419" s="96">
        <f>IF(V$11=اكتوبر!$A23,اكتوبر!$BP23-اكتوبر!$BO23,0)</f>
        <v>0</v>
      </c>
      <c r="W419" s="96">
        <f>IF(W$11=اكتوبر!$A23,اكتوبر!$BL23-اكتوبر!$BK23,0)</f>
        <v>0</v>
      </c>
      <c r="X419" s="96">
        <f>IF(X$11=اكتوبر!$A23,اكتوبر!$AI23-اكتوبر!$AJ23,0)</f>
        <v>0</v>
      </c>
      <c r="Y419" s="96">
        <f>IF(Y$11=اكتوبر!$A23,اكتوبر!$AI23-اكتوبر!$AJ23,0)</f>
        <v>0</v>
      </c>
      <c r="Z419" s="96">
        <f>IF(Z$11=اكتوبر!$A23,اكتوبر!$AI23-اكتوبر!$AJ23,0)</f>
        <v>0</v>
      </c>
      <c r="AA419" s="96">
        <f>IF(AA$11=اكتوبر!$A23,اكتوبر!$AI23-اكتوبر!$AJ23,0)</f>
        <v>0</v>
      </c>
      <c r="AB419" s="96">
        <f>IF(AB$11=اكتوبر!$A23,اكتوبر!$AI23-اكتوبر!$AJ23,0)</f>
        <v>0</v>
      </c>
      <c r="AC419" s="96">
        <f t="shared" si="72"/>
        <v>0</v>
      </c>
      <c r="AD419" s="96">
        <f>IF(AD$11=اكتوبر!$A23,اكتوبر!$BP23-اكتوبر!$BO23,0)</f>
        <v>0</v>
      </c>
      <c r="AE419" s="96">
        <f>IF(AE$11=اكتوبر!$A23,اكتوبر!$BL23-اكتوبر!$BK23,0)</f>
        <v>0</v>
      </c>
      <c r="AF419" s="96">
        <f>IF(AF$11=اكتوبر!$A23,اكتوبر!$AI23-اكتوبر!$AJ23,0)</f>
        <v>0</v>
      </c>
      <c r="AG419" s="96">
        <f>IF(AG$11=اكتوبر!$A23,اكتوبر!$AI23-اكتوبر!$AJ23,0)</f>
        <v>0</v>
      </c>
      <c r="AH419" s="96">
        <f>IF(AH$11=اكتوبر!$A23,اكتوبر!$AI23-اكتوبر!$AJ23,0)</f>
        <v>0</v>
      </c>
      <c r="AI419" s="96">
        <f t="shared" si="73"/>
        <v>0</v>
      </c>
      <c r="AJ419" s="96">
        <f>IF(AJ$11=اكتوبر!$A23,اكتوبر!$BP23-اكتوبر!$BO23,0)</f>
        <v>0</v>
      </c>
      <c r="AK419" s="96">
        <f>IF(AK$11=اكتوبر!$A23,اكتوبر!$BL23-اكتوبر!$BK23,0)</f>
        <v>0</v>
      </c>
      <c r="AL419" s="96">
        <f>IF(AL$11=اكتوبر!$A23,اكتوبر!$BL23-اكتوبر!$BK23,0)</f>
        <v>0</v>
      </c>
      <c r="AM419" s="96">
        <f>IF(AM$11=اكتوبر!$A23,اكتوبر!$BL23-اكتوبر!$BK23,0)</f>
        <v>0</v>
      </c>
      <c r="AN419" s="96">
        <f>IF(AN$11=اكتوبر!$A23,اكتوبر!$BL23-اكتوبر!$BK23,0)</f>
        <v>0</v>
      </c>
    </row>
    <row r="420" spans="1:40">
      <c r="A420" s="96" t="str">
        <f>IF(D420&gt;0,اكتوبر!D24," ")</f>
        <v> </v>
      </c>
      <c r="B420" s="96"/>
      <c r="C420" s="96"/>
      <c r="D420" s="126">
        <f t="shared" si="68"/>
        <v>0</v>
      </c>
      <c r="E420" s="126">
        <f t="shared" si="69"/>
        <v>0</v>
      </c>
      <c r="F420" s="96">
        <f>IF(F$11=اكتوبر!$A24,اكتوبر!$BP24-اكتوبر!$BO24,0)</f>
        <v>0</v>
      </c>
      <c r="G420" s="96">
        <f>IF(G$11=اكتوبر!$A24,اكتوبر!$BL24-اكتوبر!$BK24,0)</f>
        <v>0</v>
      </c>
      <c r="H420" s="96">
        <f>IF(H$11=اكتوبر!$A24,اكتوبر!$BM24-اكتوبر!$BN24,0)</f>
        <v>0</v>
      </c>
      <c r="I420" s="96">
        <f>IF(I$11=اكتوبر!$A24,اكتوبر!$BM24-اكتوبر!$BN24,0)</f>
        <v>0</v>
      </c>
      <c r="J420" s="96">
        <f>IF(J$11=اكتوبر!$A24,اكتوبر!$BM24-اكتوبر!$BN24,0)</f>
        <v>0</v>
      </c>
      <c r="K420" s="96">
        <f>IF(K$11=اكتوبر!$A24,اكتوبر!$BM24-اكتوبر!$BN24,0)</f>
        <v>0</v>
      </c>
      <c r="L420" s="96">
        <f>IF(L$11=اكتوبر!$A24,اكتوبر!$BM24-اكتوبر!$BN24,0)</f>
        <v>0</v>
      </c>
      <c r="M420" s="96">
        <f t="shared" si="70"/>
        <v>0</v>
      </c>
      <c r="N420" s="96">
        <f>IF(N$11=اكتوبر!$A24,اكتوبر!$BP24-اكتوبر!$BO24,0)</f>
        <v>0</v>
      </c>
      <c r="O420" s="96">
        <f>IF(O$11=اكتوبر!$A24,اكتوبر!$BL24-اكتوبر!$BK24,0)</f>
        <v>0</v>
      </c>
      <c r="P420" s="96">
        <f>IF(P$11=اكتوبر!$A24,اكتوبر!$AI24-اكتوبر!$AJ24,0)</f>
        <v>0</v>
      </c>
      <c r="Q420" s="96">
        <f>IF(Q$11=اكتوبر!$A24,اكتوبر!$AI24-اكتوبر!$AJ24,0)</f>
        <v>0</v>
      </c>
      <c r="R420" s="96">
        <f>IF(R$11=اكتوبر!$A24,اكتوبر!$AI24-اكتوبر!$AJ24,0)</f>
        <v>0</v>
      </c>
      <c r="S420" s="96">
        <f>IF(S$11=اكتوبر!$A24,اكتوبر!$AI24-اكتوبر!$AJ24,0)</f>
        <v>0</v>
      </c>
      <c r="T420" s="96">
        <f>IF(T$11=اكتوبر!$A24,اكتوبر!$AI24-اكتوبر!$AJ24,0)</f>
        <v>0</v>
      </c>
      <c r="U420" s="96">
        <f t="shared" si="71"/>
        <v>0</v>
      </c>
      <c r="V420" s="96">
        <f>IF(V$11=اكتوبر!$A24,اكتوبر!$BP24-اكتوبر!$BO24,0)</f>
        <v>0</v>
      </c>
      <c r="W420" s="96">
        <f>IF(W$11=اكتوبر!$A24,اكتوبر!$BL24-اكتوبر!$BK24,0)</f>
        <v>0</v>
      </c>
      <c r="X420" s="96">
        <f>IF(X$11=اكتوبر!$A24,اكتوبر!$AI24-اكتوبر!$AJ24,0)</f>
        <v>0</v>
      </c>
      <c r="Y420" s="96">
        <f>IF(Y$11=اكتوبر!$A24,اكتوبر!$AI24-اكتوبر!$AJ24,0)</f>
        <v>0</v>
      </c>
      <c r="Z420" s="96">
        <f>IF(Z$11=اكتوبر!$A24,اكتوبر!$AI24-اكتوبر!$AJ24,0)</f>
        <v>0</v>
      </c>
      <c r="AA420" s="96">
        <f>IF(AA$11=اكتوبر!$A24,اكتوبر!$AI24-اكتوبر!$AJ24,0)</f>
        <v>0</v>
      </c>
      <c r="AB420" s="96">
        <f>IF(AB$11=اكتوبر!$A24,اكتوبر!$AI24-اكتوبر!$AJ24,0)</f>
        <v>0</v>
      </c>
      <c r="AC420" s="96">
        <f t="shared" si="72"/>
        <v>0</v>
      </c>
      <c r="AD420" s="96">
        <f>IF(AD$11=اكتوبر!$A24,اكتوبر!$BP24-اكتوبر!$BO24,0)</f>
        <v>0</v>
      </c>
      <c r="AE420" s="96">
        <f>IF(AE$11=اكتوبر!$A24,اكتوبر!$BL24-اكتوبر!$BK24,0)</f>
        <v>0</v>
      </c>
      <c r="AF420" s="96">
        <f>IF(AF$11=اكتوبر!$A24,اكتوبر!$AI24-اكتوبر!$AJ24,0)</f>
        <v>0</v>
      </c>
      <c r="AG420" s="96">
        <f>IF(AG$11=اكتوبر!$A24,اكتوبر!$AI24-اكتوبر!$AJ24,0)</f>
        <v>0</v>
      </c>
      <c r="AH420" s="96">
        <f>IF(AH$11=اكتوبر!$A24,اكتوبر!$AI24-اكتوبر!$AJ24,0)</f>
        <v>0</v>
      </c>
      <c r="AI420" s="96">
        <f t="shared" si="73"/>
        <v>0</v>
      </c>
      <c r="AJ420" s="96">
        <f>IF(AJ$11=اكتوبر!$A24,اكتوبر!$BP24-اكتوبر!$BO24,0)</f>
        <v>0</v>
      </c>
      <c r="AK420" s="96">
        <f>IF(AK$11=اكتوبر!$A24,اكتوبر!$BL24-اكتوبر!$BK24,0)</f>
        <v>0</v>
      </c>
      <c r="AL420" s="96">
        <f>IF(AL$11=اكتوبر!$A24,اكتوبر!$BL24-اكتوبر!$BK24,0)</f>
        <v>0</v>
      </c>
      <c r="AM420" s="96">
        <f>IF(AM$11=اكتوبر!$A24,اكتوبر!$BL24-اكتوبر!$BK24,0)</f>
        <v>0</v>
      </c>
      <c r="AN420" s="96">
        <f>IF(AN$11=اكتوبر!$A24,اكتوبر!$BL24-اكتوبر!$BK24,0)</f>
        <v>0</v>
      </c>
    </row>
    <row r="421" spans="1:40">
      <c r="A421" s="96" t="str">
        <f>IF(D421&gt;0,اكتوبر!D25," ")</f>
        <v> </v>
      </c>
      <c r="B421" s="96"/>
      <c r="C421" s="96"/>
      <c r="D421" s="126">
        <f t="shared" si="68"/>
        <v>0</v>
      </c>
      <c r="E421" s="126">
        <f t="shared" si="69"/>
        <v>0</v>
      </c>
      <c r="F421" s="96">
        <f>IF(F$11=اكتوبر!$A25,اكتوبر!$BP25-اكتوبر!$BO25,0)</f>
        <v>0</v>
      </c>
      <c r="G421" s="96">
        <f>IF(G$11=اكتوبر!$A25,اكتوبر!$BL25-اكتوبر!$BK25,0)</f>
        <v>0</v>
      </c>
      <c r="H421" s="96">
        <f>IF(H$11=اكتوبر!$A25,اكتوبر!$BM25-اكتوبر!$BN25,0)</f>
        <v>0</v>
      </c>
      <c r="I421" s="96">
        <f>IF(I$11=اكتوبر!$A25,اكتوبر!$BM25-اكتوبر!$BN25,0)</f>
        <v>0</v>
      </c>
      <c r="J421" s="96">
        <f>IF(J$11=اكتوبر!$A25,اكتوبر!$BM25-اكتوبر!$BN25,0)</f>
        <v>0</v>
      </c>
      <c r="K421" s="96">
        <f>IF(K$11=اكتوبر!$A25,اكتوبر!$BM25-اكتوبر!$BN25,0)</f>
        <v>0</v>
      </c>
      <c r="L421" s="96">
        <f>IF(L$11=اكتوبر!$A25,اكتوبر!$BM25-اكتوبر!$BN25,0)</f>
        <v>0</v>
      </c>
      <c r="M421" s="96">
        <f t="shared" si="70"/>
        <v>0</v>
      </c>
      <c r="N421" s="96">
        <f>IF(N$11=اكتوبر!$A25,اكتوبر!$BP25-اكتوبر!$BO25,0)</f>
        <v>0</v>
      </c>
      <c r="O421" s="96">
        <f>IF(O$11=اكتوبر!$A25,اكتوبر!$BL25-اكتوبر!$BK25,0)</f>
        <v>0</v>
      </c>
      <c r="P421" s="96">
        <f>IF(P$11=اكتوبر!$A25,اكتوبر!$AI25-اكتوبر!$AJ25,0)</f>
        <v>0</v>
      </c>
      <c r="Q421" s="96">
        <f>IF(Q$11=اكتوبر!$A25,اكتوبر!$AI25-اكتوبر!$AJ25,0)</f>
        <v>0</v>
      </c>
      <c r="R421" s="96">
        <f>IF(R$11=اكتوبر!$A25,اكتوبر!$AI25-اكتوبر!$AJ25,0)</f>
        <v>0</v>
      </c>
      <c r="S421" s="96">
        <f>IF(S$11=اكتوبر!$A25,اكتوبر!$AI25-اكتوبر!$AJ25,0)</f>
        <v>0</v>
      </c>
      <c r="T421" s="96">
        <f>IF(T$11=اكتوبر!$A25,اكتوبر!$AI25-اكتوبر!$AJ25,0)</f>
        <v>0</v>
      </c>
      <c r="U421" s="96">
        <f t="shared" si="71"/>
        <v>0</v>
      </c>
      <c r="V421" s="96">
        <f>IF(V$11=اكتوبر!$A25,اكتوبر!$BP25-اكتوبر!$BO25,0)</f>
        <v>0</v>
      </c>
      <c r="W421" s="96">
        <f>IF(W$11=اكتوبر!$A25,اكتوبر!$BL25-اكتوبر!$BK25,0)</f>
        <v>0</v>
      </c>
      <c r="X421" s="96">
        <f>IF(X$11=اكتوبر!$A25,اكتوبر!$AI25-اكتوبر!$AJ25,0)</f>
        <v>0</v>
      </c>
      <c r="Y421" s="96">
        <f>IF(Y$11=اكتوبر!$A25,اكتوبر!$AI25-اكتوبر!$AJ25,0)</f>
        <v>0</v>
      </c>
      <c r="Z421" s="96">
        <f>IF(Z$11=اكتوبر!$A25,اكتوبر!$AI25-اكتوبر!$AJ25,0)</f>
        <v>0</v>
      </c>
      <c r="AA421" s="96">
        <f>IF(AA$11=اكتوبر!$A25,اكتوبر!$AI25-اكتوبر!$AJ25,0)</f>
        <v>0</v>
      </c>
      <c r="AB421" s="96">
        <f>IF(AB$11=اكتوبر!$A25,اكتوبر!$AI25-اكتوبر!$AJ25,0)</f>
        <v>0</v>
      </c>
      <c r="AC421" s="96">
        <f t="shared" si="72"/>
        <v>0</v>
      </c>
      <c r="AD421" s="96">
        <f>IF(AD$11=اكتوبر!$A25,اكتوبر!$BP25-اكتوبر!$BO25,0)</f>
        <v>0</v>
      </c>
      <c r="AE421" s="96">
        <f>IF(AE$11=اكتوبر!$A25,اكتوبر!$BL25-اكتوبر!$BK25,0)</f>
        <v>0</v>
      </c>
      <c r="AF421" s="96">
        <f>IF(AF$11=اكتوبر!$A25,اكتوبر!$AI25-اكتوبر!$AJ25,0)</f>
        <v>0</v>
      </c>
      <c r="AG421" s="96">
        <f>IF(AG$11=اكتوبر!$A25,اكتوبر!$AI25-اكتوبر!$AJ25,0)</f>
        <v>0</v>
      </c>
      <c r="AH421" s="96">
        <f>IF(AH$11=اكتوبر!$A25,اكتوبر!$AI25-اكتوبر!$AJ25,0)</f>
        <v>0</v>
      </c>
      <c r="AI421" s="96">
        <f t="shared" si="73"/>
        <v>0</v>
      </c>
      <c r="AJ421" s="96">
        <f>IF(AJ$11=اكتوبر!$A25,اكتوبر!$BP25-اكتوبر!$BO25,0)</f>
        <v>0</v>
      </c>
      <c r="AK421" s="96">
        <f>IF(AK$11=اكتوبر!$A25,اكتوبر!$BL25-اكتوبر!$BK25,0)</f>
        <v>0</v>
      </c>
      <c r="AL421" s="96">
        <f>IF(AL$11=اكتوبر!$A25,اكتوبر!$BL25-اكتوبر!$BK25,0)</f>
        <v>0</v>
      </c>
      <c r="AM421" s="96">
        <f>IF(AM$11=اكتوبر!$A25,اكتوبر!$BL25-اكتوبر!$BK25,0)</f>
        <v>0</v>
      </c>
      <c r="AN421" s="96">
        <f>IF(AN$11=اكتوبر!$A25,اكتوبر!$BL25-اكتوبر!$BK25,0)</f>
        <v>0</v>
      </c>
    </row>
    <row r="422" spans="1:40">
      <c r="A422" s="96" t="str">
        <f>IF(D422&gt;0,اكتوبر!D26," ")</f>
        <v> </v>
      </c>
      <c r="B422" s="96"/>
      <c r="C422" s="96"/>
      <c r="D422" s="126">
        <f t="shared" si="68"/>
        <v>0</v>
      </c>
      <c r="E422" s="126">
        <f t="shared" si="69"/>
        <v>0</v>
      </c>
      <c r="F422" s="96">
        <f>IF(F$11=اكتوبر!$A26,اكتوبر!$BP26-اكتوبر!$BO26,0)</f>
        <v>0</v>
      </c>
      <c r="G422" s="96">
        <f>IF(G$11=اكتوبر!$A26,اكتوبر!$BL26-اكتوبر!$BK26,0)</f>
        <v>0</v>
      </c>
      <c r="H422" s="96">
        <f>IF(H$11=اكتوبر!$A26,اكتوبر!$BM26-اكتوبر!$BN26,0)</f>
        <v>0</v>
      </c>
      <c r="I422" s="96">
        <f>IF(I$11=اكتوبر!$A26,اكتوبر!$BM26-اكتوبر!$BN26,0)</f>
        <v>0</v>
      </c>
      <c r="J422" s="96">
        <f>IF(J$11=اكتوبر!$A26,اكتوبر!$BM26-اكتوبر!$BN26,0)</f>
        <v>0</v>
      </c>
      <c r="K422" s="96">
        <f>IF(K$11=اكتوبر!$A26,اكتوبر!$BM26-اكتوبر!$BN26,0)</f>
        <v>0</v>
      </c>
      <c r="L422" s="96">
        <f>IF(L$11=اكتوبر!$A26,اكتوبر!$BM26-اكتوبر!$BN26,0)</f>
        <v>0</v>
      </c>
      <c r="M422" s="96">
        <f t="shared" si="70"/>
        <v>0</v>
      </c>
      <c r="N422" s="96">
        <f>IF(N$11=اكتوبر!$A26,اكتوبر!$BP26-اكتوبر!$BO26,0)</f>
        <v>0</v>
      </c>
      <c r="O422" s="96">
        <f>IF(O$11=اكتوبر!$A26,اكتوبر!$BL26-اكتوبر!$BK26,0)</f>
        <v>0</v>
      </c>
      <c r="P422" s="96">
        <f>IF(P$11=اكتوبر!$A26,اكتوبر!$AI26-اكتوبر!$AJ26,0)</f>
        <v>0</v>
      </c>
      <c r="Q422" s="96">
        <f>IF(Q$11=اكتوبر!$A26,اكتوبر!$AI26-اكتوبر!$AJ26,0)</f>
        <v>0</v>
      </c>
      <c r="R422" s="96">
        <f>IF(R$11=اكتوبر!$A26,اكتوبر!$AI26-اكتوبر!$AJ26,0)</f>
        <v>0</v>
      </c>
      <c r="S422" s="96">
        <f>IF(S$11=اكتوبر!$A26,اكتوبر!$AI26-اكتوبر!$AJ26,0)</f>
        <v>0</v>
      </c>
      <c r="T422" s="96">
        <f>IF(T$11=اكتوبر!$A26,اكتوبر!$AI26-اكتوبر!$AJ26,0)</f>
        <v>0</v>
      </c>
      <c r="U422" s="96">
        <f t="shared" si="71"/>
        <v>0</v>
      </c>
      <c r="V422" s="96">
        <f>IF(V$11=اكتوبر!$A26,اكتوبر!$BP26-اكتوبر!$BO26,0)</f>
        <v>0</v>
      </c>
      <c r="W422" s="96">
        <f>IF(W$11=اكتوبر!$A26,اكتوبر!$BL26-اكتوبر!$BK26,0)</f>
        <v>0</v>
      </c>
      <c r="X422" s="96">
        <f>IF(X$11=اكتوبر!$A26,اكتوبر!$AI26-اكتوبر!$AJ26,0)</f>
        <v>0</v>
      </c>
      <c r="Y422" s="96">
        <f>IF(Y$11=اكتوبر!$A26,اكتوبر!$AI26-اكتوبر!$AJ26,0)</f>
        <v>0</v>
      </c>
      <c r="Z422" s="96">
        <f>IF(Z$11=اكتوبر!$A26,اكتوبر!$AI26-اكتوبر!$AJ26,0)</f>
        <v>0</v>
      </c>
      <c r="AA422" s="96">
        <f>IF(AA$11=اكتوبر!$A26,اكتوبر!$AI26-اكتوبر!$AJ26,0)</f>
        <v>0</v>
      </c>
      <c r="AB422" s="96">
        <f>IF(AB$11=اكتوبر!$A26,اكتوبر!$AI26-اكتوبر!$AJ26,0)</f>
        <v>0</v>
      </c>
      <c r="AC422" s="96">
        <f t="shared" si="72"/>
        <v>0</v>
      </c>
      <c r="AD422" s="96">
        <f>IF(AD$11=اكتوبر!$A26,اكتوبر!$BP26-اكتوبر!$BO26,0)</f>
        <v>0</v>
      </c>
      <c r="AE422" s="96">
        <f>IF(AE$11=اكتوبر!$A26,اكتوبر!$BL26-اكتوبر!$BK26,0)</f>
        <v>0</v>
      </c>
      <c r="AF422" s="96">
        <f>IF(AF$11=اكتوبر!$A26,اكتوبر!$AI26-اكتوبر!$AJ26,0)</f>
        <v>0</v>
      </c>
      <c r="AG422" s="96">
        <f>IF(AG$11=اكتوبر!$A26,اكتوبر!$AI26-اكتوبر!$AJ26,0)</f>
        <v>0</v>
      </c>
      <c r="AH422" s="96">
        <f>IF(AH$11=اكتوبر!$A26,اكتوبر!$AI26-اكتوبر!$AJ26,0)</f>
        <v>0</v>
      </c>
      <c r="AI422" s="96">
        <f t="shared" si="73"/>
        <v>0</v>
      </c>
      <c r="AJ422" s="96">
        <f>IF(AJ$11=اكتوبر!$A26,اكتوبر!$BP26-اكتوبر!$BO26,0)</f>
        <v>0</v>
      </c>
      <c r="AK422" s="96">
        <f>IF(AK$11=اكتوبر!$A26,اكتوبر!$BL26-اكتوبر!$BK26,0)</f>
        <v>0</v>
      </c>
      <c r="AL422" s="96">
        <f>IF(AL$11=اكتوبر!$A26,اكتوبر!$BL26-اكتوبر!$BK26,0)</f>
        <v>0</v>
      </c>
      <c r="AM422" s="96">
        <f>IF(AM$11=اكتوبر!$A26,اكتوبر!$BL26-اكتوبر!$BK26,0)</f>
        <v>0</v>
      </c>
      <c r="AN422" s="96">
        <f>IF(AN$11=اكتوبر!$A26,اكتوبر!$BL26-اكتوبر!$BK26,0)</f>
        <v>0</v>
      </c>
    </row>
    <row r="423" spans="1:40">
      <c r="A423" s="96" t="str">
        <f>IF(D423&gt;0,اكتوبر!D27," ")</f>
        <v> </v>
      </c>
      <c r="B423" s="96"/>
      <c r="C423" s="96"/>
      <c r="D423" s="126">
        <f t="shared" si="68"/>
        <v>0</v>
      </c>
      <c r="E423" s="126">
        <f t="shared" si="69"/>
        <v>0</v>
      </c>
      <c r="F423" s="96">
        <f>IF(F$11=اكتوبر!$A27,اكتوبر!$BP27-اكتوبر!$BO27,0)</f>
        <v>0</v>
      </c>
      <c r="G423" s="96">
        <f>IF(G$11=اكتوبر!$A27,اكتوبر!$BL27-اكتوبر!$BK27,0)</f>
        <v>0</v>
      </c>
      <c r="H423" s="96">
        <f>IF(H$11=اكتوبر!$A27,اكتوبر!$BM27-اكتوبر!$BN27,0)</f>
        <v>0</v>
      </c>
      <c r="I423" s="96">
        <f>IF(I$11=اكتوبر!$A27,اكتوبر!$BM27-اكتوبر!$BN27,0)</f>
        <v>0</v>
      </c>
      <c r="J423" s="96">
        <f>IF(J$11=اكتوبر!$A27,اكتوبر!$BM27-اكتوبر!$BN27,0)</f>
        <v>0</v>
      </c>
      <c r="K423" s="96">
        <f>IF(K$11=اكتوبر!$A27,اكتوبر!$BM27-اكتوبر!$BN27,0)</f>
        <v>0</v>
      </c>
      <c r="L423" s="96">
        <f>IF(L$11=اكتوبر!$A27,اكتوبر!$BM27-اكتوبر!$BN27,0)</f>
        <v>0</v>
      </c>
      <c r="M423" s="96">
        <f t="shared" si="70"/>
        <v>0</v>
      </c>
      <c r="N423" s="96">
        <f>IF(N$11=اكتوبر!$A27,اكتوبر!$BP27-اكتوبر!$BO27,0)</f>
        <v>0</v>
      </c>
      <c r="O423" s="96">
        <f>IF(O$11=اكتوبر!$A27,اكتوبر!$BL27-اكتوبر!$BK27,0)</f>
        <v>0</v>
      </c>
      <c r="P423" s="96">
        <f>IF(P$11=اكتوبر!$A27,اكتوبر!$AI27-اكتوبر!$AJ27,0)</f>
        <v>0</v>
      </c>
      <c r="Q423" s="96">
        <f>IF(Q$11=اكتوبر!$A27,اكتوبر!$AI27-اكتوبر!$AJ27,0)</f>
        <v>0</v>
      </c>
      <c r="R423" s="96">
        <f>IF(R$11=اكتوبر!$A27,اكتوبر!$AI27-اكتوبر!$AJ27,0)</f>
        <v>0</v>
      </c>
      <c r="S423" s="96">
        <f>IF(S$11=اكتوبر!$A27,اكتوبر!$AI27-اكتوبر!$AJ27,0)</f>
        <v>0</v>
      </c>
      <c r="T423" s="96">
        <f>IF(T$11=اكتوبر!$A27,اكتوبر!$AI27-اكتوبر!$AJ27,0)</f>
        <v>0</v>
      </c>
      <c r="U423" s="96">
        <f t="shared" si="71"/>
        <v>0</v>
      </c>
      <c r="V423" s="96">
        <f>IF(V$11=اكتوبر!$A27,اكتوبر!$BP27-اكتوبر!$BO27,0)</f>
        <v>0</v>
      </c>
      <c r="W423" s="96">
        <f>IF(W$11=اكتوبر!$A27,اكتوبر!$BL27-اكتوبر!$BK27,0)</f>
        <v>0</v>
      </c>
      <c r="X423" s="96">
        <f>IF(X$11=اكتوبر!$A27,اكتوبر!$AI27-اكتوبر!$AJ27,0)</f>
        <v>0</v>
      </c>
      <c r="Y423" s="96">
        <f>IF(Y$11=اكتوبر!$A27,اكتوبر!$AI27-اكتوبر!$AJ27,0)</f>
        <v>0</v>
      </c>
      <c r="Z423" s="96">
        <f>IF(Z$11=اكتوبر!$A27,اكتوبر!$AI27-اكتوبر!$AJ27,0)</f>
        <v>0</v>
      </c>
      <c r="AA423" s="96">
        <f>IF(AA$11=اكتوبر!$A27,اكتوبر!$AI27-اكتوبر!$AJ27,0)</f>
        <v>0</v>
      </c>
      <c r="AB423" s="96">
        <f>IF(AB$11=اكتوبر!$A27,اكتوبر!$AI27-اكتوبر!$AJ27,0)</f>
        <v>0</v>
      </c>
      <c r="AC423" s="96">
        <f t="shared" si="72"/>
        <v>0</v>
      </c>
      <c r="AD423" s="96">
        <f>IF(AD$11=اكتوبر!$A27,اكتوبر!$BP27-اكتوبر!$BO27,0)</f>
        <v>0</v>
      </c>
      <c r="AE423" s="96">
        <f>IF(AE$11=اكتوبر!$A27,اكتوبر!$BL27-اكتوبر!$BK27,0)</f>
        <v>0</v>
      </c>
      <c r="AF423" s="96">
        <f>IF(AF$11=اكتوبر!$A27,اكتوبر!$AI27-اكتوبر!$AJ27,0)</f>
        <v>0</v>
      </c>
      <c r="AG423" s="96">
        <f>IF(AG$11=اكتوبر!$A27,اكتوبر!$AI27-اكتوبر!$AJ27,0)</f>
        <v>0</v>
      </c>
      <c r="AH423" s="96">
        <f>IF(AH$11=اكتوبر!$A27,اكتوبر!$AI27-اكتوبر!$AJ27,0)</f>
        <v>0</v>
      </c>
      <c r="AI423" s="96">
        <f t="shared" si="73"/>
        <v>0</v>
      </c>
      <c r="AJ423" s="96">
        <f>IF(AJ$11=اكتوبر!$A27,اكتوبر!$BP27-اكتوبر!$BO27,0)</f>
        <v>0</v>
      </c>
      <c r="AK423" s="96">
        <f>IF(AK$11=اكتوبر!$A27,اكتوبر!$BL27-اكتوبر!$BK27,0)</f>
        <v>0</v>
      </c>
      <c r="AL423" s="96">
        <f>IF(AL$11=اكتوبر!$A27,اكتوبر!$BL27-اكتوبر!$BK27,0)</f>
        <v>0</v>
      </c>
      <c r="AM423" s="96">
        <f>IF(AM$11=اكتوبر!$A27,اكتوبر!$BL27-اكتوبر!$BK27,0)</f>
        <v>0</v>
      </c>
      <c r="AN423" s="96">
        <f>IF(AN$11=اكتوبر!$A27,اكتوبر!$BL27-اكتوبر!$BK27,0)</f>
        <v>0</v>
      </c>
    </row>
    <row r="424" spans="1:40">
      <c r="A424" s="96" t="str">
        <f>IF(D424&gt;0,اكتوبر!D28," ")</f>
        <v> </v>
      </c>
      <c r="B424" s="96"/>
      <c r="C424" s="96"/>
      <c r="D424" s="126">
        <f t="shared" si="68"/>
        <v>0</v>
      </c>
      <c r="E424" s="126">
        <f t="shared" si="69"/>
        <v>0</v>
      </c>
      <c r="F424" s="96">
        <f>IF(F$11=اكتوبر!$A28,اكتوبر!$BP28-اكتوبر!$BO28,0)</f>
        <v>0</v>
      </c>
      <c r="G424" s="96">
        <f>IF(G$11=اكتوبر!$A28,اكتوبر!$BL28-اكتوبر!$BK28,0)</f>
        <v>0</v>
      </c>
      <c r="H424" s="96">
        <f>IF(H$11=اكتوبر!$A28,اكتوبر!$BM28-اكتوبر!$BN28,0)</f>
        <v>0</v>
      </c>
      <c r="I424" s="96">
        <f>IF(I$11=اكتوبر!$A28,اكتوبر!$BM28-اكتوبر!$BN28,0)</f>
        <v>0</v>
      </c>
      <c r="J424" s="96">
        <f>IF(J$11=اكتوبر!$A28,اكتوبر!$BM28-اكتوبر!$BN28,0)</f>
        <v>0</v>
      </c>
      <c r="K424" s="96">
        <f>IF(K$11=اكتوبر!$A28,اكتوبر!$BM28-اكتوبر!$BN28,0)</f>
        <v>0</v>
      </c>
      <c r="L424" s="96">
        <f>IF(L$11=اكتوبر!$A28,اكتوبر!$BM28-اكتوبر!$BN28,0)</f>
        <v>0</v>
      </c>
      <c r="M424" s="96">
        <f t="shared" si="70"/>
        <v>0</v>
      </c>
      <c r="N424" s="96">
        <f>IF(N$11=اكتوبر!$A28,اكتوبر!$BP28-اكتوبر!$BO28,0)</f>
        <v>0</v>
      </c>
      <c r="O424" s="96">
        <f>IF(O$11=اكتوبر!$A28,اكتوبر!$BL28-اكتوبر!$BK28,0)</f>
        <v>0</v>
      </c>
      <c r="P424" s="96">
        <f>IF(P$11=اكتوبر!$A28,اكتوبر!$AI28-اكتوبر!$AJ28,0)</f>
        <v>0</v>
      </c>
      <c r="Q424" s="96">
        <f>IF(Q$11=اكتوبر!$A28,اكتوبر!$AI28-اكتوبر!$AJ28,0)</f>
        <v>0</v>
      </c>
      <c r="R424" s="96">
        <f>IF(R$11=اكتوبر!$A28,اكتوبر!$AI28-اكتوبر!$AJ28,0)</f>
        <v>0</v>
      </c>
      <c r="S424" s="96">
        <f>IF(S$11=اكتوبر!$A28,اكتوبر!$AI28-اكتوبر!$AJ28,0)</f>
        <v>0</v>
      </c>
      <c r="T424" s="96">
        <f>IF(T$11=اكتوبر!$A28,اكتوبر!$AI28-اكتوبر!$AJ28,0)</f>
        <v>0</v>
      </c>
      <c r="U424" s="96">
        <f t="shared" si="71"/>
        <v>0</v>
      </c>
      <c r="V424" s="96">
        <f>IF(V$11=اكتوبر!$A28,اكتوبر!$BP28-اكتوبر!$BO28,0)</f>
        <v>0</v>
      </c>
      <c r="W424" s="96">
        <f>IF(W$11=اكتوبر!$A28,اكتوبر!$BL28-اكتوبر!$BK28,0)</f>
        <v>0</v>
      </c>
      <c r="X424" s="96">
        <f>IF(X$11=اكتوبر!$A28,اكتوبر!$AI28-اكتوبر!$AJ28,0)</f>
        <v>0</v>
      </c>
      <c r="Y424" s="96">
        <f>IF(Y$11=اكتوبر!$A28,اكتوبر!$AI28-اكتوبر!$AJ28,0)</f>
        <v>0</v>
      </c>
      <c r="Z424" s="96">
        <f>IF(Z$11=اكتوبر!$A28,اكتوبر!$AI28-اكتوبر!$AJ28,0)</f>
        <v>0</v>
      </c>
      <c r="AA424" s="96">
        <f>IF(AA$11=اكتوبر!$A28,اكتوبر!$AI28-اكتوبر!$AJ28,0)</f>
        <v>0</v>
      </c>
      <c r="AB424" s="96">
        <f>IF(AB$11=اكتوبر!$A28,اكتوبر!$AI28-اكتوبر!$AJ28,0)</f>
        <v>0</v>
      </c>
      <c r="AC424" s="96">
        <f t="shared" si="72"/>
        <v>0</v>
      </c>
      <c r="AD424" s="96">
        <f>IF(AD$11=اكتوبر!$A28,اكتوبر!$BP28-اكتوبر!$BO28,0)</f>
        <v>0</v>
      </c>
      <c r="AE424" s="96">
        <f>IF(AE$11=اكتوبر!$A28,اكتوبر!$BL28-اكتوبر!$BK28,0)</f>
        <v>0</v>
      </c>
      <c r="AF424" s="96">
        <f>IF(AF$11=اكتوبر!$A28,اكتوبر!$AI28-اكتوبر!$AJ28,0)</f>
        <v>0</v>
      </c>
      <c r="AG424" s="96">
        <f>IF(AG$11=اكتوبر!$A28,اكتوبر!$AI28-اكتوبر!$AJ28,0)</f>
        <v>0</v>
      </c>
      <c r="AH424" s="96">
        <f>IF(AH$11=اكتوبر!$A28,اكتوبر!$AI28-اكتوبر!$AJ28,0)</f>
        <v>0</v>
      </c>
      <c r="AI424" s="96">
        <f t="shared" si="73"/>
        <v>0</v>
      </c>
      <c r="AJ424" s="96">
        <f>IF(AJ$11=اكتوبر!$A28,اكتوبر!$BP28-اكتوبر!$BO28,0)</f>
        <v>0</v>
      </c>
      <c r="AK424" s="96">
        <f>IF(AK$11=اكتوبر!$A28,اكتوبر!$BL28-اكتوبر!$BK28,0)</f>
        <v>0</v>
      </c>
      <c r="AL424" s="96">
        <f>IF(AL$11=اكتوبر!$A28,اكتوبر!$BL28-اكتوبر!$BK28,0)</f>
        <v>0</v>
      </c>
      <c r="AM424" s="96">
        <f>IF(AM$11=اكتوبر!$A28,اكتوبر!$BL28-اكتوبر!$BK28,0)</f>
        <v>0</v>
      </c>
      <c r="AN424" s="96">
        <f>IF(AN$11=اكتوبر!$A28,اكتوبر!$BL28-اكتوبر!$BK28,0)</f>
        <v>0</v>
      </c>
    </row>
    <row r="425" spans="1:40">
      <c r="A425" s="96" t="str">
        <f>IF(D425&gt;0,اكتوبر!D29," ")</f>
        <v> </v>
      </c>
      <c r="B425" s="96"/>
      <c r="C425" s="96"/>
      <c r="D425" s="126">
        <f t="shared" si="68"/>
        <v>0</v>
      </c>
      <c r="E425" s="126">
        <f t="shared" si="69"/>
        <v>0</v>
      </c>
      <c r="F425" s="96">
        <f>IF(F$11=اكتوبر!$A29,اكتوبر!$BP29-اكتوبر!$BO29,0)</f>
        <v>0</v>
      </c>
      <c r="G425" s="96">
        <f>IF(G$11=اكتوبر!$A29,اكتوبر!$BL29-اكتوبر!$BK29,0)</f>
        <v>0</v>
      </c>
      <c r="H425" s="96">
        <f>IF(H$11=اكتوبر!$A29,اكتوبر!$BM29-اكتوبر!$BN29,0)</f>
        <v>0</v>
      </c>
      <c r="I425" s="96">
        <f>IF(I$11=اكتوبر!$A29,اكتوبر!$BM29-اكتوبر!$BN29,0)</f>
        <v>0</v>
      </c>
      <c r="J425" s="96">
        <f>IF(J$11=اكتوبر!$A29,اكتوبر!$BM29-اكتوبر!$BN29,0)</f>
        <v>0</v>
      </c>
      <c r="K425" s="96">
        <f>IF(K$11=اكتوبر!$A29,اكتوبر!$BM29-اكتوبر!$BN29,0)</f>
        <v>0</v>
      </c>
      <c r="L425" s="96">
        <f>IF(L$11=اكتوبر!$A29,اكتوبر!$BM29-اكتوبر!$BN29,0)</f>
        <v>0</v>
      </c>
      <c r="M425" s="96">
        <f t="shared" si="70"/>
        <v>0</v>
      </c>
      <c r="N425" s="96">
        <f>IF(N$11=اكتوبر!$A29,اكتوبر!$BP29-اكتوبر!$BO29,0)</f>
        <v>0</v>
      </c>
      <c r="O425" s="96">
        <f>IF(O$11=اكتوبر!$A29,اكتوبر!$BL29-اكتوبر!$BK29,0)</f>
        <v>0</v>
      </c>
      <c r="P425" s="96">
        <f>IF(P$11=اكتوبر!$A29,اكتوبر!$AI29-اكتوبر!$AJ29,0)</f>
        <v>0</v>
      </c>
      <c r="Q425" s="96">
        <f>IF(Q$11=اكتوبر!$A29,اكتوبر!$AI29-اكتوبر!$AJ29,0)</f>
        <v>0</v>
      </c>
      <c r="R425" s="96">
        <f>IF(R$11=اكتوبر!$A29,اكتوبر!$AI29-اكتوبر!$AJ29,0)</f>
        <v>0</v>
      </c>
      <c r="S425" s="96">
        <f>IF(S$11=اكتوبر!$A29,اكتوبر!$AI29-اكتوبر!$AJ29,0)</f>
        <v>0</v>
      </c>
      <c r="T425" s="96">
        <f>IF(T$11=اكتوبر!$A29,اكتوبر!$AI29-اكتوبر!$AJ29,0)</f>
        <v>0</v>
      </c>
      <c r="U425" s="96">
        <f t="shared" si="71"/>
        <v>0</v>
      </c>
      <c r="V425" s="96">
        <f>IF(V$11=اكتوبر!$A29,اكتوبر!$BP29-اكتوبر!$BO29,0)</f>
        <v>0</v>
      </c>
      <c r="W425" s="96">
        <f>IF(W$11=اكتوبر!$A29,اكتوبر!$BL29-اكتوبر!$BK29,0)</f>
        <v>0</v>
      </c>
      <c r="X425" s="96">
        <f>IF(X$11=اكتوبر!$A29,اكتوبر!$AI29-اكتوبر!$AJ29,0)</f>
        <v>0</v>
      </c>
      <c r="Y425" s="96">
        <f>IF(Y$11=اكتوبر!$A29,اكتوبر!$AI29-اكتوبر!$AJ29,0)</f>
        <v>0</v>
      </c>
      <c r="Z425" s="96">
        <f>IF(Z$11=اكتوبر!$A29,اكتوبر!$AI29-اكتوبر!$AJ29,0)</f>
        <v>0</v>
      </c>
      <c r="AA425" s="96">
        <f>IF(AA$11=اكتوبر!$A29,اكتوبر!$AI29-اكتوبر!$AJ29,0)</f>
        <v>0</v>
      </c>
      <c r="AB425" s="96">
        <f>IF(AB$11=اكتوبر!$A29,اكتوبر!$AI29-اكتوبر!$AJ29,0)</f>
        <v>0</v>
      </c>
      <c r="AC425" s="96">
        <f t="shared" si="72"/>
        <v>0</v>
      </c>
      <c r="AD425" s="96">
        <f>IF(AD$11=اكتوبر!$A29,اكتوبر!$BP29-اكتوبر!$BO29,0)</f>
        <v>0</v>
      </c>
      <c r="AE425" s="96">
        <f>IF(AE$11=اكتوبر!$A29,اكتوبر!$BL29-اكتوبر!$BK29,0)</f>
        <v>0</v>
      </c>
      <c r="AF425" s="96">
        <f>IF(AF$11=اكتوبر!$A29,اكتوبر!$AI29-اكتوبر!$AJ29,0)</f>
        <v>0</v>
      </c>
      <c r="AG425" s="96">
        <f>IF(AG$11=اكتوبر!$A29,اكتوبر!$AI29-اكتوبر!$AJ29,0)</f>
        <v>0</v>
      </c>
      <c r="AH425" s="96">
        <f>IF(AH$11=اكتوبر!$A29,اكتوبر!$AI29-اكتوبر!$AJ29,0)</f>
        <v>0</v>
      </c>
      <c r="AI425" s="96">
        <f t="shared" si="73"/>
        <v>0</v>
      </c>
      <c r="AJ425" s="96">
        <f>IF(AJ$11=اكتوبر!$A29,اكتوبر!$BP29-اكتوبر!$BO29,0)</f>
        <v>0</v>
      </c>
      <c r="AK425" s="96">
        <f>IF(AK$11=اكتوبر!$A29,اكتوبر!$BL29-اكتوبر!$BK29,0)</f>
        <v>0</v>
      </c>
      <c r="AL425" s="96">
        <f>IF(AL$11=اكتوبر!$A29,اكتوبر!$BL29-اكتوبر!$BK29,0)</f>
        <v>0</v>
      </c>
      <c r="AM425" s="96">
        <f>IF(AM$11=اكتوبر!$A29,اكتوبر!$BL29-اكتوبر!$BK29,0)</f>
        <v>0</v>
      </c>
      <c r="AN425" s="96">
        <f>IF(AN$11=اكتوبر!$A29,اكتوبر!$BL29-اكتوبر!$BK29,0)</f>
        <v>0</v>
      </c>
    </row>
    <row r="426" spans="1:40">
      <c r="A426" s="96" t="str">
        <f>IF(D426&gt;0,اكتوبر!D30," ")</f>
        <v> </v>
      </c>
      <c r="B426" s="96"/>
      <c r="C426" s="96"/>
      <c r="D426" s="126">
        <f t="shared" si="68"/>
        <v>0</v>
      </c>
      <c r="E426" s="126">
        <f t="shared" si="69"/>
        <v>0</v>
      </c>
      <c r="F426" s="96">
        <f>IF(F$11=اكتوبر!$A30,اكتوبر!$BP30-اكتوبر!$BO30,0)</f>
        <v>0</v>
      </c>
      <c r="G426" s="96">
        <f>IF(G$11=اكتوبر!$A30,اكتوبر!$BL30-اكتوبر!$BK30,0)</f>
        <v>0</v>
      </c>
      <c r="H426" s="96">
        <f>IF(H$11=اكتوبر!$A30,اكتوبر!$BM30-اكتوبر!$BN30,0)</f>
        <v>0</v>
      </c>
      <c r="I426" s="96">
        <f>IF(I$11=اكتوبر!$A30,اكتوبر!$BM30-اكتوبر!$BN30,0)</f>
        <v>0</v>
      </c>
      <c r="J426" s="96">
        <f>IF(J$11=اكتوبر!$A30,اكتوبر!$BM30-اكتوبر!$BN30,0)</f>
        <v>0</v>
      </c>
      <c r="K426" s="96">
        <f>IF(K$11=اكتوبر!$A30,اكتوبر!$BM30-اكتوبر!$BN30,0)</f>
        <v>0</v>
      </c>
      <c r="L426" s="96">
        <f>IF(L$11=اكتوبر!$A30,اكتوبر!$BM30-اكتوبر!$BN30,0)</f>
        <v>0</v>
      </c>
      <c r="M426" s="96">
        <f t="shared" si="70"/>
        <v>0</v>
      </c>
      <c r="N426" s="96">
        <f>IF(N$11=اكتوبر!$A30,اكتوبر!$BP30-اكتوبر!$BO30,0)</f>
        <v>0</v>
      </c>
      <c r="O426" s="96">
        <f>IF(O$11=اكتوبر!$A30,اكتوبر!$BL30-اكتوبر!$BK30,0)</f>
        <v>0</v>
      </c>
      <c r="P426" s="96">
        <f>IF(P$11=اكتوبر!$A30,اكتوبر!$AI30-اكتوبر!$AJ30,0)</f>
        <v>0</v>
      </c>
      <c r="Q426" s="96">
        <f>IF(Q$11=اكتوبر!$A30,اكتوبر!$AI30-اكتوبر!$AJ30,0)</f>
        <v>0</v>
      </c>
      <c r="R426" s="96">
        <f>IF(R$11=اكتوبر!$A30,اكتوبر!$AI30-اكتوبر!$AJ30,0)</f>
        <v>0</v>
      </c>
      <c r="S426" s="96">
        <f>IF(S$11=اكتوبر!$A30,اكتوبر!$AI30-اكتوبر!$AJ30,0)</f>
        <v>0</v>
      </c>
      <c r="T426" s="96">
        <f>IF(T$11=اكتوبر!$A30,اكتوبر!$AI30-اكتوبر!$AJ30,0)</f>
        <v>0</v>
      </c>
      <c r="U426" s="96">
        <f t="shared" si="71"/>
        <v>0</v>
      </c>
      <c r="V426" s="96">
        <f>IF(V$11=اكتوبر!$A30,اكتوبر!$BP30-اكتوبر!$BO30,0)</f>
        <v>0</v>
      </c>
      <c r="W426" s="96">
        <f>IF(W$11=اكتوبر!$A30,اكتوبر!$BL30-اكتوبر!$BK30,0)</f>
        <v>0</v>
      </c>
      <c r="X426" s="96">
        <f>IF(X$11=اكتوبر!$A30,اكتوبر!$AI30-اكتوبر!$AJ30,0)</f>
        <v>0</v>
      </c>
      <c r="Y426" s="96">
        <f>IF(Y$11=اكتوبر!$A30,اكتوبر!$AI30-اكتوبر!$AJ30,0)</f>
        <v>0</v>
      </c>
      <c r="Z426" s="96">
        <f>IF(Z$11=اكتوبر!$A30,اكتوبر!$AI30-اكتوبر!$AJ30,0)</f>
        <v>0</v>
      </c>
      <c r="AA426" s="96">
        <f>IF(AA$11=اكتوبر!$A30,اكتوبر!$AI30-اكتوبر!$AJ30,0)</f>
        <v>0</v>
      </c>
      <c r="AB426" s="96">
        <f>IF(AB$11=اكتوبر!$A30,اكتوبر!$AI30-اكتوبر!$AJ30,0)</f>
        <v>0</v>
      </c>
      <c r="AC426" s="96">
        <f t="shared" si="72"/>
        <v>0</v>
      </c>
      <c r="AD426" s="96">
        <f>IF(AD$11=اكتوبر!$A30,اكتوبر!$BP30-اكتوبر!$BO30,0)</f>
        <v>0</v>
      </c>
      <c r="AE426" s="96">
        <f>IF(AE$11=اكتوبر!$A30,اكتوبر!$BL30-اكتوبر!$BK30,0)</f>
        <v>0</v>
      </c>
      <c r="AF426" s="96">
        <f>IF(AF$11=اكتوبر!$A30,اكتوبر!$AI30-اكتوبر!$AJ30,0)</f>
        <v>0</v>
      </c>
      <c r="AG426" s="96">
        <f>IF(AG$11=اكتوبر!$A30,اكتوبر!$AI30-اكتوبر!$AJ30,0)</f>
        <v>0</v>
      </c>
      <c r="AH426" s="96">
        <f>IF(AH$11=اكتوبر!$A30,اكتوبر!$AI30-اكتوبر!$AJ30,0)</f>
        <v>0</v>
      </c>
      <c r="AI426" s="96">
        <f t="shared" si="73"/>
        <v>0</v>
      </c>
      <c r="AJ426" s="96">
        <f>IF(AJ$11=اكتوبر!$A30,اكتوبر!$BP30-اكتوبر!$BO30,0)</f>
        <v>0</v>
      </c>
      <c r="AK426" s="96">
        <f>IF(AK$11=اكتوبر!$A30,اكتوبر!$BL30-اكتوبر!$BK30,0)</f>
        <v>0</v>
      </c>
      <c r="AL426" s="96">
        <f>IF(AL$11=اكتوبر!$A30,اكتوبر!$BL30-اكتوبر!$BK30,0)</f>
        <v>0</v>
      </c>
      <c r="AM426" s="96">
        <f>IF(AM$11=اكتوبر!$A30,اكتوبر!$BL30-اكتوبر!$BK30,0)</f>
        <v>0</v>
      </c>
      <c r="AN426" s="96">
        <f>IF(AN$11=اكتوبر!$A30,اكتوبر!$BL30-اكتوبر!$BK30,0)</f>
        <v>0</v>
      </c>
    </row>
    <row r="427" spans="1:40">
      <c r="A427" s="96" t="str">
        <f>IF(D427&gt;0,اكتوبر!D31," ")</f>
        <v> </v>
      </c>
      <c r="B427" s="96"/>
      <c r="C427" s="96"/>
      <c r="D427" s="126">
        <f t="shared" si="68"/>
        <v>0</v>
      </c>
      <c r="E427" s="126">
        <f t="shared" si="69"/>
        <v>0</v>
      </c>
      <c r="F427" s="96">
        <f>IF(F$11=اكتوبر!$A31,اكتوبر!$BP31-اكتوبر!$BO31,0)</f>
        <v>0</v>
      </c>
      <c r="G427" s="96">
        <f>IF(G$11=اكتوبر!$A31,اكتوبر!$BL31-اكتوبر!$BK31,0)</f>
        <v>0</v>
      </c>
      <c r="H427" s="96">
        <f>IF(H$11=اكتوبر!$A31,اكتوبر!$BM31-اكتوبر!$BN31,0)</f>
        <v>0</v>
      </c>
      <c r="I427" s="96">
        <f>IF(I$11=اكتوبر!$A31,اكتوبر!$BM31-اكتوبر!$BN31,0)</f>
        <v>0</v>
      </c>
      <c r="J427" s="96">
        <f>IF(J$11=اكتوبر!$A31,اكتوبر!$BM31-اكتوبر!$BN31,0)</f>
        <v>0</v>
      </c>
      <c r="K427" s="96">
        <f>IF(K$11=اكتوبر!$A31,اكتوبر!$BM31-اكتوبر!$BN31,0)</f>
        <v>0</v>
      </c>
      <c r="L427" s="96">
        <f>IF(L$11=اكتوبر!$A31,اكتوبر!$BM31-اكتوبر!$BN31,0)</f>
        <v>0</v>
      </c>
      <c r="M427" s="96">
        <f t="shared" si="70"/>
        <v>0</v>
      </c>
      <c r="N427" s="96">
        <f>IF(N$11=اكتوبر!$A31,اكتوبر!$BP31-اكتوبر!$BO31,0)</f>
        <v>0</v>
      </c>
      <c r="O427" s="96">
        <f>IF(O$11=اكتوبر!$A31,اكتوبر!$BL31-اكتوبر!$BK31,0)</f>
        <v>0</v>
      </c>
      <c r="P427" s="96">
        <f>IF(P$11=اكتوبر!$A31,اكتوبر!$AI31-اكتوبر!$AJ31,0)</f>
        <v>0</v>
      </c>
      <c r="Q427" s="96">
        <f>IF(Q$11=اكتوبر!$A31,اكتوبر!$AI31-اكتوبر!$AJ31,0)</f>
        <v>0</v>
      </c>
      <c r="R427" s="96">
        <f>IF(R$11=اكتوبر!$A31,اكتوبر!$AI31-اكتوبر!$AJ31,0)</f>
        <v>0</v>
      </c>
      <c r="S427" s="96">
        <f>IF(S$11=اكتوبر!$A31,اكتوبر!$AI31-اكتوبر!$AJ31,0)</f>
        <v>0</v>
      </c>
      <c r="T427" s="96">
        <f>IF(T$11=اكتوبر!$A31,اكتوبر!$AI31-اكتوبر!$AJ31,0)</f>
        <v>0</v>
      </c>
      <c r="U427" s="96">
        <f t="shared" si="71"/>
        <v>0</v>
      </c>
      <c r="V427" s="96">
        <f>IF(V$11=اكتوبر!$A31,اكتوبر!$BP31-اكتوبر!$BO31,0)</f>
        <v>0</v>
      </c>
      <c r="W427" s="96">
        <f>IF(W$11=اكتوبر!$A31,اكتوبر!$BL31-اكتوبر!$BK31,0)</f>
        <v>0</v>
      </c>
      <c r="X427" s="96">
        <f>IF(X$11=اكتوبر!$A31,اكتوبر!$AI31-اكتوبر!$AJ31,0)</f>
        <v>0</v>
      </c>
      <c r="Y427" s="96">
        <f>IF(Y$11=اكتوبر!$A31,اكتوبر!$AI31-اكتوبر!$AJ31,0)</f>
        <v>0</v>
      </c>
      <c r="Z427" s="96">
        <f>IF(Z$11=اكتوبر!$A31,اكتوبر!$AI31-اكتوبر!$AJ31,0)</f>
        <v>0</v>
      </c>
      <c r="AA427" s="96">
        <f>IF(AA$11=اكتوبر!$A31,اكتوبر!$AI31-اكتوبر!$AJ31,0)</f>
        <v>0</v>
      </c>
      <c r="AB427" s="96">
        <f>IF(AB$11=اكتوبر!$A31,اكتوبر!$AI31-اكتوبر!$AJ31,0)</f>
        <v>0</v>
      </c>
      <c r="AC427" s="96">
        <f t="shared" si="72"/>
        <v>0</v>
      </c>
      <c r="AD427" s="96">
        <f>IF(AD$11=اكتوبر!$A31,اكتوبر!$BP31-اكتوبر!$BO31,0)</f>
        <v>0</v>
      </c>
      <c r="AE427" s="96">
        <f>IF(AE$11=اكتوبر!$A31,اكتوبر!$BL31-اكتوبر!$BK31,0)</f>
        <v>0</v>
      </c>
      <c r="AF427" s="96">
        <f>IF(AF$11=اكتوبر!$A31,اكتوبر!$AI31-اكتوبر!$AJ31,0)</f>
        <v>0</v>
      </c>
      <c r="AG427" s="96">
        <f>IF(AG$11=اكتوبر!$A31,اكتوبر!$AI31-اكتوبر!$AJ31,0)</f>
        <v>0</v>
      </c>
      <c r="AH427" s="96">
        <f>IF(AH$11=اكتوبر!$A31,اكتوبر!$AI31-اكتوبر!$AJ31,0)</f>
        <v>0</v>
      </c>
      <c r="AI427" s="96">
        <f t="shared" si="73"/>
        <v>0</v>
      </c>
      <c r="AJ427" s="96">
        <f>IF(AJ$11=اكتوبر!$A31,اكتوبر!$BP31-اكتوبر!$BO31,0)</f>
        <v>0</v>
      </c>
      <c r="AK427" s="96">
        <f>IF(AK$11=اكتوبر!$A31,اكتوبر!$BL31-اكتوبر!$BK31,0)</f>
        <v>0</v>
      </c>
      <c r="AL427" s="96">
        <f>IF(AL$11=اكتوبر!$A31,اكتوبر!$BL31-اكتوبر!$BK31,0)</f>
        <v>0</v>
      </c>
      <c r="AM427" s="96">
        <f>IF(AM$11=اكتوبر!$A31,اكتوبر!$BL31-اكتوبر!$BK31,0)</f>
        <v>0</v>
      </c>
      <c r="AN427" s="96">
        <f>IF(AN$11=اكتوبر!$A31,اكتوبر!$BL31-اكتوبر!$BK31,0)</f>
        <v>0</v>
      </c>
    </row>
    <row r="428" spans="1:40">
      <c r="A428" s="96" t="str">
        <f>IF(D428&gt;0,اكتوبر!D32," ")</f>
        <v> </v>
      </c>
      <c r="B428" s="96"/>
      <c r="C428" s="96"/>
      <c r="D428" s="126">
        <f t="shared" si="68"/>
        <v>0</v>
      </c>
      <c r="E428" s="126">
        <f t="shared" si="69"/>
        <v>0</v>
      </c>
      <c r="F428" s="96">
        <f>IF(F$11=اكتوبر!$A32,اكتوبر!$BP32-اكتوبر!$BO32,0)</f>
        <v>0</v>
      </c>
      <c r="G428" s="96">
        <f>IF(G$11=اكتوبر!$A32,اكتوبر!$BL32-اكتوبر!$BK32,0)</f>
        <v>0</v>
      </c>
      <c r="H428" s="96">
        <f>IF(H$11=اكتوبر!$A32,اكتوبر!$BM32-اكتوبر!$BN32,0)</f>
        <v>0</v>
      </c>
      <c r="I428" s="96">
        <f>IF(I$11=اكتوبر!$A32,اكتوبر!$BM32-اكتوبر!$BN32,0)</f>
        <v>0</v>
      </c>
      <c r="J428" s="96">
        <f>IF(J$11=اكتوبر!$A32,اكتوبر!$BM32-اكتوبر!$BN32,0)</f>
        <v>0</v>
      </c>
      <c r="K428" s="96">
        <f>IF(K$11=اكتوبر!$A32,اكتوبر!$BM32-اكتوبر!$BN32,0)</f>
        <v>0</v>
      </c>
      <c r="L428" s="96">
        <f>IF(L$11=اكتوبر!$A32,اكتوبر!$BM32-اكتوبر!$BN32,0)</f>
        <v>0</v>
      </c>
      <c r="M428" s="96">
        <f t="shared" si="70"/>
        <v>0</v>
      </c>
      <c r="N428" s="96">
        <f>IF(N$11=اكتوبر!$A32,اكتوبر!$BP32-اكتوبر!$BO32,0)</f>
        <v>0</v>
      </c>
      <c r="O428" s="96">
        <f>IF(O$11=اكتوبر!$A32,اكتوبر!$BL32-اكتوبر!$BK32,0)</f>
        <v>0</v>
      </c>
      <c r="P428" s="96">
        <f>IF(P$11=اكتوبر!$A32,اكتوبر!$AI32-اكتوبر!$AJ32,0)</f>
        <v>0</v>
      </c>
      <c r="Q428" s="96">
        <f>IF(Q$11=اكتوبر!$A32,اكتوبر!$AI32-اكتوبر!$AJ32,0)</f>
        <v>0</v>
      </c>
      <c r="R428" s="96">
        <f>IF(R$11=اكتوبر!$A32,اكتوبر!$AI32-اكتوبر!$AJ32,0)</f>
        <v>0</v>
      </c>
      <c r="S428" s="96">
        <f>IF(S$11=اكتوبر!$A32,اكتوبر!$AI32-اكتوبر!$AJ32,0)</f>
        <v>0</v>
      </c>
      <c r="T428" s="96">
        <f>IF(T$11=اكتوبر!$A32,اكتوبر!$AI32-اكتوبر!$AJ32,0)</f>
        <v>0</v>
      </c>
      <c r="U428" s="96">
        <f t="shared" si="71"/>
        <v>0</v>
      </c>
      <c r="V428" s="96">
        <f>IF(V$11=اكتوبر!$A32,اكتوبر!$BP32-اكتوبر!$BO32,0)</f>
        <v>0</v>
      </c>
      <c r="W428" s="96">
        <f>IF(W$11=اكتوبر!$A32,اكتوبر!$BL32-اكتوبر!$BK32,0)</f>
        <v>0</v>
      </c>
      <c r="X428" s="96">
        <f>IF(X$11=اكتوبر!$A32,اكتوبر!$AI32-اكتوبر!$AJ32,0)</f>
        <v>0</v>
      </c>
      <c r="Y428" s="96">
        <f>IF(Y$11=اكتوبر!$A32,اكتوبر!$AI32-اكتوبر!$AJ32,0)</f>
        <v>0</v>
      </c>
      <c r="Z428" s="96">
        <f>IF(Z$11=اكتوبر!$A32,اكتوبر!$AI32-اكتوبر!$AJ32,0)</f>
        <v>0</v>
      </c>
      <c r="AA428" s="96">
        <f>IF(AA$11=اكتوبر!$A32,اكتوبر!$AI32-اكتوبر!$AJ32,0)</f>
        <v>0</v>
      </c>
      <c r="AB428" s="96">
        <f>IF(AB$11=اكتوبر!$A32,اكتوبر!$AI32-اكتوبر!$AJ32,0)</f>
        <v>0</v>
      </c>
      <c r="AC428" s="96">
        <f t="shared" si="72"/>
        <v>0</v>
      </c>
      <c r="AD428" s="96">
        <f>IF(AD$11=اكتوبر!$A32,اكتوبر!$BP32-اكتوبر!$BO32,0)</f>
        <v>0</v>
      </c>
      <c r="AE428" s="96">
        <f>IF(AE$11=اكتوبر!$A32,اكتوبر!$BL32-اكتوبر!$BK32,0)</f>
        <v>0</v>
      </c>
      <c r="AF428" s="96">
        <f>IF(AF$11=اكتوبر!$A32,اكتوبر!$AI32-اكتوبر!$AJ32,0)</f>
        <v>0</v>
      </c>
      <c r="AG428" s="96">
        <f>IF(AG$11=اكتوبر!$A32,اكتوبر!$AI32-اكتوبر!$AJ32,0)</f>
        <v>0</v>
      </c>
      <c r="AH428" s="96">
        <f>IF(AH$11=اكتوبر!$A32,اكتوبر!$AI32-اكتوبر!$AJ32,0)</f>
        <v>0</v>
      </c>
      <c r="AI428" s="96">
        <f t="shared" si="73"/>
        <v>0</v>
      </c>
      <c r="AJ428" s="96">
        <f>IF(AJ$11=اكتوبر!$A32,اكتوبر!$BP32-اكتوبر!$BO32,0)</f>
        <v>0</v>
      </c>
      <c r="AK428" s="96">
        <f>IF(AK$11=اكتوبر!$A32,اكتوبر!$BL32-اكتوبر!$BK32,0)</f>
        <v>0</v>
      </c>
      <c r="AL428" s="96">
        <f>IF(AL$11=اكتوبر!$A32,اكتوبر!$BL32-اكتوبر!$BK32,0)</f>
        <v>0</v>
      </c>
      <c r="AM428" s="96">
        <f>IF(AM$11=اكتوبر!$A32,اكتوبر!$BL32-اكتوبر!$BK32,0)</f>
        <v>0</v>
      </c>
      <c r="AN428" s="96">
        <f>IF(AN$11=اكتوبر!$A32,اكتوبر!$BL32-اكتوبر!$BK32,0)</f>
        <v>0</v>
      </c>
    </row>
    <row r="429" spans="1:40">
      <c r="A429" s="96" t="str">
        <f>IF(D429&gt;0,اكتوبر!D33," ")</f>
        <v> </v>
      </c>
      <c r="B429" s="96"/>
      <c r="C429" s="96"/>
      <c r="D429" s="126">
        <f t="shared" si="68"/>
        <v>0</v>
      </c>
      <c r="E429" s="126">
        <f t="shared" si="69"/>
        <v>0</v>
      </c>
      <c r="F429" s="96">
        <f>IF(F$11=اكتوبر!$A33,اكتوبر!$BP33-اكتوبر!$BO33,0)</f>
        <v>0</v>
      </c>
      <c r="G429" s="96">
        <f>IF(G$11=اكتوبر!$A33,اكتوبر!$BL33-اكتوبر!$BK33,0)</f>
        <v>0</v>
      </c>
      <c r="H429" s="96">
        <f>IF(H$11=اكتوبر!$A33,اكتوبر!$BM33-اكتوبر!$BN33,0)</f>
        <v>0</v>
      </c>
      <c r="I429" s="96">
        <f>IF(I$11=اكتوبر!$A33,اكتوبر!$BM33-اكتوبر!$BN33,0)</f>
        <v>0</v>
      </c>
      <c r="J429" s="96">
        <f>IF(J$11=اكتوبر!$A33,اكتوبر!$BM33-اكتوبر!$BN33,0)</f>
        <v>0</v>
      </c>
      <c r="K429" s="96">
        <f>IF(K$11=اكتوبر!$A33,اكتوبر!$BM33-اكتوبر!$BN33,0)</f>
        <v>0</v>
      </c>
      <c r="L429" s="96">
        <f>IF(L$11=اكتوبر!$A33,اكتوبر!$BM33-اكتوبر!$BN33,0)</f>
        <v>0</v>
      </c>
      <c r="M429" s="96">
        <f t="shared" si="70"/>
        <v>0</v>
      </c>
      <c r="N429" s="96">
        <f>IF(N$11=اكتوبر!$A33,اكتوبر!$BP33-اكتوبر!$BO33,0)</f>
        <v>0</v>
      </c>
      <c r="O429" s="96">
        <f>IF(O$11=اكتوبر!$A33,اكتوبر!$BL33-اكتوبر!$BK33,0)</f>
        <v>0</v>
      </c>
      <c r="P429" s="96">
        <f>IF(P$11=اكتوبر!$A33,اكتوبر!$AI33-اكتوبر!$AJ33,0)</f>
        <v>0</v>
      </c>
      <c r="Q429" s="96">
        <f>IF(Q$11=اكتوبر!$A33,اكتوبر!$AI33-اكتوبر!$AJ33,0)</f>
        <v>0</v>
      </c>
      <c r="R429" s="96">
        <f>IF(R$11=اكتوبر!$A33,اكتوبر!$AI33-اكتوبر!$AJ33,0)</f>
        <v>0</v>
      </c>
      <c r="S429" s="96">
        <f>IF(S$11=اكتوبر!$A33,اكتوبر!$AI33-اكتوبر!$AJ33,0)</f>
        <v>0</v>
      </c>
      <c r="T429" s="96">
        <f>IF(T$11=اكتوبر!$A33,اكتوبر!$AI33-اكتوبر!$AJ33,0)</f>
        <v>0</v>
      </c>
      <c r="U429" s="96">
        <f t="shared" si="71"/>
        <v>0</v>
      </c>
      <c r="V429" s="96">
        <f>IF(V$11=اكتوبر!$A33,اكتوبر!$BP33-اكتوبر!$BO33,0)</f>
        <v>0</v>
      </c>
      <c r="W429" s="96">
        <f>IF(W$11=اكتوبر!$A33,اكتوبر!$BL33-اكتوبر!$BK33,0)</f>
        <v>0</v>
      </c>
      <c r="X429" s="96">
        <f>IF(X$11=اكتوبر!$A33,اكتوبر!$AI33-اكتوبر!$AJ33,0)</f>
        <v>0</v>
      </c>
      <c r="Y429" s="96">
        <f>IF(Y$11=اكتوبر!$A33,اكتوبر!$AI33-اكتوبر!$AJ33,0)</f>
        <v>0</v>
      </c>
      <c r="Z429" s="96">
        <f>IF(Z$11=اكتوبر!$A33,اكتوبر!$AI33-اكتوبر!$AJ33,0)</f>
        <v>0</v>
      </c>
      <c r="AA429" s="96">
        <f>IF(AA$11=اكتوبر!$A33,اكتوبر!$AI33-اكتوبر!$AJ33,0)</f>
        <v>0</v>
      </c>
      <c r="AB429" s="96">
        <f>IF(AB$11=اكتوبر!$A33,اكتوبر!$AI33-اكتوبر!$AJ33,0)</f>
        <v>0</v>
      </c>
      <c r="AC429" s="96">
        <f t="shared" si="72"/>
        <v>0</v>
      </c>
      <c r="AD429" s="96">
        <f>IF(AD$11=اكتوبر!$A33,اكتوبر!$BP33-اكتوبر!$BO33,0)</f>
        <v>0</v>
      </c>
      <c r="AE429" s="96">
        <f>IF(AE$11=اكتوبر!$A33,اكتوبر!$BL33-اكتوبر!$BK33,0)</f>
        <v>0</v>
      </c>
      <c r="AF429" s="96">
        <f>IF(AF$11=اكتوبر!$A33,اكتوبر!$AI33-اكتوبر!$AJ33,0)</f>
        <v>0</v>
      </c>
      <c r="AG429" s="96">
        <f>IF(AG$11=اكتوبر!$A33,اكتوبر!$AI33-اكتوبر!$AJ33,0)</f>
        <v>0</v>
      </c>
      <c r="AH429" s="96">
        <f>IF(AH$11=اكتوبر!$A33,اكتوبر!$AI33-اكتوبر!$AJ33,0)</f>
        <v>0</v>
      </c>
      <c r="AI429" s="96">
        <f t="shared" si="73"/>
        <v>0</v>
      </c>
      <c r="AJ429" s="96">
        <f>IF(AJ$11=اكتوبر!$A33,اكتوبر!$BP33-اكتوبر!$BO33,0)</f>
        <v>0</v>
      </c>
      <c r="AK429" s="96">
        <f>IF(AK$11=اكتوبر!$A33,اكتوبر!$BL33-اكتوبر!$BK33,0)</f>
        <v>0</v>
      </c>
      <c r="AL429" s="96">
        <f>IF(AL$11=اكتوبر!$A33,اكتوبر!$BL33-اكتوبر!$BK33,0)</f>
        <v>0</v>
      </c>
      <c r="AM429" s="96">
        <f>IF(AM$11=اكتوبر!$A33,اكتوبر!$BL33-اكتوبر!$BK33,0)</f>
        <v>0</v>
      </c>
      <c r="AN429" s="96">
        <f>IF(AN$11=اكتوبر!$A33,اكتوبر!$BL33-اكتوبر!$BK33,0)</f>
        <v>0</v>
      </c>
    </row>
    <row r="430" spans="1:40">
      <c r="A430" s="96" t="str">
        <f>IF(D430&gt;0,اكتوبر!D34," ")</f>
        <v> </v>
      </c>
      <c r="B430" s="96"/>
      <c r="C430" s="96"/>
      <c r="D430" s="126">
        <f t="shared" si="68"/>
        <v>0</v>
      </c>
      <c r="E430" s="126">
        <f t="shared" si="69"/>
        <v>0</v>
      </c>
      <c r="F430" s="96">
        <f>IF(F$11=اكتوبر!$A34,اكتوبر!$BP34-اكتوبر!$BO34,0)</f>
        <v>0</v>
      </c>
      <c r="G430" s="96">
        <f>IF(G$11=اكتوبر!$A34,اكتوبر!$BL34-اكتوبر!$BK34,0)</f>
        <v>0</v>
      </c>
      <c r="H430" s="96">
        <f>IF(H$11=اكتوبر!$A34,اكتوبر!$BM34-اكتوبر!$BN34,0)</f>
        <v>0</v>
      </c>
      <c r="I430" s="96">
        <f>IF(I$11=اكتوبر!$A34,اكتوبر!$BM34-اكتوبر!$BN34,0)</f>
        <v>0</v>
      </c>
      <c r="J430" s="96">
        <f>IF(J$11=اكتوبر!$A34,اكتوبر!$BM34-اكتوبر!$BN34,0)</f>
        <v>0</v>
      </c>
      <c r="K430" s="96">
        <f>IF(K$11=اكتوبر!$A34,اكتوبر!$BM34-اكتوبر!$BN34,0)</f>
        <v>0</v>
      </c>
      <c r="L430" s="96">
        <f>IF(L$11=اكتوبر!$A34,اكتوبر!$BM34-اكتوبر!$BN34,0)</f>
        <v>0</v>
      </c>
      <c r="M430" s="96">
        <f t="shared" si="70"/>
        <v>0</v>
      </c>
      <c r="N430" s="96">
        <f>IF(N$11=اكتوبر!$A34,اكتوبر!$BP34-اكتوبر!$BO34,0)</f>
        <v>0</v>
      </c>
      <c r="O430" s="96">
        <f>IF(O$11=اكتوبر!$A34,اكتوبر!$BL34-اكتوبر!$BK34,0)</f>
        <v>0</v>
      </c>
      <c r="P430" s="96">
        <f>IF(P$11=اكتوبر!$A34,اكتوبر!$AI34-اكتوبر!$AJ34,0)</f>
        <v>0</v>
      </c>
      <c r="Q430" s="96">
        <f>IF(Q$11=اكتوبر!$A34,اكتوبر!$AI34-اكتوبر!$AJ34,0)</f>
        <v>0</v>
      </c>
      <c r="R430" s="96">
        <f>IF(R$11=اكتوبر!$A34,اكتوبر!$AI34-اكتوبر!$AJ34,0)</f>
        <v>0</v>
      </c>
      <c r="S430" s="96">
        <f>IF(S$11=اكتوبر!$A34,اكتوبر!$AI34-اكتوبر!$AJ34,0)</f>
        <v>0</v>
      </c>
      <c r="T430" s="96">
        <f>IF(T$11=اكتوبر!$A34,اكتوبر!$AI34-اكتوبر!$AJ34,0)</f>
        <v>0</v>
      </c>
      <c r="U430" s="96">
        <f t="shared" si="71"/>
        <v>0</v>
      </c>
      <c r="V430" s="96">
        <f>IF(V$11=اكتوبر!$A34,اكتوبر!$BP34-اكتوبر!$BO34,0)</f>
        <v>0</v>
      </c>
      <c r="W430" s="96">
        <f>IF(W$11=اكتوبر!$A34,اكتوبر!$BL34-اكتوبر!$BK34,0)</f>
        <v>0</v>
      </c>
      <c r="X430" s="96">
        <f>IF(X$11=اكتوبر!$A34,اكتوبر!$AI34-اكتوبر!$AJ34,0)</f>
        <v>0</v>
      </c>
      <c r="Y430" s="96">
        <f>IF(Y$11=اكتوبر!$A34,اكتوبر!$AI34-اكتوبر!$AJ34,0)</f>
        <v>0</v>
      </c>
      <c r="Z430" s="96">
        <f>IF(Z$11=اكتوبر!$A34,اكتوبر!$AI34-اكتوبر!$AJ34,0)</f>
        <v>0</v>
      </c>
      <c r="AA430" s="96">
        <f>IF(AA$11=اكتوبر!$A34,اكتوبر!$AI34-اكتوبر!$AJ34,0)</f>
        <v>0</v>
      </c>
      <c r="AB430" s="96">
        <f>IF(AB$11=اكتوبر!$A34,اكتوبر!$AI34-اكتوبر!$AJ34,0)</f>
        <v>0</v>
      </c>
      <c r="AC430" s="96">
        <f t="shared" si="72"/>
        <v>0</v>
      </c>
      <c r="AD430" s="96">
        <f>IF(AD$11=اكتوبر!$A34,اكتوبر!$BP34-اكتوبر!$BO34,0)</f>
        <v>0</v>
      </c>
      <c r="AE430" s="96">
        <f>IF(AE$11=اكتوبر!$A34,اكتوبر!$BL34-اكتوبر!$BK34,0)</f>
        <v>0</v>
      </c>
      <c r="AF430" s="96">
        <f>IF(AF$11=اكتوبر!$A34,اكتوبر!$AI34-اكتوبر!$AJ34,0)</f>
        <v>0</v>
      </c>
      <c r="AG430" s="96">
        <f>IF(AG$11=اكتوبر!$A34,اكتوبر!$AI34-اكتوبر!$AJ34,0)</f>
        <v>0</v>
      </c>
      <c r="AH430" s="96">
        <f>IF(AH$11=اكتوبر!$A34,اكتوبر!$AI34-اكتوبر!$AJ34,0)</f>
        <v>0</v>
      </c>
      <c r="AI430" s="96">
        <f t="shared" si="73"/>
        <v>0</v>
      </c>
      <c r="AJ430" s="96">
        <f>IF(AJ$11=اكتوبر!$A34,اكتوبر!$BP34-اكتوبر!$BO34,0)</f>
        <v>0</v>
      </c>
      <c r="AK430" s="96">
        <f>IF(AK$11=اكتوبر!$A34,اكتوبر!$BL34-اكتوبر!$BK34,0)</f>
        <v>0</v>
      </c>
      <c r="AL430" s="96">
        <f>IF(AL$11=اكتوبر!$A34,اكتوبر!$BL34-اكتوبر!$BK34,0)</f>
        <v>0</v>
      </c>
      <c r="AM430" s="96">
        <f>IF(AM$11=اكتوبر!$A34,اكتوبر!$BL34-اكتوبر!$BK34,0)</f>
        <v>0</v>
      </c>
      <c r="AN430" s="96">
        <f>IF(AN$11=اكتوبر!$A34,اكتوبر!$BL34-اكتوبر!$BK34,0)</f>
        <v>0</v>
      </c>
    </row>
    <row r="431" spans="1:40">
      <c r="A431" s="96" t="str">
        <f>IF(D431&gt;0,اكتوبر!D35," ")</f>
        <v> </v>
      </c>
      <c r="B431" s="96"/>
      <c r="C431" s="96"/>
      <c r="D431" s="126">
        <f t="shared" si="68"/>
        <v>0</v>
      </c>
      <c r="E431" s="126">
        <f t="shared" si="69"/>
        <v>0</v>
      </c>
      <c r="F431" s="96">
        <f>IF(F$11=اكتوبر!$A35,اكتوبر!$BP35-اكتوبر!$BO35,0)</f>
        <v>0</v>
      </c>
      <c r="G431" s="96">
        <f>IF(G$11=اكتوبر!$A35,اكتوبر!$BL35-اكتوبر!$BK35,0)</f>
        <v>0</v>
      </c>
      <c r="H431" s="96">
        <f>IF(H$11=اكتوبر!$A35,اكتوبر!$BM35-اكتوبر!$BN35,0)</f>
        <v>0</v>
      </c>
      <c r="I431" s="96">
        <f>IF(I$11=اكتوبر!$A35,اكتوبر!$BM35-اكتوبر!$BN35,0)</f>
        <v>0</v>
      </c>
      <c r="J431" s="96">
        <f>IF(J$11=اكتوبر!$A35,اكتوبر!$BM35-اكتوبر!$BN35,0)</f>
        <v>0</v>
      </c>
      <c r="K431" s="96">
        <f>IF(K$11=اكتوبر!$A35,اكتوبر!$BM35-اكتوبر!$BN35,0)</f>
        <v>0</v>
      </c>
      <c r="L431" s="96">
        <f>IF(L$11=اكتوبر!$A35,اكتوبر!$BM35-اكتوبر!$BN35,0)</f>
        <v>0</v>
      </c>
      <c r="M431" s="96">
        <f t="shared" si="70"/>
        <v>0</v>
      </c>
      <c r="N431" s="96">
        <f>IF(N$11=اكتوبر!$A35,اكتوبر!$BP35-اكتوبر!$BO35,0)</f>
        <v>0</v>
      </c>
      <c r="O431" s="96">
        <f>IF(O$11=اكتوبر!$A35,اكتوبر!$BL35-اكتوبر!$BK35,0)</f>
        <v>0</v>
      </c>
      <c r="P431" s="96">
        <f>IF(P$11=اكتوبر!$A35,اكتوبر!$AI35-اكتوبر!$AJ35,0)</f>
        <v>0</v>
      </c>
      <c r="Q431" s="96">
        <f>IF(Q$11=اكتوبر!$A35,اكتوبر!$AI35-اكتوبر!$AJ35,0)</f>
        <v>0</v>
      </c>
      <c r="R431" s="96">
        <f>IF(R$11=اكتوبر!$A35,اكتوبر!$AI35-اكتوبر!$AJ35,0)</f>
        <v>0</v>
      </c>
      <c r="S431" s="96">
        <f>IF(S$11=اكتوبر!$A35,اكتوبر!$AI35-اكتوبر!$AJ35,0)</f>
        <v>0</v>
      </c>
      <c r="T431" s="96">
        <f>IF(T$11=اكتوبر!$A35,اكتوبر!$AI35-اكتوبر!$AJ35,0)</f>
        <v>0</v>
      </c>
      <c r="U431" s="96">
        <f t="shared" si="71"/>
        <v>0</v>
      </c>
      <c r="V431" s="96">
        <f>IF(V$11=اكتوبر!$A35,اكتوبر!$BP35-اكتوبر!$BO35,0)</f>
        <v>0</v>
      </c>
      <c r="W431" s="96">
        <f>IF(W$11=اكتوبر!$A35,اكتوبر!$BL35-اكتوبر!$BK35,0)</f>
        <v>0</v>
      </c>
      <c r="X431" s="96">
        <f>IF(X$11=اكتوبر!$A35,اكتوبر!$AI35-اكتوبر!$AJ35,0)</f>
        <v>0</v>
      </c>
      <c r="Y431" s="96">
        <f>IF(Y$11=اكتوبر!$A35,اكتوبر!$AI35-اكتوبر!$AJ35,0)</f>
        <v>0</v>
      </c>
      <c r="Z431" s="96">
        <f>IF(Z$11=اكتوبر!$A35,اكتوبر!$AI35-اكتوبر!$AJ35,0)</f>
        <v>0</v>
      </c>
      <c r="AA431" s="96">
        <f>IF(AA$11=اكتوبر!$A35,اكتوبر!$AI35-اكتوبر!$AJ35,0)</f>
        <v>0</v>
      </c>
      <c r="AB431" s="96">
        <f>IF(AB$11=اكتوبر!$A35,اكتوبر!$AI35-اكتوبر!$AJ35,0)</f>
        <v>0</v>
      </c>
      <c r="AC431" s="96">
        <f t="shared" si="72"/>
        <v>0</v>
      </c>
      <c r="AD431" s="96">
        <f>IF(AD$11=اكتوبر!$A35,اكتوبر!$BP35-اكتوبر!$BO35,0)</f>
        <v>0</v>
      </c>
      <c r="AE431" s="96">
        <f>IF(AE$11=اكتوبر!$A35,اكتوبر!$BL35-اكتوبر!$BK35,0)</f>
        <v>0</v>
      </c>
      <c r="AF431" s="96">
        <f>IF(AF$11=اكتوبر!$A35,اكتوبر!$AI35-اكتوبر!$AJ35,0)</f>
        <v>0</v>
      </c>
      <c r="AG431" s="96">
        <f>IF(AG$11=اكتوبر!$A35,اكتوبر!$AI35-اكتوبر!$AJ35,0)</f>
        <v>0</v>
      </c>
      <c r="AH431" s="96">
        <f>IF(AH$11=اكتوبر!$A35,اكتوبر!$AI35-اكتوبر!$AJ35,0)</f>
        <v>0</v>
      </c>
      <c r="AI431" s="96">
        <f t="shared" si="73"/>
        <v>0</v>
      </c>
      <c r="AJ431" s="96">
        <f>IF(AJ$11=اكتوبر!$A35,اكتوبر!$BP35-اكتوبر!$BO35,0)</f>
        <v>0</v>
      </c>
      <c r="AK431" s="96">
        <f>IF(AK$11=اكتوبر!$A35,اكتوبر!$BL35-اكتوبر!$BK35,0)</f>
        <v>0</v>
      </c>
      <c r="AL431" s="96">
        <f>IF(AL$11=اكتوبر!$A35,اكتوبر!$BL35-اكتوبر!$BK35,0)</f>
        <v>0</v>
      </c>
      <c r="AM431" s="96">
        <f>IF(AM$11=اكتوبر!$A35,اكتوبر!$BL35-اكتوبر!$BK35,0)</f>
        <v>0</v>
      </c>
      <c r="AN431" s="96">
        <f>IF(AN$11=اكتوبر!$A35,اكتوبر!$BL35-اكتوبر!$BK35,0)</f>
        <v>0</v>
      </c>
    </row>
    <row r="432" spans="1:40">
      <c r="A432" s="96" t="str">
        <f>IF(D432&gt;0,اكتوبر!D36," ")</f>
        <v> </v>
      </c>
      <c r="B432" s="96"/>
      <c r="C432" s="96"/>
      <c r="D432" s="126">
        <f t="shared" si="68"/>
        <v>0</v>
      </c>
      <c r="E432" s="126">
        <f t="shared" si="69"/>
        <v>0</v>
      </c>
      <c r="F432" s="96">
        <f>IF(F$11=اكتوبر!$A36,اكتوبر!$BP36-اكتوبر!$BO36,0)</f>
        <v>0</v>
      </c>
      <c r="G432" s="96">
        <f>IF(G$11=اكتوبر!$A36,اكتوبر!$BL36-اكتوبر!$BK36,0)</f>
        <v>0</v>
      </c>
      <c r="H432" s="96">
        <f>IF(H$11=اكتوبر!$A36,اكتوبر!$BM36-اكتوبر!$BN36,0)</f>
        <v>0</v>
      </c>
      <c r="I432" s="96">
        <f>IF(I$11=اكتوبر!$A36,اكتوبر!$BM36-اكتوبر!$BN36,0)</f>
        <v>0</v>
      </c>
      <c r="J432" s="96">
        <f>IF(J$11=اكتوبر!$A36,اكتوبر!$BM36-اكتوبر!$BN36,0)</f>
        <v>0</v>
      </c>
      <c r="K432" s="96">
        <f>IF(K$11=اكتوبر!$A36,اكتوبر!$BM36-اكتوبر!$BN36,0)</f>
        <v>0</v>
      </c>
      <c r="L432" s="96">
        <f>IF(L$11=اكتوبر!$A36,اكتوبر!$BM36-اكتوبر!$BN36,0)</f>
        <v>0</v>
      </c>
      <c r="M432" s="96">
        <f t="shared" si="70"/>
        <v>0</v>
      </c>
      <c r="N432" s="96">
        <f>IF(N$11=اكتوبر!$A36,اكتوبر!$BP36-اكتوبر!$BO36,0)</f>
        <v>0</v>
      </c>
      <c r="O432" s="96">
        <f>IF(O$11=اكتوبر!$A36,اكتوبر!$BL36-اكتوبر!$BK36,0)</f>
        <v>0</v>
      </c>
      <c r="P432" s="96">
        <f>IF(P$11=اكتوبر!$A36,اكتوبر!$AI36-اكتوبر!$AJ36,0)</f>
        <v>0</v>
      </c>
      <c r="Q432" s="96">
        <f>IF(Q$11=اكتوبر!$A36,اكتوبر!$AI36-اكتوبر!$AJ36,0)</f>
        <v>0</v>
      </c>
      <c r="R432" s="96">
        <f>IF(R$11=اكتوبر!$A36,اكتوبر!$AI36-اكتوبر!$AJ36,0)</f>
        <v>0</v>
      </c>
      <c r="S432" s="96">
        <f>IF(S$11=اكتوبر!$A36,اكتوبر!$AI36-اكتوبر!$AJ36,0)</f>
        <v>0</v>
      </c>
      <c r="T432" s="96">
        <f>IF(T$11=اكتوبر!$A36,اكتوبر!$AI36-اكتوبر!$AJ36,0)</f>
        <v>0</v>
      </c>
      <c r="U432" s="96">
        <f t="shared" si="71"/>
        <v>0</v>
      </c>
      <c r="V432" s="96">
        <f>IF(V$11=اكتوبر!$A36,اكتوبر!$BP36-اكتوبر!$BO36,0)</f>
        <v>0</v>
      </c>
      <c r="W432" s="96">
        <f>IF(W$11=اكتوبر!$A36,اكتوبر!$BL36-اكتوبر!$BK36,0)</f>
        <v>0</v>
      </c>
      <c r="X432" s="96">
        <f>IF(X$11=اكتوبر!$A36,اكتوبر!$AI36-اكتوبر!$AJ36,0)</f>
        <v>0</v>
      </c>
      <c r="Y432" s="96">
        <f>IF(Y$11=اكتوبر!$A36,اكتوبر!$AI36-اكتوبر!$AJ36,0)</f>
        <v>0</v>
      </c>
      <c r="Z432" s="96">
        <f>IF(Z$11=اكتوبر!$A36,اكتوبر!$AI36-اكتوبر!$AJ36,0)</f>
        <v>0</v>
      </c>
      <c r="AA432" s="96">
        <f>IF(AA$11=اكتوبر!$A36,اكتوبر!$AI36-اكتوبر!$AJ36,0)</f>
        <v>0</v>
      </c>
      <c r="AB432" s="96">
        <f>IF(AB$11=اكتوبر!$A36,اكتوبر!$AI36-اكتوبر!$AJ36,0)</f>
        <v>0</v>
      </c>
      <c r="AC432" s="96">
        <f t="shared" si="72"/>
        <v>0</v>
      </c>
      <c r="AD432" s="96">
        <f>IF(AD$11=اكتوبر!$A36,اكتوبر!$BP36-اكتوبر!$BO36,0)</f>
        <v>0</v>
      </c>
      <c r="AE432" s="96">
        <f>IF(AE$11=اكتوبر!$A36,اكتوبر!$BL36-اكتوبر!$BK36,0)</f>
        <v>0</v>
      </c>
      <c r="AF432" s="96">
        <f>IF(AF$11=اكتوبر!$A36,اكتوبر!$AI36-اكتوبر!$AJ36,0)</f>
        <v>0</v>
      </c>
      <c r="AG432" s="96">
        <f>IF(AG$11=اكتوبر!$A36,اكتوبر!$AI36-اكتوبر!$AJ36,0)</f>
        <v>0</v>
      </c>
      <c r="AH432" s="96">
        <f>IF(AH$11=اكتوبر!$A36,اكتوبر!$AI36-اكتوبر!$AJ36,0)</f>
        <v>0</v>
      </c>
      <c r="AI432" s="96">
        <f t="shared" si="73"/>
        <v>0</v>
      </c>
      <c r="AJ432" s="96">
        <f>IF(AJ$11=اكتوبر!$A36,اكتوبر!$BP36-اكتوبر!$BO36,0)</f>
        <v>0</v>
      </c>
      <c r="AK432" s="96">
        <f>IF(AK$11=اكتوبر!$A36,اكتوبر!$BL36-اكتوبر!$BK36,0)</f>
        <v>0</v>
      </c>
      <c r="AL432" s="96">
        <f>IF(AL$11=اكتوبر!$A36,اكتوبر!$BL36-اكتوبر!$BK36,0)</f>
        <v>0</v>
      </c>
      <c r="AM432" s="96">
        <f>IF(AM$11=اكتوبر!$A36,اكتوبر!$BL36-اكتوبر!$BK36,0)</f>
        <v>0</v>
      </c>
      <c r="AN432" s="96">
        <f>IF(AN$11=اكتوبر!$A36,اكتوبر!$BL36-اكتوبر!$BK36,0)</f>
        <v>0</v>
      </c>
    </row>
    <row r="433" spans="1:40">
      <c r="A433" s="96" t="str">
        <f>IF(D433&gt;0,اكتوبر!D37," ")</f>
        <v> </v>
      </c>
      <c r="B433" s="96"/>
      <c r="C433" s="96"/>
      <c r="D433" s="126">
        <f t="shared" si="68"/>
        <v>0</v>
      </c>
      <c r="E433" s="126">
        <f t="shared" si="69"/>
        <v>0</v>
      </c>
      <c r="F433" s="96">
        <f>IF(F$11=اكتوبر!$A37,اكتوبر!$BP37-اكتوبر!$BO37,0)</f>
        <v>0</v>
      </c>
      <c r="G433" s="96">
        <f>IF(G$11=اكتوبر!$A37,اكتوبر!$BL37-اكتوبر!$BK37,0)</f>
        <v>0</v>
      </c>
      <c r="H433" s="96">
        <f>IF(H$11=اكتوبر!$A37,اكتوبر!$BM37-اكتوبر!$BN37,0)</f>
        <v>0</v>
      </c>
      <c r="I433" s="96">
        <f>IF(I$11=اكتوبر!$A37,اكتوبر!$BM37-اكتوبر!$BN37,0)</f>
        <v>0</v>
      </c>
      <c r="J433" s="96">
        <f>IF(J$11=اكتوبر!$A37,اكتوبر!$BM37-اكتوبر!$BN37,0)</f>
        <v>0</v>
      </c>
      <c r="K433" s="96">
        <f>IF(K$11=اكتوبر!$A37,اكتوبر!$BM37-اكتوبر!$BN37,0)</f>
        <v>0</v>
      </c>
      <c r="L433" s="96">
        <f>IF(L$11=اكتوبر!$A37,اكتوبر!$BM37-اكتوبر!$BN37,0)</f>
        <v>0</v>
      </c>
      <c r="M433" s="96">
        <f t="shared" si="70"/>
        <v>0</v>
      </c>
      <c r="N433" s="96">
        <f>IF(N$11=اكتوبر!$A37,اكتوبر!$BP37-اكتوبر!$BO37,0)</f>
        <v>0</v>
      </c>
      <c r="O433" s="96">
        <f>IF(O$11=اكتوبر!$A37,اكتوبر!$BL37-اكتوبر!$BK37,0)</f>
        <v>0</v>
      </c>
      <c r="P433" s="96">
        <f>IF(P$11=اكتوبر!$A37,اكتوبر!$AI37-اكتوبر!$AJ37,0)</f>
        <v>0</v>
      </c>
      <c r="Q433" s="96">
        <f>IF(Q$11=اكتوبر!$A37,اكتوبر!$AI37-اكتوبر!$AJ37,0)</f>
        <v>0</v>
      </c>
      <c r="R433" s="96">
        <f>IF(R$11=اكتوبر!$A37,اكتوبر!$AI37-اكتوبر!$AJ37,0)</f>
        <v>0</v>
      </c>
      <c r="S433" s="96">
        <f>IF(S$11=اكتوبر!$A37,اكتوبر!$AI37-اكتوبر!$AJ37,0)</f>
        <v>0</v>
      </c>
      <c r="T433" s="96">
        <f>IF(T$11=اكتوبر!$A37,اكتوبر!$AI37-اكتوبر!$AJ37,0)</f>
        <v>0</v>
      </c>
      <c r="U433" s="96">
        <f t="shared" si="71"/>
        <v>0</v>
      </c>
      <c r="V433" s="96">
        <f>IF(V$11=اكتوبر!$A37,اكتوبر!$BP37-اكتوبر!$BO37,0)</f>
        <v>0</v>
      </c>
      <c r="W433" s="96">
        <f>IF(W$11=اكتوبر!$A37,اكتوبر!$BL37-اكتوبر!$BK37,0)</f>
        <v>0</v>
      </c>
      <c r="X433" s="96">
        <f>IF(X$11=اكتوبر!$A37,اكتوبر!$AI37-اكتوبر!$AJ37,0)</f>
        <v>0</v>
      </c>
      <c r="Y433" s="96">
        <f>IF(Y$11=اكتوبر!$A37,اكتوبر!$AI37-اكتوبر!$AJ37,0)</f>
        <v>0</v>
      </c>
      <c r="Z433" s="96">
        <f>IF(Z$11=اكتوبر!$A37,اكتوبر!$AI37-اكتوبر!$AJ37,0)</f>
        <v>0</v>
      </c>
      <c r="AA433" s="96">
        <f>IF(AA$11=اكتوبر!$A37,اكتوبر!$AI37-اكتوبر!$AJ37,0)</f>
        <v>0</v>
      </c>
      <c r="AB433" s="96">
        <f>IF(AB$11=اكتوبر!$A37,اكتوبر!$AI37-اكتوبر!$AJ37,0)</f>
        <v>0</v>
      </c>
      <c r="AC433" s="96">
        <f t="shared" si="72"/>
        <v>0</v>
      </c>
      <c r="AD433" s="96">
        <f>IF(AD$11=اكتوبر!$A37,اكتوبر!$BP37-اكتوبر!$BO37,0)</f>
        <v>0</v>
      </c>
      <c r="AE433" s="96">
        <f>IF(AE$11=اكتوبر!$A37,اكتوبر!$BL37-اكتوبر!$BK37,0)</f>
        <v>0</v>
      </c>
      <c r="AF433" s="96">
        <f>IF(AF$11=اكتوبر!$A37,اكتوبر!$AI37-اكتوبر!$AJ37,0)</f>
        <v>0</v>
      </c>
      <c r="AG433" s="96">
        <f>IF(AG$11=اكتوبر!$A37,اكتوبر!$AI37-اكتوبر!$AJ37,0)</f>
        <v>0</v>
      </c>
      <c r="AH433" s="96">
        <f>IF(AH$11=اكتوبر!$A37,اكتوبر!$AI37-اكتوبر!$AJ37,0)</f>
        <v>0</v>
      </c>
      <c r="AI433" s="96">
        <f t="shared" si="73"/>
        <v>0</v>
      </c>
      <c r="AJ433" s="96">
        <f>IF(AJ$11=اكتوبر!$A37,اكتوبر!$BP37-اكتوبر!$BO37,0)</f>
        <v>0</v>
      </c>
      <c r="AK433" s="96">
        <f>IF(AK$11=اكتوبر!$A37,اكتوبر!$BL37-اكتوبر!$BK37,0)</f>
        <v>0</v>
      </c>
      <c r="AL433" s="96">
        <f>IF(AL$11=اكتوبر!$A37,اكتوبر!$BL37-اكتوبر!$BK37,0)</f>
        <v>0</v>
      </c>
      <c r="AM433" s="96">
        <f>IF(AM$11=اكتوبر!$A37,اكتوبر!$BL37-اكتوبر!$BK37,0)</f>
        <v>0</v>
      </c>
      <c r="AN433" s="96">
        <f>IF(AN$11=اكتوبر!$A37,اكتوبر!$BL37-اكتوبر!$BK37,0)</f>
        <v>0</v>
      </c>
    </row>
    <row r="434" spans="1:40">
      <c r="A434" s="96" t="str">
        <f>IF(D434&gt;0,اكتوبر!D38," ")</f>
        <v> </v>
      </c>
      <c r="B434" s="96"/>
      <c r="C434" s="96"/>
      <c r="D434" s="126">
        <f t="shared" si="68"/>
        <v>0</v>
      </c>
      <c r="E434" s="126">
        <f t="shared" si="69"/>
        <v>0</v>
      </c>
      <c r="F434" s="96">
        <f>IF(F$11=اكتوبر!$A38,اكتوبر!$BP38-اكتوبر!$BO38,0)</f>
        <v>0</v>
      </c>
      <c r="G434" s="96">
        <f>IF(G$11=اكتوبر!$A38,اكتوبر!$BL38-اكتوبر!$BK38,0)</f>
        <v>0</v>
      </c>
      <c r="H434" s="96">
        <f>IF(H$11=اكتوبر!$A38,اكتوبر!$BM38-اكتوبر!$BN38,0)</f>
        <v>0</v>
      </c>
      <c r="I434" s="96">
        <f>IF(I$11=اكتوبر!$A38,اكتوبر!$BM38-اكتوبر!$BN38,0)</f>
        <v>0</v>
      </c>
      <c r="J434" s="96">
        <f>IF(J$11=اكتوبر!$A38,اكتوبر!$BM38-اكتوبر!$BN38,0)</f>
        <v>0</v>
      </c>
      <c r="K434" s="96">
        <f>IF(K$11=اكتوبر!$A38,اكتوبر!$BM38-اكتوبر!$BN38,0)</f>
        <v>0</v>
      </c>
      <c r="L434" s="96">
        <f>IF(L$11=اكتوبر!$A38,اكتوبر!$BM38-اكتوبر!$BN38,0)</f>
        <v>0</v>
      </c>
      <c r="M434" s="96">
        <f t="shared" si="70"/>
        <v>0</v>
      </c>
      <c r="N434" s="96">
        <f>IF(N$11=اكتوبر!$A38,اكتوبر!$BP38-اكتوبر!$BO38,0)</f>
        <v>0</v>
      </c>
      <c r="O434" s="96">
        <f>IF(O$11=اكتوبر!$A38,اكتوبر!$BL38-اكتوبر!$BK38,0)</f>
        <v>0</v>
      </c>
      <c r="P434" s="96">
        <f>IF(P$11=اكتوبر!$A38,اكتوبر!$AI38-اكتوبر!$AJ38,0)</f>
        <v>0</v>
      </c>
      <c r="Q434" s="96">
        <f>IF(Q$11=اكتوبر!$A38,اكتوبر!$AI38-اكتوبر!$AJ38,0)</f>
        <v>0</v>
      </c>
      <c r="R434" s="96">
        <f>IF(R$11=اكتوبر!$A38,اكتوبر!$AI38-اكتوبر!$AJ38,0)</f>
        <v>0</v>
      </c>
      <c r="S434" s="96">
        <f>IF(S$11=اكتوبر!$A38,اكتوبر!$AI38-اكتوبر!$AJ38,0)</f>
        <v>0</v>
      </c>
      <c r="T434" s="96">
        <f>IF(T$11=اكتوبر!$A38,اكتوبر!$AI38-اكتوبر!$AJ38,0)</f>
        <v>0</v>
      </c>
      <c r="U434" s="96">
        <f t="shared" si="71"/>
        <v>0</v>
      </c>
      <c r="V434" s="96">
        <f>IF(V$11=اكتوبر!$A38,اكتوبر!$BP38-اكتوبر!$BO38,0)</f>
        <v>0</v>
      </c>
      <c r="W434" s="96">
        <f>IF(W$11=اكتوبر!$A38,اكتوبر!$BL38-اكتوبر!$BK38,0)</f>
        <v>0</v>
      </c>
      <c r="X434" s="96">
        <f>IF(X$11=اكتوبر!$A38,اكتوبر!$AI38-اكتوبر!$AJ38,0)</f>
        <v>0</v>
      </c>
      <c r="Y434" s="96">
        <f>IF(Y$11=اكتوبر!$A38,اكتوبر!$AI38-اكتوبر!$AJ38,0)</f>
        <v>0</v>
      </c>
      <c r="Z434" s="96">
        <f>IF(Z$11=اكتوبر!$A38,اكتوبر!$AI38-اكتوبر!$AJ38,0)</f>
        <v>0</v>
      </c>
      <c r="AA434" s="96">
        <f>IF(AA$11=اكتوبر!$A38,اكتوبر!$AI38-اكتوبر!$AJ38,0)</f>
        <v>0</v>
      </c>
      <c r="AB434" s="96">
        <f>IF(AB$11=اكتوبر!$A38,اكتوبر!$AI38-اكتوبر!$AJ38,0)</f>
        <v>0</v>
      </c>
      <c r="AC434" s="96">
        <f t="shared" si="72"/>
        <v>0</v>
      </c>
      <c r="AD434" s="96">
        <f>IF(AD$11=اكتوبر!$A38,اكتوبر!$BP38-اكتوبر!$BO38,0)</f>
        <v>0</v>
      </c>
      <c r="AE434" s="96">
        <f>IF(AE$11=اكتوبر!$A38,اكتوبر!$BL38-اكتوبر!$BK38,0)</f>
        <v>0</v>
      </c>
      <c r="AF434" s="96">
        <f>IF(AF$11=اكتوبر!$A38,اكتوبر!$AI38-اكتوبر!$AJ38,0)</f>
        <v>0</v>
      </c>
      <c r="AG434" s="96">
        <f>IF(AG$11=اكتوبر!$A38,اكتوبر!$AI38-اكتوبر!$AJ38,0)</f>
        <v>0</v>
      </c>
      <c r="AH434" s="96">
        <f>IF(AH$11=اكتوبر!$A38,اكتوبر!$AI38-اكتوبر!$AJ38,0)</f>
        <v>0</v>
      </c>
      <c r="AI434" s="96">
        <f t="shared" si="73"/>
        <v>0</v>
      </c>
      <c r="AJ434" s="96">
        <f>IF(AJ$11=اكتوبر!$A38,اكتوبر!$BP38-اكتوبر!$BO38,0)</f>
        <v>0</v>
      </c>
      <c r="AK434" s="96">
        <f>IF(AK$11=اكتوبر!$A38,اكتوبر!$BL38-اكتوبر!$BK38,0)</f>
        <v>0</v>
      </c>
      <c r="AL434" s="96">
        <f>IF(AL$11=اكتوبر!$A38,اكتوبر!$BL38-اكتوبر!$BK38,0)</f>
        <v>0</v>
      </c>
      <c r="AM434" s="96">
        <f>IF(AM$11=اكتوبر!$A38,اكتوبر!$BL38-اكتوبر!$BK38,0)</f>
        <v>0</v>
      </c>
      <c r="AN434" s="96">
        <f>IF(AN$11=اكتوبر!$A38,اكتوبر!$BL38-اكتوبر!$BK38,0)</f>
        <v>0</v>
      </c>
    </row>
    <row r="435" spans="1:40">
      <c r="A435" s="96" t="str">
        <f>IF(D435&gt;0,اكتوبر!D39," ")</f>
        <v> </v>
      </c>
      <c r="B435" s="96"/>
      <c r="C435" s="96"/>
      <c r="D435" s="126">
        <f t="shared" si="68"/>
        <v>0</v>
      </c>
      <c r="E435" s="126">
        <f t="shared" si="69"/>
        <v>0</v>
      </c>
      <c r="F435" s="96">
        <f>IF(F$11=اكتوبر!$A39,اكتوبر!$BP39-اكتوبر!$BO39,0)</f>
        <v>0</v>
      </c>
      <c r="G435" s="96">
        <f>IF(G$11=اكتوبر!$A39,اكتوبر!$BL39-اكتوبر!$BK39,0)</f>
        <v>0</v>
      </c>
      <c r="H435" s="96">
        <f>IF(H$11=اكتوبر!$A39,اكتوبر!$BM39-اكتوبر!$BN39,0)</f>
        <v>0</v>
      </c>
      <c r="I435" s="96">
        <f>IF(I$11=اكتوبر!$A39,اكتوبر!$BM39-اكتوبر!$BN39,0)</f>
        <v>0</v>
      </c>
      <c r="J435" s="96">
        <f>IF(J$11=اكتوبر!$A39,اكتوبر!$BM39-اكتوبر!$BN39,0)</f>
        <v>0</v>
      </c>
      <c r="K435" s="96">
        <f>IF(K$11=اكتوبر!$A39,اكتوبر!$BM39-اكتوبر!$BN39,0)</f>
        <v>0</v>
      </c>
      <c r="L435" s="96">
        <f>IF(L$11=اكتوبر!$A39,اكتوبر!$BM39-اكتوبر!$BN39,0)</f>
        <v>0</v>
      </c>
      <c r="M435" s="96">
        <f t="shared" si="70"/>
        <v>0</v>
      </c>
      <c r="N435" s="96">
        <f>IF(N$11=اكتوبر!$A39,اكتوبر!$BP39-اكتوبر!$BO39,0)</f>
        <v>0</v>
      </c>
      <c r="O435" s="96">
        <f>IF(O$11=اكتوبر!$A39,اكتوبر!$BL39-اكتوبر!$BK39,0)</f>
        <v>0</v>
      </c>
      <c r="P435" s="96">
        <f>IF(P$11=اكتوبر!$A39,اكتوبر!$AI39-اكتوبر!$AJ39,0)</f>
        <v>0</v>
      </c>
      <c r="Q435" s="96">
        <f>IF(Q$11=اكتوبر!$A39,اكتوبر!$AI39-اكتوبر!$AJ39,0)</f>
        <v>0</v>
      </c>
      <c r="R435" s="96">
        <f>IF(R$11=اكتوبر!$A39,اكتوبر!$AI39-اكتوبر!$AJ39,0)</f>
        <v>0</v>
      </c>
      <c r="S435" s="96">
        <f>IF(S$11=اكتوبر!$A39,اكتوبر!$AI39-اكتوبر!$AJ39,0)</f>
        <v>0</v>
      </c>
      <c r="T435" s="96">
        <f>IF(T$11=اكتوبر!$A39,اكتوبر!$AI39-اكتوبر!$AJ39,0)</f>
        <v>0</v>
      </c>
      <c r="U435" s="96">
        <f t="shared" si="71"/>
        <v>0</v>
      </c>
      <c r="V435" s="96">
        <f>IF(V$11=اكتوبر!$A39,اكتوبر!$BP39-اكتوبر!$BO39,0)</f>
        <v>0</v>
      </c>
      <c r="W435" s="96">
        <f>IF(W$11=اكتوبر!$A39,اكتوبر!$BL39-اكتوبر!$BK39,0)</f>
        <v>0</v>
      </c>
      <c r="X435" s="96">
        <f>IF(X$11=اكتوبر!$A39,اكتوبر!$AI39-اكتوبر!$AJ39,0)</f>
        <v>0</v>
      </c>
      <c r="Y435" s="96">
        <f>IF(Y$11=اكتوبر!$A39,اكتوبر!$AI39-اكتوبر!$AJ39,0)</f>
        <v>0</v>
      </c>
      <c r="Z435" s="96">
        <f>IF(Z$11=اكتوبر!$A39,اكتوبر!$AI39-اكتوبر!$AJ39,0)</f>
        <v>0</v>
      </c>
      <c r="AA435" s="96">
        <f>IF(AA$11=اكتوبر!$A39,اكتوبر!$AI39-اكتوبر!$AJ39,0)</f>
        <v>0</v>
      </c>
      <c r="AB435" s="96">
        <f>IF(AB$11=اكتوبر!$A39,اكتوبر!$AI39-اكتوبر!$AJ39,0)</f>
        <v>0</v>
      </c>
      <c r="AC435" s="96">
        <f t="shared" si="72"/>
        <v>0</v>
      </c>
      <c r="AD435" s="96">
        <f>IF(AD$11=اكتوبر!$A39,اكتوبر!$BP39-اكتوبر!$BO39,0)</f>
        <v>0</v>
      </c>
      <c r="AE435" s="96">
        <f>IF(AE$11=اكتوبر!$A39,اكتوبر!$BL39-اكتوبر!$BK39,0)</f>
        <v>0</v>
      </c>
      <c r="AF435" s="96">
        <f>IF(AF$11=اكتوبر!$A39,اكتوبر!$AI39-اكتوبر!$AJ39,0)</f>
        <v>0</v>
      </c>
      <c r="AG435" s="96">
        <f>IF(AG$11=اكتوبر!$A39,اكتوبر!$AI39-اكتوبر!$AJ39,0)</f>
        <v>0</v>
      </c>
      <c r="AH435" s="96">
        <f>IF(AH$11=اكتوبر!$A39,اكتوبر!$AI39-اكتوبر!$AJ39,0)</f>
        <v>0</v>
      </c>
      <c r="AI435" s="96">
        <f t="shared" si="73"/>
        <v>0</v>
      </c>
      <c r="AJ435" s="96">
        <f>IF(AJ$11=اكتوبر!$A39,اكتوبر!$BP39-اكتوبر!$BO39,0)</f>
        <v>0</v>
      </c>
      <c r="AK435" s="96">
        <f>IF(AK$11=اكتوبر!$A39,اكتوبر!$BL39-اكتوبر!$BK39,0)</f>
        <v>0</v>
      </c>
      <c r="AL435" s="96">
        <f>IF(AL$11=اكتوبر!$A39,اكتوبر!$BL39-اكتوبر!$BK39,0)</f>
        <v>0</v>
      </c>
      <c r="AM435" s="96">
        <f>IF(AM$11=اكتوبر!$A39,اكتوبر!$BL39-اكتوبر!$BK39,0)</f>
        <v>0</v>
      </c>
      <c r="AN435" s="96">
        <f>IF(AN$11=اكتوبر!$A39,اكتوبر!$BL39-اكتوبر!$BK39,0)</f>
        <v>0</v>
      </c>
    </row>
    <row r="436" spans="1:40">
      <c r="A436" s="96" t="str">
        <f>IF(D436&gt;0,اكتوبر!D40," ")</f>
        <v> </v>
      </c>
      <c r="B436" s="96"/>
      <c r="C436" s="96"/>
      <c r="D436" s="126">
        <f t="shared" si="68"/>
        <v>0</v>
      </c>
      <c r="E436" s="126">
        <f t="shared" si="69"/>
        <v>0</v>
      </c>
      <c r="F436" s="96">
        <f>IF(F$11=اكتوبر!$A40,اكتوبر!$BP40-اكتوبر!$BO40,0)</f>
        <v>0</v>
      </c>
      <c r="G436" s="96">
        <f>IF(G$11=اكتوبر!$A40,اكتوبر!$BL40-اكتوبر!$BK40,0)</f>
        <v>0</v>
      </c>
      <c r="H436" s="96">
        <f>IF(H$11=اكتوبر!$A40,اكتوبر!$BM40-اكتوبر!$BN40,0)</f>
        <v>0</v>
      </c>
      <c r="I436" s="96">
        <f>IF(I$11=اكتوبر!$A40,اكتوبر!$BM40-اكتوبر!$BN40,0)</f>
        <v>0</v>
      </c>
      <c r="J436" s="96">
        <f>IF(J$11=اكتوبر!$A40,اكتوبر!$BM40-اكتوبر!$BN40,0)</f>
        <v>0</v>
      </c>
      <c r="K436" s="96">
        <f>IF(K$11=اكتوبر!$A40,اكتوبر!$BM40-اكتوبر!$BN40,0)</f>
        <v>0</v>
      </c>
      <c r="L436" s="96">
        <f>IF(L$11=اكتوبر!$A40,اكتوبر!$BM40-اكتوبر!$BN40,0)</f>
        <v>0</v>
      </c>
      <c r="M436" s="96">
        <f t="shared" si="70"/>
        <v>0</v>
      </c>
      <c r="N436" s="96">
        <f>IF(N$11=اكتوبر!$A40,اكتوبر!$BP40-اكتوبر!$BO40,0)</f>
        <v>0</v>
      </c>
      <c r="O436" s="96">
        <f>IF(O$11=اكتوبر!$A40,اكتوبر!$BL40-اكتوبر!$BK40,0)</f>
        <v>0</v>
      </c>
      <c r="P436" s="96">
        <f>IF(P$11=اكتوبر!$A40,اكتوبر!$AI40-اكتوبر!$AJ40,0)</f>
        <v>0</v>
      </c>
      <c r="Q436" s="96">
        <f>IF(Q$11=اكتوبر!$A40,اكتوبر!$AI40-اكتوبر!$AJ40,0)</f>
        <v>0</v>
      </c>
      <c r="R436" s="96">
        <f>IF(R$11=اكتوبر!$A40,اكتوبر!$AI40-اكتوبر!$AJ40,0)</f>
        <v>0</v>
      </c>
      <c r="S436" s="96">
        <f>IF(S$11=اكتوبر!$A40,اكتوبر!$AI40-اكتوبر!$AJ40,0)</f>
        <v>0</v>
      </c>
      <c r="T436" s="96">
        <f>IF(T$11=اكتوبر!$A40,اكتوبر!$AI40-اكتوبر!$AJ40,0)</f>
        <v>0</v>
      </c>
      <c r="U436" s="96">
        <f t="shared" si="71"/>
        <v>0</v>
      </c>
      <c r="V436" s="96">
        <f>IF(V$11=اكتوبر!$A40,اكتوبر!$BP40-اكتوبر!$BO40,0)</f>
        <v>0</v>
      </c>
      <c r="W436" s="96">
        <f>IF(W$11=اكتوبر!$A40,اكتوبر!$BL40-اكتوبر!$BK40,0)</f>
        <v>0</v>
      </c>
      <c r="X436" s="96">
        <f>IF(X$11=اكتوبر!$A40,اكتوبر!$AI40-اكتوبر!$AJ40,0)</f>
        <v>0</v>
      </c>
      <c r="Y436" s="96">
        <f>IF(Y$11=اكتوبر!$A40,اكتوبر!$AI40-اكتوبر!$AJ40,0)</f>
        <v>0</v>
      </c>
      <c r="Z436" s="96">
        <f>IF(Z$11=اكتوبر!$A40,اكتوبر!$AI40-اكتوبر!$AJ40,0)</f>
        <v>0</v>
      </c>
      <c r="AA436" s="96">
        <f>IF(AA$11=اكتوبر!$A40,اكتوبر!$AI40-اكتوبر!$AJ40,0)</f>
        <v>0</v>
      </c>
      <c r="AB436" s="96">
        <f>IF(AB$11=اكتوبر!$A40,اكتوبر!$AI40-اكتوبر!$AJ40,0)</f>
        <v>0</v>
      </c>
      <c r="AC436" s="96">
        <f t="shared" si="72"/>
        <v>0</v>
      </c>
      <c r="AD436" s="96">
        <f>IF(AD$11=اكتوبر!$A40,اكتوبر!$BP40-اكتوبر!$BO40,0)</f>
        <v>0</v>
      </c>
      <c r="AE436" s="96">
        <f>IF(AE$11=اكتوبر!$A40,اكتوبر!$BL40-اكتوبر!$BK40,0)</f>
        <v>0</v>
      </c>
      <c r="AF436" s="96">
        <f>IF(AF$11=اكتوبر!$A40,اكتوبر!$AI40-اكتوبر!$AJ40,0)</f>
        <v>0</v>
      </c>
      <c r="AG436" s="96">
        <f>IF(AG$11=اكتوبر!$A40,اكتوبر!$AI40-اكتوبر!$AJ40,0)</f>
        <v>0</v>
      </c>
      <c r="AH436" s="96">
        <f>IF(AH$11=اكتوبر!$A40,اكتوبر!$AI40-اكتوبر!$AJ40,0)</f>
        <v>0</v>
      </c>
      <c r="AI436" s="96">
        <f t="shared" si="73"/>
        <v>0</v>
      </c>
      <c r="AJ436" s="96">
        <f>IF(AJ$11=اكتوبر!$A40,اكتوبر!$BP40-اكتوبر!$BO40,0)</f>
        <v>0</v>
      </c>
      <c r="AK436" s="96">
        <f>IF(AK$11=اكتوبر!$A40,اكتوبر!$BL40-اكتوبر!$BK40,0)</f>
        <v>0</v>
      </c>
      <c r="AL436" s="96">
        <f>IF(AL$11=اكتوبر!$A40,اكتوبر!$BL40-اكتوبر!$BK40,0)</f>
        <v>0</v>
      </c>
      <c r="AM436" s="96">
        <f>IF(AM$11=اكتوبر!$A40,اكتوبر!$BL40-اكتوبر!$BK40,0)</f>
        <v>0</v>
      </c>
      <c r="AN436" s="96">
        <f>IF(AN$11=اكتوبر!$A40,اكتوبر!$BL40-اكتوبر!$BK40,0)</f>
        <v>0</v>
      </c>
    </row>
    <row r="437" spans="1:40">
      <c r="A437" s="96" t="str">
        <f>IF(D437&gt;0,اكتوبر!D41," ")</f>
        <v> </v>
      </c>
      <c r="B437" s="96"/>
      <c r="C437" s="96"/>
      <c r="D437" s="126">
        <f t="shared" si="68"/>
        <v>0</v>
      </c>
      <c r="E437" s="126">
        <f t="shared" si="69"/>
        <v>0</v>
      </c>
      <c r="F437" s="96">
        <f>IF(F$11=اكتوبر!$A41,اكتوبر!$BP41-اكتوبر!$BO41,0)</f>
        <v>0</v>
      </c>
      <c r="G437" s="96">
        <f>IF(G$11=اكتوبر!$A41,اكتوبر!$BL41-اكتوبر!$BK41,0)</f>
        <v>0</v>
      </c>
      <c r="H437" s="96">
        <f>IF(H$11=اكتوبر!$A41,اكتوبر!$BM41-اكتوبر!$BN41,0)</f>
        <v>0</v>
      </c>
      <c r="I437" s="96">
        <f>IF(I$11=اكتوبر!$A41,اكتوبر!$BM41-اكتوبر!$BN41,0)</f>
        <v>0</v>
      </c>
      <c r="J437" s="96">
        <f>IF(J$11=اكتوبر!$A41,اكتوبر!$BM41-اكتوبر!$BN41,0)</f>
        <v>0</v>
      </c>
      <c r="K437" s="96">
        <f>IF(K$11=اكتوبر!$A41,اكتوبر!$BM41-اكتوبر!$BN41,0)</f>
        <v>0</v>
      </c>
      <c r="L437" s="96">
        <f>IF(L$11=اكتوبر!$A41,اكتوبر!$BM41-اكتوبر!$BN41,0)</f>
        <v>0</v>
      </c>
      <c r="M437" s="96">
        <f t="shared" si="70"/>
        <v>0</v>
      </c>
      <c r="N437" s="96">
        <f>IF(N$11=اكتوبر!$A41,اكتوبر!$BP41-اكتوبر!$BO41,0)</f>
        <v>0</v>
      </c>
      <c r="O437" s="96">
        <f>IF(O$11=اكتوبر!$A41,اكتوبر!$BL41-اكتوبر!$BK41,0)</f>
        <v>0</v>
      </c>
      <c r="P437" s="96">
        <f>IF(P$11=اكتوبر!$A41,اكتوبر!$AI41-اكتوبر!$AJ41,0)</f>
        <v>0</v>
      </c>
      <c r="Q437" s="96">
        <f>IF(Q$11=اكتوبر!$A41,اكتوبر!$AI41-اكتوبر!$AJ41,0)</f>
        <v>0</v>
      </c>
      <c r="R437" s="96">
        <f>IF(R$11=اكتوبر!$A41,اكتوبر!$AI41-اكتوبر!$AJ41,0)</f>
        <v>0</v>
      </c>
      <c r="S437" s="96">
        <f>IF(S$11=اكتوبر!$A41,اكتوبر!$AI41-اكتوبر!$AJ41,0)</f>
        <v>0</v>
      </c>
      <c r="T437" s="96">
        <f>IF(T$11=اكتوبر!$A41,اكتوبر!$AI41-اكتوبر!$AJ41,0)</f>
        <v>0</v>
      </c>
      <c r="U437" s="96">
        <f t="shared" si="71"/>
        <v>0</v>
      </c>
      <c r="V437" s="96">
        <f>IF(V$11=اكتوبر!$A41,اكتوبر!$BP41-اكتوبر!$BO41,0)</f>
        <v>0</v>
      </c>
      <c r="W437" s="96">
        <f>IF(W$11=اكتوبر!$A41,اكتوبر!$BL41-اكتوبر!$BK41,0)</f>
        <v>0</v>
      </c>
      <c r="X437" s="96">
        <f>IF(X$11=اكتوبر!$A41,اكتوبر!$AI41-اكتوبر!$AJ41,0)</f>
        <v>0</v>
      </c>
      <c r="Y437" s="96">
        <f>IF(Y$11=اكتوبر!$A41,اكتوبر!$AI41-اكتوبر!$AJ41,0)</f>
        <v>0</v>
      </c>
      <c r="Z437" s="96">
        <f>IF(Z$11=اكتوبر!$A41,اكتوبر!$AI41-اكتوبر!$AJ41,0)</f>
        <v>0</v>
      </c>
      <c r="AA437" s="96">
        <f>IF(AA$11=اكتوبر!$A41,اكتوبر!$AI41-اكتوبر!$AJ41,0)</f>
        <v>0</v>
      </c>
      <c r="AB437" s="96">
        <f>IF(AB$11=اكتوبر!$A41,اكتوبر!$AI41-اكتوبر!$AJ41,0)</f>
        <v>0</v>
      </c>
      <c r="AC437" s="96">
        <f t="shared" si="72"/>
        <v>0</v>
      </c>
      <c r="AD437" s="96">
        <f>IF(AD$11=اكتوبر!$A41,اكتوبر!$BP41-اكتوبر!$BO41,0)</f>
        <v>0</v>
      </c>
      <c r="AE437" s="96">
        <f>IF(AE$11=اكتوبر!$A41,اكتوبر!$BL41-اكتوبر!$BK41,0)</f>
        <v>0</v>
      </c>
      <c r="AF437" s="96">
        <f>IF(AF$11=اكتوبر!$A41,اكتوبر!$AI41-اكتوبر!$AJ41,0)</f>
        <v>0</v>
      </c>
      <c r="AG437" s="96">
        <f>IF(AG$11=اكتوبر!$A41,اكتوبر!$AI41-اكتوبر!$AJ41,0)</f>
        <v>0</v>
      </c>
      <c r="AH437" s="96">
        <f>IF(AH$11=اكتوبر!$A41,اكتوبر!$AI41-اكتوبر!$AJ41,0)</f>
        <v>0</v>
      </c>
      <c r="AI437" s="96">
        <f t="shared" si="73"/>
        <v>0</v>
      </c>
      <c r="AJ437" s="96">
        <f>IF(AJ$11=اكتوبر!$A41,اكتوبر!$BP41-اكتوبر!$BO41,0)</f>
        <v>0</v>
      </c>
      <c r="AK437" s="96">
        <f>IF(AK$11=اكتوبر!$A41,اكتوبر!$BL41-اكتوبر!$BK41,0)</f>
        <v>0</v>
      </c>
      <c r="AL437" s="96">
        <f>IF(AL$11=اكتوبر!$A41,اكتوبر!$BL41-اكتوبر!$BK41,0)</f>
        <v>0</v>
      </c>
      <c r="AM437" s="96">
        <f>IF(AM$11=اكتوبر!$A41,اكتوبر!$BL41-اكتوبر!$BK41,0)</f>
        <v>0</v>
      </c>
      <c r="AN437" s="96">
        <f>IF(AN$11=اكتوبر!$A41,اكتوبر!$BL41-اكتوبر!$BK41,0)</f>
        <v>0</v>
      </c>
    </row>
    <row r="438" spans="1:40">
      <c r="A438" s="96" t="str">
        <f>IF(D438&gt;0,اكتوبر!D42," ")</f>
        <v> </v>
      </c>
      <c r="B438" s="96"/>
      <c r="C438" s="96"/>
      <c r="D438" s="126">
        <f t="shared" si="68"/>
        <v>0</v>
      </c>
      <c r="E438" s="126">
        <f t="shared" si="69"/>
        <v>0</v>
      </c>
      <c r="F438" s="96">
        <f>IF(F$11=اكتوبر!$A42,اكتوبر!$BP42-اكتوبر!$BO42,0)</f>
        <v>0</v>
      </c>
      <c r="G438" s="96">
        <f>IF(G$11=اكتوبر!$A42,اكتوبر!$BL42-اكتوبر!$BK42,0)</f>
        <v>0</v>
      </c>
      <c r="H438" s="96">
        <f>IF(H$11=اكتوبر!$A42,اكتوبر!$BM42-اكتوبر!$BN42,0)</f>
        <v>0</v>
      </c>
      <c r="I438" s="96">
        <f>IF(I$11=اكتوبر!$A42,اكتوبر!$BM42-اكتوبر!$BN42,0)</f>
        <v>0</v>
      </c>
      <c r="J438" s="96">
        <f>IF(J$11=اكتوبر!$A42,اكتوبر!$BM42-اكتوبر!$BN42,0)</f>
        <v>0</v>
      </c>
      <c r="K438" s="96">
        <f>IF(K$11=اكتوبر!$A42,اكتوبر!$BM42-اكتوبر!$BN42,0)</f>
        <v>0</v>
      </c>
      <c r="L438" s="96">
        <f>IF(L$11=اكتوبر!$A42,اكتوبر!$BM42-اكتوبر!$BN42,0)</f>
        <v>0</v>
      </c>
      <c r="M438" s="96">
        <f t="shared" si="70"/>
        <v>0</v>
      </c>
      <c r="N438" s="96">
        <f>IF(N$11=اكتوبر!$A42,اكتوبر!$BP42-اكتوبر!$BO42,0)</f>
        <v>0</v>
      </c>
      <c r="O438" s="96">
        <f>IF(O$11=اكتوبر!$A42,اكتوبر!$BL42-اكتوبر!$BK42,0)</f>
        <v>0</v>
      </c>
      <c r="P438" s="96">
        <f>IF(P$11=اكتوبر!$A42,اكتوبر!$AI42-اكتوبر!$AJ42,0)</f>
        <v>0</v>
      </c>
      <c r="Q438" s="96">
        <f>IF(Q$11=اكتوبر!$A42,اكتوبر!$AI42-اكتوبر!$AJ42,0)</f>
        <v>0</v>
      </c>
      <c r="R438" s="96">
        <f>IF(R$11=اكتوبر!$A42,اكتوبر!$AI42-اكتوبر!$AJ42,0)</f>
        <v>0</v>
      </c>
      <c r="S438" s="96">
        <f>IF(S$11=اكتوبر!$A42,اكتوبر!$AI42-اكتوبر!$AJ42,0)</f>
        <v>0</v>
      </c>
      <c r="T438" s="96">
        <f>IF(T$11=اكتوبر!$A42,اكتوبر!$AI42-اكتوبر!$AJ42,0)</f>
        <v>0</v>
      </c>
      <c r="U438" s="96">
        <f t="shared" si="71"/>
        <v>0</v>
      </c>
      <c r="V438" s="96">
        <f>IF(V$11=اكتوبر!$A42,اكتوبر!$BP42-اكتوبر!$BO42,0)</f>
        <v>0</v>
      </c>
      <c r="W438" s="96">
        <f>IF(W$11=اكتوبر!$A42,اكتوبر!$BL42-اكتوبر!$BK42,0)</f>
        <v>0</v>
      </c>
      <c r="X438" s="96">
        <f>IF(X$11=اكتوبر!$A42,اكتوبر!$AI42-اكتوبر!$AJ42,0)</f>
        <v>0</v>
      </c>
      <c r="Y438" s="96">
        <f>IF(Y$11=اكتوبر!$A42,اكتوبر!$AI42-اكتوبر!$AJ42,0)</f>
        <v>0</v>
      </c>
      <c r="Z438" s="96">
        <f>IF(Z$11=اكتوبر!$A42,اكتوبر!$AI42-اكتوبر!$AJ42,0)</f>
        <v>0</v>
      </c>
      <c r="AA438" s="96">
        <f>IF(AA$11=اكتوبر!$A42,اكتوبر!$AI42-اكتوبر!$AJ42,0)</f>
        <v>0</v>
      </c>
      <c r="AB438" s="96">
        <f>IF(AB$11=اكتوبر!$A42,اكتوبر!$AI42-اكتوبر!$AJ42,0)</f>
        <v>0</v>
      </c>
      <c r="AC438" s="96">
        <f t="shared" si="72"/>
        <v>0</v>
      </c>
      <c r="AD438" s="96">
        <f>IF(AD$11=اكتوبر!$A42,اكتوبر!$BP42-اكتوبر!$BO42,0)</f>
        <v>0</v>
      </c>
      <c r="AE438" s="96">
        <f>IF(AE$11=اكتوبر!$A42,اكتوبر!$BL42-اكتوبر!$BK42,0)</f>
        <v>0</v>
      </c>
      <c r="AF438" s="96">
        <f>IF(AF$11=اكتوبر!$A42,اكتوبر!$AI42-اكتوبر!$AJ42,0)</f>
        <v>0</v>
      </c>
      <c r="AG438" s="96">
        <f>IF(AG$11=اكتوبر!$A42,اكتوبر!$AI42-اكتوبر!$AJ42,0)</f>
        <v>0</v>
      </c>
      <c r="AH438" s="96">
        <f>IF(AH$11=اكتوبر!$A42,اكتوبر!$AI42-اكتوبر!$AJ42,0)</f>
        <v>0</v>
      </c>
      <c r="AI438" s="96">
        <f t="shared" si="73"/>
        <v>0</v>
      </c>
      <c r="AJ438" s="96">
        <f>IF(AJ$11=اكتوبر!$A42,اكتوبر!$BP42-اكتوبر!$BO42,0)</f>
        <v>0</v>
      </c>
      <c r="AK438" s="96">
        <f>IF(AK$11=اكتوبر!$A42,اكتوبر!$BL42-اكتوبر!$BK42,0)</f>
        <v>0</v>
      </c>
      <c r="AL438" s="96">
        <f>IF(AL$11=اكتوبر!$A42,اكتوبر!$BL42-اكتوبر!$BK42,0)</f>
        <v>0</v>
      </c>
      <c r="AM438" s="96">
        <f>IF(AM$11=اكتوبر!$A42,اكتوبر!$BL42-اكتوبر!$BK42,0)</f>
        <v>0</v>
      </c>
      <c r="AN438" s="96">
        <f>IF(AN$11=اكتوبر!$A42,اكتوبر!$BL42-اكتوبر!$BK42,0)</f>
        <v>0</v>
      </c>
    </row>
    <row r="439" ht="15" spans="1:40">
      <c r="A439" s="96" t="str">
        <f>IF(D439&gt;0,اكتوبر!D43," ")</f>
        <v> </v>
      </c>
      <c r="B439" s="96"/>
      <c r="C439" s="96"/>
      <c r="D439" s="126">
        <f t="shared" si="68"/>
        <v>0</v>
      </c>
      <c r="E439" s="126">
        <f t="shared" si="69"/>
        <v>0</v>
      </c>
      <c r="F439" s="96">
        <f>IF(F$11=اكتوبر!$A43,اكتوبر!$BP43-اكتوبر!$BO43,0)</f>
        <v>0</v>
      </c>
      <c r="G439" s="96">
        <f>IF(G$11=اكتوبر!$A43,اكتوبر!$BL43-اكتوبر!$BK43,0)</f>
        <v>0</v>
      </c>
      <c r="H439" s="96">
        <f>IF(H$11=اكتوبر!$A43,اكتوبر!$BM43-اكتوبر!$BN43,0)</f>
        <v>0</v>
      </c>
      <c r="I439" s="96">
        <f>IF(I$11=اكتوبر!$A43,اكتوبر!$BM43-اكتوبر!$BN43,0)</f>
        <v>0</v>
      </c>
      <c r="J439" s="96">
        <f>IF(J$11=اكتوبر!$A43,اكتوبر!$BM43-اكتوبر!$BN43,0)</f>
        <v>0</v>
      </c>
      <c r="K439" s="96">
        <f>IF(K$11=اكتوبر!$A43,اكتوبر!$BM43-اكتوبر!$BN43,0)</f>
        <v>0</v>
      </c>
      <c r="L439" s="96">
        <f>IF(L$11=اكتوبر!$A43,اكتوبر!$BM43-اكتوبر!$BN43,0)</f>
        <v>0</v>
      </c>
      <c r="M439" s="96">
        <f t="shared" si="70"/>
        <v>0</v>
      </c>
      <c r="N439" s="96">
        <f>IF(N$11=اكتوبر!$A43,اكتوبر!$BP43-اكتوبر!$BO43,0)</f>
        <v>0</v>
      </c>
      <c r="O439" s="96">
        <f>IF(O$11=اكتوبر!$A43,اكتوبر!$BL43-اكتوبر!$BK43,0)</f>
        <v>0</v>
      </c>
      <c r="P439" s="96">
        <f>IF(P$11=اكتوبر!$A43,اكتوبر!$AI43-اكتوبر!$AJ43,0)</f>
        <v>0</v>
      </c>
      <c r="Q439" s="96">
        <f>IF(Q$11=اكتوبر!$A43,اكتوبر!$AI43-اكتوبر!$AJ43,0)</f>
        <v>0</v>
      </c>
      <c r="R439" s="96">
        <f>IF(R$11=اكتوبر!$A43,اكتوبر!$AI43-اكتوبر!$AJ43,0)</f>
        <v>0</v>
      </c>
      <c r="S439" s="96">
        <f>IF(S$11=اكتوبر!$A43,اكتوبر!$AI43-اكتوبر!$AJ43,0)</f>
        <v>0</v>
      </c>
      <c r="T439" s="96">
        <f>IF(T$11=اكتوبر!$A43,اكتوبر!$AI43-اكتوبر!$AJ43,0)</f>
        <v>0</v>
      </c>
      <c r="U439" s="96">
        <f t="shared" si="71"/>
        <v>0</v>
      </c>
      <c r="V439" s="96">
        <f>IF(V$11=اكتوبر!$A43,اكتوبر!$BP43-اكتوبر!$BO43,0)</f>
        <v>0</v>
      </c>
      <c r="W439" s="96">
        <f>IF(W$11=اكتوبر!$A43,اكتوبر!$BL43-اكتوبر!$BK43,0)</f>
        <v>0</v>
      </c>
      <c r="X439" s="96">
        <f>IF(X$11=اكتوبر!$A43,اكتوبر!$AI43-اكتوبر!$AJ43,0)</f>
        <v>0</v>
      </c>
      <c r="Y439" s="96">
        <f>IF(Y$11=اكتوبر!$A43,اكتوبر!$AI43-اكتوبر!$AJ43,0)</f>
        <v>0</v>
      </c>
      <c r="Z439" s="96">
        <f>IF(Z$11=اكتوبر!$A43,اكتوبر!$AI43-اكتوبر!$AJ43,0)</f>
        <v>0</v>
      </c>
      <c r="AA439" s="96">
        <f>IF(AA$11=اكتوبر!$A43,اكتوبر!$AI43-اكتوبر!$AJ43,0)</f>
        <v>0</v>
      </c>
      <c r="AB439" s="96">
        <f>IF(AB$11=اكتوبر!$A43,اكتوبر!$AI43-اكتوبر!$AJ43,0)</f>
        <v>0</v>
      </c>
      <c r="AC439" s="96">
        <f t="shared" si="72"/>
        <v>0</v>
      </c>
      <c r="AD439" s="96">
        <f>IF(AD$11=اكتوبر!$A43,اكتوبر!$BP43-اكتوبر!$BO43,0)</f>
        <v>0</v>
      </c>
      <c r="AE439" s="96">
        <f>IF(AE$11=اكتوبر!$A43,اكتوبر!$BL43-اكتوبر!$BK43,0)</f>
        <v>0</v>
      </c>
      <c r="AF439" s="96">
        <f>IF(AF$11=اكتوبر!$A43,اكتوبر!$AI43-اكتوبر!$AJ43,0)</f>
        <v>0</v>
      </c>
      <c r="AG439" s="96">
        <f>IF(AG$11=اكتوبر!$A43,اكتوبر!$AI43-اكتوبر!$AJ43,0)</f>
        <v>0</v>
      </c>
      <c r="AH439" s="96">
        <f>IF(AH$11=اكتوبر!$A43,اكتوبر!$AI43-اكتوبر!$AJ43,0)</f>
        <v>0</v>
      </c>
      <c r="AI439" s="96">
        <f t="shared" si="73"/>
        <v>0</v>
      </c>
      <c r="AJ439" s="96">
        <f>IF(AJ$11=اكتوبر!$A43,اكتوبر!$BP43-اكتوبر!$BO43,0)</f>
        <v>0</v>
      </c>
      <c r="AK439" s="96">
        <f>IF(AK$11=اكتوبر!$A43,اكتوبر!$BL43-اكتوبر!$BK43,0)</f>
        <v>0</v>
      </c>
      <c r="AL439" s="96">
        <f>IF(AL$11=اكتوبر!$A43,اكتوبر!$BL43-اكتوبر!$BK43,0)</f>
        <v>0</v>
      </c>
      <c r="AM439" s="96">
        <f>IF(AM$11=اكتوبر!$A43,اكتوبر!$BL43-اكتوبر!$BK43,0)</f>
        <v>0</v>
      </c>
      <c r="AN439" s="96">
        <f>IF(AN$11=اكتوبر!$A43,اكتوبر!$BL43-اكتوبر!$BK43,0)</f>
        <v>0</v>
      </c>
    </row>
    <row r="440" ht="23.25" spans="3:40">
      <c r="C440" s="127" t="s">
        <v>534</v>
      </c>
      <c r="D440" s="110">
        <f t="shared" ref="D440:Z440" si="74">SUM(D408:D439)</f>
        <v>0</v>
      </c>
      <c r="E440" s="97">
        <f t="shared" si="74"/>
        <v>0</v>
      </c>
      <c r="F440" s="144">
        <f t="shared" si="74"/>
        <v>0</v>
      </c>
      <c r="G440" s="128">
        <f t="shared" si="74"/>
        <v>0</v>
      </c>
      <c r="H440" s="128">
        <f t="shared" si="74"/>
        <v>0</v>
      </c>
      <c r="I440" s="128">
        <f t="shared" si="74"/>
        <v>0</v>
      </c>
      <c r="J440" s="128">
        <f t="shared" si="74"/>
        <v>0</v>
      </c>
      <c r="K440" s="128">
        <f t="shared" si="74"/>
        <v>0</v>
      </c>
      <c r="L440" s="128">
        <f t="shared" si="74"/>
        <v>0</v>
      </c>
      <c r="M440" s="97">
        <f t="shared" si="74"/>
        <v>0</v>
      </c>
      <c r="N440" s="133">
        <f t="shared" si="74"/>
        <v>0</v>
      </c>
      <c r="O440" s="133">
        <f t="shared" si="74"/>
        <v>0</v>
      </c>
      <c r="P440" s="133">
        <f t="shared" si="74"/>
        <v>0</v>
      </c>
      <c r="Q440" s="133">
        <f t="shared" si="74"/>
        <v>0</v>
      </c>
      <c r="R440" s="133">
        <f t="shared" si="74"/>
        <v>0</v>
      </c>
      <c r="S440" s="133">
        <f t="shared" si="74"/>
        <v>0</v>
      </c>
      <c r="T440" s="133">
        <f t="shared" si="74"/>
        <v>0</v>
      </c>
      <c r="U440" s="97">
        <f t="shared" si="74"/>
        <v>0</v>
      </c>
      <c r="V440" s="136">
        <f t="shared" si="74"/>
        <v>0</v>
      </c>
      <c r="W440" s="136">
        <f t="shared" si="74"/>
        <v>0</v>
      </c>
      <c r="X440" s="136">
        <f t="shared" si="74"/>
        <v>0</v>
      </c>
      <c r="Y440" s="136">
        <f t="shared" si="74"/>
        <v>0</v>
      </c>
      <c r="Z440" s="136">
        <f t="shared" si="74"/>
        <v>0</v>
      </c>
      <c r="AA440" s="136"/>
      <c r="AB440" s="136">
        <f t="shared" ref="AB440:AN440" si="75">SUM(AB408:AB439)</f>
        <v>0</v>
      </c>
      <c r="AC440" s="97">
        <f t="shared" si="75"/>
        <v>0</v>
      </c>
      <c r="AD440" s="138">
        <f t="shared" si="75"/>
        <v>0</v>
      </c>
      <c r="AE440" s="138">
        <f t="shared" si="75"/>
        <v>0</v>
      </c>
      <c r="AF440" s="138">
        <f t="shared" si="75"/>
        <v>0</v>
      </c>
      <c r="AG440" s="138">
        <f t="shared" si="75"/>
        <v>0</v>
      </c>
      <c r="AH440" s="138">
        <f t="shared" si="75"/>
        <v>0</v>
      </c>
      <c r="AI440" s="97">
        <f t="shared" si="75"/>
        <v>0</v>
      </c>
      <c r="AJ440" s="142">
        <f t="shared" si="75"/>
        <v>0</v>
      </c>
      <c r="AK440" s="142">
        <f t="shared" si="75"/>
        <v>0</v>
      </c>
      <c r="AL440" s="142">
        <f t="shared" si="75"/>
        <v>0</v>
      </c>
      <c r="AM440" s="142">
        <f t="shared" si="75"/>
        <v>0</v>
      </c>
      <c r="AN440" s="143">
        <f t="shared" si="75"/>
        <v>0</v>
      </c>
    </row>
    <row r="441" ht="15"/>
    <row r="446" ht="30" spans="18:27">
      <c r="R446" s="134"/>
      <c r="S446" s="134" t="s">
        <v>613</v>
      </c>
      <c r="T446" s="134"/>
      <c r="U446" s="134"/>
      <c r="V446" s="134"/>
      <c r="W446" s="134"/>
      <c r="X446" s="134"/>
      <c r="Y446" s="134"/>
      <c r="Z446" s="134"/>
      <c r="AA446" s="134"/>
    </row>
    <row r="447" ht="30" spans="18:27">
      <c r="R447" s="134"/>
      <c r="S447" s="134"/>
      <c r="T447" s="134"/>
      <c r="U447" s="134"/>
      <c r="V447" s="134"/>
      <c r="W447" s="134"/>
      <c r="X447" s="134"/>
      <c r="Y447" s="134"/>
      <c r="Z447" s="134"/>
      <c r="AA447" s="134"/>
    </row>
    <row r="448" ht="30" spans="18:27">
      <c r="R448" s="134"/>
      <c r="S448" s="134"/>
      <c r="T448" s="134"/>
      <c r="U448" s="134"/>
      <c r="V448" s="134"/>
      <c r="W448" s="134"/>
      <c r="X448" s="134"/>
      <c r="Y448" s="134"/>
      <c r="Z448" s="134"/>
      <c r="AA448" s="134"/>
    </row>
    <row r="449" ht="30" spans="18:27">
      <c r="R449" s="134"/>
      <c r="S449" s="134"/>
      <c r="T449" s="134"/>
      <c r="U449" s="134"/>
      <c r="V449" s="134"/>
      <c r="W449" s="134"/>
      <c r="X449" s="134"/>
      <c r="Y449" s="134"/>
      <c r="Z449" s="134"/>
      <c r="AA449" s="134"/>
    </row>
    <row r="450" ht="20.25" spans="1:40">
      <c r="A450" s="96" t="str">
        <f>IF(D429&gt;0,اكتوبر!D43," ")</f>
        <v> </v>
      </c>
      <c r="B450" s="96"/>
      <c r="C450" s="96"/>
      <c r="D450" s="96"/>
      <c r="E450" s="97"/>
      <c r="F450" s="125" t="s">
        <v>569</v>
      </c>
      <c r="G450" s="125"/>
      <c r="H450" s="125"/>
      <c r="I450" s="125"/>
      <c r="J450" s="125"/>
      <c r="K450" s="125"/>
      <c r="L450" s="125"/>
      <c r="M450" s="97"/>
      <c r="N450" s="132" t="s">
        <v>570</v>
      </c>
      <c r="O450" s="132"/>
      <c r="P450" s="132"/>
      <c r="Q450" s="132"/>
      <c r="R450" s="132"/>
      <c r="S450" s="132"/>
      <c r="T450" s="132"/>
      <c r="U450" s="97"/>
      <c r="V450" s="135" t="s">
        <v>571</v>
      </c>
      <c r="W450" s="135"/>
      <c r="X450" s="135"/>
      <c r="Y450" s="135"/>
      <c r="Z450" s="135"/>
      <c r="AA450" s="135"/>
      <c r="AB450" s="135"/>
      <c r="AC450" s="97"/>
      <c r="AD450" s="137" t="s">
        <v>572</v>
      </c>
      <c r="AE450" s="137"/>
      <c r="AF450" s="137"/>
      <c r="AG450" s="137"/>
      <c r="AH450" s="137"/>
      <c r="AI450" s="97"/>
      <c r="AJ450" s="139" t="s">
        <v>573</v>
      </c>
      <c r="AK450" s="139"/>
      <c r="AL450" s="139"/>
      <c r="AM450" s="139"/>
      <c r="AN450" s="139"/>
    </row>
    <row r="451" ht="20.25" spans="1:40">
      <c r="A451" s="97" t="s">
        <v>513</v>
      </c>
      <c r="B451" s="97" t="s">
        <v>486</v>
      </c>
      <c r="C451" s="97" t="s">
        <v>487</v>
      </c>
      <c r="D451" s="110" t="s">
        <v>574</v>
      </c>
      <c r="E451" s="97" t="s">
        <v>15</v>
      </c>
      <c r="F451" s="125" t="s">
        <v>575</v>
      </c>
      <c r="G451" s="125" t="s">
        <v>35</v>
      </c>
      <c r="H451" s="125" t="s">
        <v>576</v>
      </c>
      <c r="I451" s="125" t="s">
        <v>577</v>
      </c>
      <c r="J451" s="125" t="s">
        <v>578</v>
      </c>
      <c r="K451" s="125" t="s">
        <v>579</v>
      </c>
      <c r="L451" s="125" t="s">
        <v>580</v>
      </c>
      <c r="M451" s="97" t="s">
        <v>534</v>
      </c>
      <c r="N451" s="132" t="s">
        <v>581</v>
      </c>
      <c r="O451" s="132" t="s">
        <v>582</v>
      </c>
      <c r="P451" s="132" t="s">
        <v>583</v>
      </c>
      <c r="Q451" s="132" t="s">
        <v>584</v>
      </c>
      <c r="R451" s="132" t="s">
        <v>585</v>
      </c>
      <c r="S451" s="132" t="s">
        <v>586</v>
      </c>
      <c r="T451" s="132" t="s">
        <v>587</v>
      </c>
      <c r="U451" s="97" t="s">
        <v>534</v>
      </c>
      <c r="V451" s="135" t="s">
        <v>588</v>
      </c>
      <c r="W451" s="135" t="s">
        <v>589</v>
      </c>
      <c r="X451" s="135" t="s">
        <v>590</v>
      </c>
      <c r="Y451" s="135" t="s">
        <v>591</v>
      </c>
      <c r="Z451" s="135" t="s">
        <v>592</v>
      </c>
      <c r="AA451" s="135" t="s">
        <v>593</v>
      </c>
      <c r="AB451" s="135" t="s">
        <v>594</v>
      </c>
      <c r="AC451" s="97" t="s">
        <v>534</v>
      </c>
      <c r="AD451" s="137" t="s">
        <v>595</v>
      </c>
      <c r="AE451" s="137" t="s">
        <v>596</v>
      </c>
      <c r="AF451" s="137" t="s">
        <v>597</v>
      </c>
      <c r="AG451" s="137" t="s">
        <v>598</v>
      </c>
      <c r="AH451" s="137" t="s">
        <v>599</v>
      </c>
      <c r="AI451" s="97" t="s">
        <v>534</v>
      </c>
      <c r="AJ451" s="140" t="s">
        <v>575</v>
      </c>
      <c r="AK451" s="140" t="s">
        <v>600</v>
      </c>
      <c r="AL451" s="141" t="s">
        <v>601</v>
      </c>
      <c r="AM451" s="141" t="s">
        <v>602</v>
      </c>
      <c r="AN451" s="141" t="s">
        <v>603</v>
      </c>
    </row>
    <row r="452" spans="1:40">
      <c r="A452" s="96" t="str">
        <f>IF(D452&gt;0,نوفمبر!D12," ")</f>
        <v> </v>
      </c>
      <c r="B452" s="96" t="str">
        <f>IF(D452&gt;0,يناير!D452," ")</f>
        <v> </v>
      </c>
      <c r="C452" s="96" t="str">
        <f>IF(D452&gt;0,يناير!E452,"")</f>
        <v/>
      </c>
      <c r="D452" s="126">
        <f t="shared" ref="D452:D483" si="76">SUM(AI452,AC452,U452,M452)</f>
        <v>0</v>
      </c>
      <c r="E452" s="126">
        <f t="shared" ref="E452:E483" si="77">SUM(H452:L452,-G452-F452)</f>
        <v>0</v>
      </c>
      <c r="F452" s="96">
        <f>IF(F$11=نوفمبر!$A12,نوفمبر!$BP12-نوفمبر!$BO12,0)</f>
        <v>0</v>
      </c>
      <c r="G452" s="96">
        <f>IF(G$11=نوفمبر!$A12,نوفمبر!$BL12-نوفمبر!$BK12,0)</f>
        <v>0</v>
      </c>
      <c r="H452" s="96">
        <f>IF(H$11=نوفمبر!$A12,نوفمبر!$BM12-نوفمبر!$BN12,0)</f>
        <v>0</v>
      </c>
      <c r="I452" s="96">
        <f>IF(I$11=نوفمبر!$A12,نوفمبر!$BM12-نوفمبر!$BN12,0)</f>
        <v>0</v>
      </c>
      <c r="J452" s="96">
        <f>IF(J$11=نوفمبر!$A12,نوفمبر!$BM12-نوفمبر!$BN12,0)</f>
        <v>0</v>
      </c>
      <c r="K452" s="96">
        <f>IF(K$11=نوفمبر!$A12,نوفمبر!$BM12-نوفمبر!$BN12,0)</f>
        <v>0</v>
      </c>
      <c r="L452" s="96">
        <f>IF(L$11=نوفمبر!$A12,نوفمبر!$BM12-نوفمبر!$BN12,0)</f>
        <v>0</v>
      </c>
      <c r="M452" s="96">
        <f t="shared" ref="M452:M483" si="78">SUM(P452:T452,-O452-N452)</f>
        <v>0</v>
      </c>
      <c r="N452" s="96">
        <f>IF(N$11=نوفمبر!$A12,نوفمبر!$BP12-نوفمبر!$BO12,0)</f>
        <v>0</v>
      </c>
      <c r="O452" s="96">
        <f>IF(O$11=نوفمبر!$A12,نوفمبر!$BL12-نوفمبر!$BK12,0)</f>
        <v>0</v>
      </c>
      <c r="P452" s="96">
        <f>IF(P$11=نوفمبر!$A12,نوفمبر!$AI12-نوفمبر!$AJ12,0)</f>
        <v>0</v>
      </c>
      <c r="Q452" s="96">
        <f>IF(Q$11=نوفمبر!$A12,نوفمبر!$AI12-نوفمبر!$AJ12,0)</f>
        <v>0</v>
      </c>
      <c r="R452" s="96">
        <f>IF(R$11=نوفمبر!$A12,نوفمبر!$AI12-نوفمبر!$AJ12,0)</f>
        <v>0</v>
      </c>
      <c r="S452" s="96">
        <f>IF(S$11=نوفمبر!$A12,نوفمبر!$AI12-نوفمبر!$AJ12,0)</f>
        <v>0</v>
      </c>
      <c r="T452" s="96">
        <f>IF(T$11=نوفمبر!$A12,نوفمبر!$AI12-نوفمبر!$AJ12,0)</f>
        <v>0</v>
      </c>
      <c r="U452" s="96">
        <f t="shared" ref="U452:U483" si="79">SUM(X452:AB452,-W452-V452)</f>
        <v>0</v>
      </c>
      <c r="V452" s="96">
        <f>IF(V$11=نوفمبر!$A12,نوفمبر!$BP12-نوفمبر!$BO12,0)</f>
        <v>0</v>
      </c>
      <c r="W452" s="96">
        <f>IF(W$11=نوفمبر!$A12,نوفمبر!$BL12-نوفمبر!$BK12,0)</f>
        <v>0</v>
      </c>
      <c r="X452" s="96">
        <f>IF(X$11=نوفمبر!$A12,نوفمبر!$AI12-نوفمبر!$AJ12,0)</f>
        <v>0</v>
      </c>
      <c r="Y452" s="96">
        <f>IF(Y$11=نوفمبر!$A12,نوفمبر!$AI12-نوفمبر!$AJ12,0)</f>
        <v>0</v>
      </c>
      <c r="Z452" s="96">
        <f>IF(Z$11=نوفمبر!$A12,نوفمبر!$AI12-نوفمبر!$AJ12,0)</f>
        <v>0</v>
      </c>
      <c r="AA452" s="96">
        <f>IF(AA$11=نوفمبر!$A12,نوفمبر!$AI12-نوفمبر!$AJ12,0)</f>
        <v>0</v>
      </c>
      <c r="AB452" s="96">
        <f>IF(AB$11=نوفمبر!$A12,نوفمبر!$AI12-نوفمبر!$AJ12,0)</f>
        <v>0</v>
      </c>
      <c r="AC452" s="96">
        <f t="shared" ref="AC452:AC483" si="80">SUM(AF452:AH452,-AE452-AD452)</f>
        <v>0</v>
      </c>
      <c r="AD452" s="96">
        <f>IF(AD$11=نوفمبر!$A12,نوفمبر!$BP12-نوفمبر!$BO12,0)</f>
        <v>0</v>
      </c>
      <c r="AE452" s="96">
        <f>IF(AE$11=نوفمبر!$A12,نوفمبر!$BL12-نوفمبر!$BK12,0)</f>
        <v>0</v>
      </c>
      <c r="AF452" s="96">
        <f>IF(AF$11=نوفمبر!$A12,نوفمبر!$AI12-نوفمبر!$AJ12,0)</f>
        <v>0</v>
      </c>
      <c r="AG452" s="96">
        <f>IF(AG$11=نوفمبر!$A12,نوفمبر!$AI12-نوفمبر!$AJ12,0)</f>
        <v>0</v>
      </c>
      <c r="AH452" s="96">
        <f>IF(AH$11=نوفمبر!$A12,نوفمبر!$AI12-نوفمبر!$AJ12,0)</f>
        <v>0</v>
      </c>
      <c r="AI452" s="96">
        <f t="shared" ref="AI452:AI483" si="81">SUM(AK452:AN452,-AJ452)</f>
        <v>0</v>
      </c>
      <c r="AJ452" s="96">
        <f>IF(AJ$11=نوفمبر!$A12,نوفمبر!$BP12-نوفمبر!$BO12,0)</f>
        <v>0</v>
      </c>
      <c r="AK452" s="96">
        <f>IF(AK$11=نوفمبر!$A12,نوفمبر!$AI12-نوفمبر!$AJ12,0)</f>
        <v>0</v>
      </c>
      <c r="AL452" s="96">
        <f>IF(AL$11=نوفمبر!$A12,نوفمبر!$AI12-نوفمبر!$AJ12,0)</f>
        <v>0</v>
      </c>
      <c r="AM452" s="96">
        <f>IF(AM$11=نوفمبر!$A12,نوفمبر!$AI12-نوفمبر!$AJ12,0)</f>
        <v>0</v>
      </c>
      <c r="AN452" s="96">
        <f>IF(AN$11=نوفمبر!$A12,نوفمبر!$AI12-نوفمبر!$AJ12,0)</f>
        <v>0</v>
      </c>
    </row>
    <row r="453" spans="1:40">
      <c r="A453" s="96" t="str">
        <f>IF(D453&gt;0,نوفمبر!D13," ")</f>
        <v> </v>
      </c>
      <c r="B453" s="96"/>
      <c r="C453" s="96"/>
      <c r="D453" s="126">
        <f t="shared" si="76"/>
        <v>0</v>
      </c>
      <c r="E453" s="126">
        <f t="shared" si="77"/>
        <v>0</v>
      </c>
      <c r="F453" s="96">
        <f>IF(F$11=نوفمبر!$A13,نوفمبر!$BP13-نوفمبر!$BO13,0)</f>
        <v>0</v>
      </c>
      <c r="G453" s="96">
        <f>IF(G$11=نوفمبر!$A13,نوفمبر!$BL13-نوفمبر!$BK13,0)</f>
        <v>0</v>
      </c>
      <c r="H453" s="96">
        <f>IF(H$11=نوفمبر!$A13,نوفمبر!$BM13-نوفمبر!$BN13,0)</f>
        <v>0</v>
      </c>
      <c r="I453" s="96">
        <f>IF(I$11=نوفمبر!$A13,نوفمبر!$BM13-نوفمبر!$BN13,0)</f>
        <v>0</v>
      </c>
      <c r="J453" s="96">
        <f>IF(J$11=نوفمبر!$A13,نوفمبر!$BM13-نوفمبر!$BN13,0)</f>
        <v>0</v>
      </c>
      <c r="K453" s="96">
        <f>IF(K$11=نوفمبر!$A13,نوفمبر!$BM13-نوفمبر!$BN13,0)</f>
        <v>0</v>
      </c>
      <c r="L453" s="96">
        <f>IF(L$11=نوفمبر!$A13,نوفمبر!$BM13-نوفمبر!$BN13,0)</f>
        <v>0</v>
      </c>
      <c r="M453" s="96">
        <f t="shared" si="78"/>
        <v>0</v>
      </c>
      <c r="N453" s="96">
        <f>IF(N$11=نوفمبر!$A13,نوفمبر!$BP13-نوفمبر!$BO13,0)</f>
        <v>0</v>
      </c>
      <c r="O453" s="96">
        <f>IF(O$11=نوفمبر!$A13,نوفمبر!$BL13-نوفمبر!$BK13,0)</f>
        <v>0</v>
      </c>
      <c r="P453" s="96">
        <f>IF(P$11=نوفمبر!$A13,نوفمبر!$AI13-نوفمبر!$AJ13,0)</f>
        <v>0</v>
      </c>
      <c r="Q453" s="96">
        <f>IF(Q$11=نوفمبر!$A13,نوفمبر!$AI13-نوفمبر!$AJ13,0)</f>
        <v>0</v>
      </c>
      <c r="R453" s="96">
        <f>IF(R$11=نوفمبر!$A13,نوفمبر!$AI13-نوفمبر!$AJ13,0)</f>
        <v>0</v>
      </c>
      <c r="S453" s="96">
        <f>IF(S$11=نوفمبر!$A13,نوفمبر!$AI13-نوفمبر!$AJ13,0)</f>
        <v>0</v>
      </c>
      <c r="T453" s="96">
        <f>IF(T$11=نوفمبر!$A13,نوفمبر!$AI13-نوفمبر!$AJ13,0)</f>
        <v>0</v>
      </c>
      <c r="U453" s="96">
        <f t="shared" si="79"/>
        <v>0</v>
      </c>
      <c r="V453" s="96">
        <f>IF(V$11=نوفمبر!$A13,نوفمبر!$BP13-نوفمبر!$BO13,0)</f>
        <v>0</v>
      </c>
      <c r="W453" s="96">
        <f>IF(W$11=نوفمبر!$A13,نوفمبر!$BL13-نوفمبر!$BK13,0)</f>
        <v>0</v>
      </c>
      <c r="X453" s="96">
        <f>IF(X$11=نوفمبر!$A13,نوفمبر!$AI13-نوفمبر!$AJ13,0)</f>
        <v>0</v>
      </c>
      <c r="Y453" s="96">
        <f>IF(Y$11=نوفمبر!$A13,نوفمبر!$AI13-نوفمبر!$AJ13,0)</f>
        <v>0</v>
      </c>
      <c r="Z453" s="96">
        <f>IF(Z$11=نوفمبر!$A13,نوفمبر!$AI13-نوفمبر!$AJ13,0)</f>
        <v>0</v>
      </c>
      <c r="AA453" s="96">
        <f>IF(AA$11=نوفمبر!$A13,نوفمبر!$AI13-نوفمبر!$AJ13,0)</f>
        <v>0</v>
      </c>
      <c r="AB453" s="96">
        <f>IF(AB$11=نوفمبر!$A13,نوفمبر!$AI13-نوفمبر!$AJ13,0)</f>
        <v>0</v>
      </c>
      <c r="AC453" s="96">
        <f t="shared" si="80"/>
        <v>0</v>
      </c>
      <c r="AD453" s="96">
        <f>IF(AD$11=نوفمبر!$A13,نوفمبر!$BP13-نوفمبر!$BO13,0)</f>
        <v>0</v>
      </c>
      <c r="AE453" s="96">
        <f>IF(AE$11=نوفمبر!$A13,نوفمبر!$BL13-نوفمبر!$BK13,0)</f>
        <v>0</v>
      </c>
      <c r="AF453" s="96">
        <f>IF(AF$11=نوفمبر!$A13,نوفمبر!$AI13-نوفمبر!$AJ13,0)</f>
        <v>0</v>
      </c>
      <c r="AG453" s="96">
        <f>IF(AG$11=نوفمبر!$A13,نوفمبر!$AI13-نوفمبر!$AJ13,0)</f>
        <v>0</v>
      </c>
      <c r="AH453" s="96">
        <f>IF(AH$11=نوفمبر!$A13,نوفمبر!$AI13-نوفمبر!$AJ13,0)</f>
        <v>0</v>
      </c>
      <c r="AI453" s="96">
        <f t="shared" si="81"/>
        <v>0</v>
      </c>
      <c r="AJ453" s="96">
        <f>IF(AJ$11=نوفمبر!$A13,نوفمبر!$BP13-نوفمبر!$BO13,0)</f>
        <v>0</v>
      </c>
      <c r="AK453" s="96">
        <f>IF(AK$11=نوفمبر!$A13,نوفمبر!$AI13-نوفمبر!$AJ13,0)</f>
        <v>0</v>
      </c>
      <c r="AL453" s="96">
        <f>IF(AL$11=نوفمبر!$A13,نوفمبر!$AI13-نوفمبر!$AJ13,0)</f>
        <v>0</v>
      </c>
      <c r="AM453" s="96">
        <f>IF(AM$11=نوفمبر!$A13,نوفمبر!$AI13-نوفمبر!$AJ13,0)</f>
        <v>0</v>
      </c>
      <c r="AN453" s="96">
        <f>IF(AN$11=نوفمبر!$A13,نوفمبر!$AI13-نوفمبر!$AJ13,0)</f>
        <v>0</v>
      </c>
    </row>
    <row r="454" spans="1:40">
      <c r="A454" s="96" t="str">
        <f>IF(D454&gt;0,نوفمبر!D14," ")</f>
        <v> </v>
      </c>
      <c r="B454" s="96"/>
      <c r="C454" s="96"/>
      <c r="D454" s="126">
        <f t="shared" si="76"/>
        <v>0</v>
      </c>
      <c r="E454" s="126">
        <f t="shared" si="77"/>
        <v>0</v>
      </c>
      <c r="F454" s="96">
        <f>IF(F$11=نوفمبر!$A14,نوفمبر!$BP14-نوفمبر!$BO14,0)</f>
        <v>0</v>
      </c>
      <c r="G454" s="96">
        <f>IF(G$11=نوفمبر!$A14,نوفمبر!$BL14-نوفمبر!$BK14,0)</f>
        <v>0</v>
      </c>
      <c r="H454" s="96">
        <f>IF(H$11=نوفمبر!$A14,نوفمبر!$BM14-نوفمبر!$BN14,0)</f>
        <v>0</v>
      </c>
      <c r="I454" s="96">
        <f>IF(I$11=نوفمبر!$A14,نوفمبر!$BM14-نوفمبر!$BN14,0)</f>
        <v>0</v>
      </c>
      <c r="J454" s="96">
        <f>IF(J$11=نوفمبر!$A14,نوفمبر!$BM14-نوفمبر!$BN14,0)</f>
        <v>0</v>
      </c>
      <c r="K454" s="96">
        <f>IF(K$11=نوفمبر!$A14,نوفمبر!$BM14-نوفمبر!$BN14,0)</f>
        <v>0</v>
      </c>
      <c r="L454" s="96">
        <f>IF(L$11=نوفمبر!$A14,نوفمبر!$BM14-نوفمبر!$BN14,0)</f>
        <v>0</v>
      </c>
      <c r="M454" s="96">
        <f t="shared" si="78"/>
        <v>0</v>
      </c>
      <c r="N454" s="96">
        <f>IF(N$11=نوفمبر!$A14,نوفمبر!$BP14-نوفمبر!$BO14,0)</f>
        <v>0</v>
      </c>
      <c r="O454" s="96">
        <f>IF(O$11=نوفمبر!$A14,نوفمبر!$BL14-نوفمبر!$BK14,0)</f>
        <v>0</v>
      </c>
      <c r="P454" s="96">
        <f>IF(P$11=نوفمبر!$A14,نوفمبر!$AI14-نوفمبر!$AJ14,0)</f>
        <v>0</v>
      </c>
      <c r="Q454" s="96">
        <f>IF(Q$11=نوفمبر!$A14,نوفمبر!$AI14-نوفمبر!$AJ14,0)</f>
        <v>0</v>
      </c>
      <c r="R454" s="96">
        <f>IF(R$11=نوفمبر!$A14,نوفمبر!$AI14-نوفمبر!$AJ14,0)</f>
        <v>0</v>
      </c>
      <c r="S454" s="96">
        <f>IF(S$11=نوفمبر!$A14,نوفمبر!$AI14-نوفمبر!$AJ14,0)</f>
        <v>0</v>
      </c>
      <c r="T454" s="96">
        <f>IF(T$11=نوفمبر!$A14,نوفمبر!$AI14-نوفمبر!$AJ14,0)</f>
        <v>0</v>
      </c>
      <c r="U454" s="96">
        <f t="shared" si="79"/>
        <v>0</v>
      </c>
      <c r="V454" s="96">
        <f>IF(V$11=نوفمبر!$A14,نوفمبر!$BP14-نوفمبر!$BO14,0)</f>
        <v>0</v>
      </c>
      <c r="W454" s="96">
        <f>IF(W$11=نوفمبر!$A14,نوفمبر!$BL14-نوفمبر!$BK14,0)</f>
        <v>0</v>
      </c>
      <c r="X454" s="96">
        <f>IF(X$11=نوفمبر!$A14,نوفمبر!$AI14-نوفمبر!$AJ14,0)</f>
        <v>0</v>
      </c>
      <c r="Y454" s="96">
        <f>IF(Y$11=نوفمبر!$A14,نوفمبر!$AI14-نوفمبر!$AJ14,0)</f>
        <v>0</v>
      </c>
      <c r="Z454" s="96">
        <f>IF(Z$11=نوفمبر!$A14,نوفمبر!$AI14-نوفمبر!$AJ14,0)</f>
        <v>0</v>
      </c>
      <c r="AA454" s="96">
        <f>IF(AA$11=نوفمبر!$A14,نوفمبر!$AI14-نوفمبر!$AJ14,0)</f>
        <v>0</v>
      </c>
      <c r="AB454" s="96">
        <f>IF(AB$11=نوفمبر!$A14,نوفمبر!$AI14-نوفمبر!$AJ14,0)</f>
        <v>0</v>
      </c>
      <c r="AC454" s="96">
        <f t="shared" si="80"/>
        <v>0</v>
      </c>
      <c r="AD454" s="96">
        <f>IF(AD$11=نوفمبر!$A14,نوفمبر!$BP14-نوفمبر!$BO14,0)</f>
        <v>0</v>
      </c>
      <c r="AE454" s="96">
        <f>IF(AE$11=نوفمبر!$A14,نوفمبر!$BL14-نوفمبر!$BK14,0)</f>
        <v>0</v>
      </c>
      <c r="AF454" s="96">
        <f>IF(AF$11=نوفمبر!$A14,نوفمبر!$AI14-نوفمبر!$AJ14,0)</f>
        <v>0</v>
      </c>
      <c r="AG454" s="96">
        <f>IF(AG$11=نوفمبر!$A14,نوفمبر!$AI14-نوفمبر!$AJ14,0)</f>
        <v>0</v>
      </c>
      <c r="AH454" s="96">
        <f>IF(AH$11=نوفمبر!$A14,نوفمبر!$AI14-نوفمبر!$AJ14,0)</f>
        <v>0</v>
      </c>
      <c r="AI454" s="96">
        <f t="shared" si="81"/>
        <v>0</v>
      </c>
      <c r="AJ454" s="96">
        <f>IF(AJ$11=نوفمبر!$A14,نوفمبر!$BP14-نوفمبر!$BO14,0)</f>
        <v>0</v>
      </c>
      <c r="AK454" s="96">
        <f>IF(AK$11=نوفمبر!$A14,نوفمبر!$AI14-نوفمبر!$AJ14,0)</f>
        <v>0</v>
      </c>
      <c r="AL454" s="96">
        <f>IF(AL$11=نوفمبر!$A14,نوفمبر!$AI14-نوفمبر!$AJ14,0)</f>
        <v>0</v>
      </c>
      <c r="AM454" s="96">
        <f>IF(AM$11=نوفمبر!$A14,نوفمبر!$AI14-نوفمبر!$AJ14,0)</f>
        <v>0</v>
      </c>
      <c r="AN454" s="96">
        <f>IF(AN$11=نوفمبر!$A14,نوفمبر!$AI14-نوفمبر!$AJ14,0)</f>
        <v>0</v>
      </c>
    </row>
    <row r="455" spans="1:40">
      <c r="A455" s="96" t="str">
        <f>IF(D455&gt;0,نوفمبر!D15," ")</f>
        <v> </v>
      </c>
      <c r="B455" s="96"/>
      <c r="C455" s="96"/>
      <c r="D455" s="126">
        <f t="shared" si="76"/>
        <v>0</v>
      </c>
      <c r="E455" s="126">
        <f t="shared" si="77"/>
        <v>0</v>
      </c>
      <c r="F455" s="96">
        <f>IF(F$11=نوفمبر!$A15,نوفمبر!$BP15-نوفمبر!$BO15,0)</f>
        <v>0</v>
      </c>
      <c r="G455" s="96">
        <f>IF(G$11=نوفمبر!$A15,نوفمبر!$BL15-نوفمبر!$BK15,0)</f>
        <v>0</v>
      </c>
      <c r="H455" s="96">
        <f>IF(H$11=نوفمبر!$A15,نوفمبر!$BM15-نوفمبر!$BN15,0)</f>
        <v>0</v>
      </c>
      <c r="I455" s="96">
        <f>IF(I$11=نوفمبر!$A15,نوفمبر!$BM15-نوفمبر!$BN15,0)</f>
        <v>0</v>
      </c>
      <c r="J455" s="96">
        <f>IF(J$11=نوفمبر!$A15,نوفمبر!$BM15-نوفمبر!$BN15,0)</f>
        <v>0</v>
      </c>
      <c r="K455" s="96">
        <f>IF(K$11=نوفمبر!$A15,نوفمبر!$BM15-نوفمبر!$BN15,0)</f>
        <v>0</v>
      </c>
      <c r="L455" s="96">
        <f>IF(L$11=نوفمبر!$A15,نوفمبر!$BM15-نوفمبر!$BN15,0)</f>
        <v>0</v>
      </c>
      <c r="M455" s="96">
        <f t="shared" si="78"/>
        <v>0</v>
      </c>
      <c r="N455" s="96">
        <f>IF(N$11=نوفمبر!$A15,نوفمبر!$BP15-نوفمبر!$BO15,0)</f>
        <v>0</v>
      </c>
      <c r="O455" s="96">
        <f>IF(O$11=نوفمبر!$A15,نوفمبر!$BL15-نوفمبر!$BK15,0)</f>
        <v>0</v>
      </c>
      <c r="P455" s="96">
        <f>IF(P$11=نوفمبر!$A15,نوفمبر!$AI15-نوفمبر!$AJ15,0)</f>
        <v>0</v>
      </c>
      <c r="Q455" s="96">
        <f>IF(Q$11=نوفمبر!$A15,نوفمبر!$AI15-نوفمبر!$AJ15,0)</f>
        <v>0</v>
      </c>
      <c r="R455" s="96">
        <f>IF(R$11=نوفمبر!$A15,نوفمبر!$AI15-نوفمبر!$AJ15,0)</f>
        <v>0</v>
      </c>
      <c r="S455" s="96">
        <f>IF(S$11=نوفمبر!$A15,نوفمبر!$AI15-نوفمبر!$AJ15,0)</f>
        <v>0</v>
      </c>
      <c r="T455" s="96">
        <f>IF(T$11=نوفمبر!$A15,نوفمبر!$AI15-نوفمبر!$AJ15,0)</f>
        <v>0</v>
      </c>
      <c r="U455" s="96">
        <f t="shared" si="79"/>
        <v>0</v>
      </c>
      <c r="V455" s="96">
        <f>IF(V$11=نوفمبر!$A15,نوفمبر!$BP15-نوفمبر!$BO15,0)</f>
        <v>0</v>
      </c>
      <c r="W455" s="96">
        <f>IF(W$11=نوفمبر!$A15,نوفمبر!$BL15-نوفمبر!$BK15,0)</f>
        <v>0</v>
      </c>
      <c r="X455" s="96">
        <f>IF(X$11=نوفمبر!$A15,نوفمبر!$AI15-نوفمبر!$AJ15,0)</f>
        <v>0</v>
      </c>
      <c r="Y455" s="96">
        <f>IF(Y$11=نوفمبر!$A15,نوفمبر!$AI15-نوفمبر!$AJ15,0)</f>
        <v>0</v>
      </c>
      <c r="Z455" s="96">
        <f>IF(Z$11=نوفمبر!$A15,نوفمبر!$AI15-نوفمبر!$AJ15,0)</f>
        <v>0</v>
      </c>
      <c r="AA455" s="96">
        <f>IF(AA$11=نوفمبر!$A15,نوفمبر!$AI15-نوفمبر!$AJ15,0)</f>
        <v>0</v>
      </c>
      <c r="AB455" s="96">
        <f>IF(AB$11=نوفمبر!$A15,نوفمبر!$AI15-نوفمبر!$AJ15,0)</f>
        <v>0</v>
      </c>
      <c r="AC455" s="96">
        <f t="shared" si="80"/>
        <v>0</v>
      </c>
      <c r="AD455" s="96">
        <f>IF(AD$11=نوفمبر!$A15,نوفمبر!$BP15-نوفمبر!$BO15,0)</f>
        <v>0</v>
      </c>
      <c r="AE455" s="96">
        <f>IF(AE$11=نوفمبر!$A15,نوفمبر!$BL15-نوفمبر!$BK15,0)</f>
        <v>0</v>
      </c>
      <c r="AF455" s="96">
        <f>IF(AF$11=نوفمبر!$A15,نوفمبر!$AI15-نوفمبر!$AJ15,0)</f>
        <v>0</v>
      </c>
      <c r="AG455" s="96">
        <f>IF(AG$11=نوفمبر!$A15,نوفمبر!$AI15-نوفمبر!$AJ15,0)</f>
        <v>0</v>
      </c>
      <c r="AH455" s="96">
        <f>IF(AH$11=نوفمبر!$A15,نوفمبر!$AI15-نوفمبر!$AJ15,0)</f>
        <v>0</v>
      </c>
      <c r="AI455" s="96">
        <f t="shared" si="81"/>
        <v>0</v>
      </c>
      <c r="AJ455" s="96">
        <f>IF(AJ$11=نوفمبر!$A15,نوفمبر!$BP15-نوفمبر!$BO15,0)</f>
        <v>0</v>
      </c>
      <c r="AK455" s="96">
        <f>IF(AK$11=نوفمبر!$A15,نوفمبر!$AI15-نوفمبر!$AJ15,0)</f>
        <v>0</v>
      </c>
      <c r="AL455" s="96">
        <f>IF(AL$11=نوفمبر!$A15,نوفمبر!$AI15-نوفمبر!$AJ15,0)</f>
        <v>0</v>
      </c>
      <c r="AM455" s="96">
        <f>IF(AM$11=نوفمبر!$A15,نوفمبر!$AI15-نوفمبر!$AJ15,0)</f>
        <v>0</v>
      </c>
      <c r="AN455" s="96">
        <f>IF(AN$11=نوفمبر!$A15,نوفمبر!$AI15-نوفمبر!$AJ15,0)</f>
        <v>0</v>
      </c>
    </row>
    <row r="456" spans="1:40">
      <c r="A456" s="96" t="str">
        <f>IF(D456&gt;0,نوفمبر!D16," ")</f>
        <v> </v>
      </c>
      <c r="B456" s="96"/>
      <c r="C456" s="96"/>
      <c r="D456" s="126">
        <f t="shared" si="76"/>
        <v>0</v>
      </c>
      <c r="E456" s="126">
        <f t="shared" si="77"/>
        <v>0</v>
      </c>
      <c r="F456" s="96">
        <f>IF(F$11=نوفمبر!$A16,نوفمبر!$BP16-نوفمبر!$BO16,0)</f>
        <v>0</v>
      </c>
      <c r="G456" s="96">
        <f>IF(G$11=نوفمبر!$A16,نوفمبر!$BL16-نوفمبر!$BK16,0)</f>
        <v>0</v>
      </c>
      <c r="H456" s="96">
        <f>IF(H$11=نوفمبر!$A16,نوفمبر!$BM16-نوفمبر!$BN16,0)</f>
        <v>0</v>
      </c>
      <c r="I456" s="96">
        <f>IF(I$11=نوفمبر!$A16,نوفمبر!$BM16-نوفمبر!$BN16,0)</f>
        <v>0</v>
      </c>
      <c r="J456" s="96">
        <f>IF(J$11=نوفمبر!$A16,نوفمبر!$BM16-نوفمبر!$BN16,0)</f>
        <v>0</v>
      </c>
      <c r="K456" s="96">
        <f>IF(K$11=نوفمبر!$A16,نوفمبر!$BM16-نوفمبر!$BN16,0)</f>
        <v>0</v>
      </c>
      <c r="L456" s="96">
        <f>IF(L$11=نوفمبر!$A16,نوفمبر!$BM16-نوفمبر!$BN16,0)</f>
        <v>0</v>
      </c>
      <c r="M456" s="96">
        <f t="shared" si="78"/>
        <v>0</v>
      </c>
      <c r="N456" s="96">
        <f>IF(N$11=نوفمبر!$A16,نوفمبر!$BP16-نوفمبر!$BO16,0)</f>
        <v>0</v>
      </c>
      <c r="O456" s="96">
        <f>IF(O$11=نوفمبر!$A16,نوفمبر!$BL16-نوفمبر!$BK16,0)</f>
        <v>0</v>
      </c>
      <c r="P456" s="96">
        <f>IF(P$11=نوفمبر!$A16,نوفمبر!$AI16-نوفمبر!$AJ16,0)</f>
        <v>0</v>
      </c>
      <c r="Q456" s="96">
        <f>IF(Q$11=نوفمبر!$A16,نوفمبر!$AI16-نوفمبر!$AJ16,0)</f>
        <v>0</v>
      </c>
      <c r="R456" s="96">
        <f>IF(R$11=نوفمبر!$A16,نوفمبر!$AI16-نوفمبر!$AJ16,0)</f>
        <v>0</v>
      </c>
      <c r="S456" s="96">
        <f>IF(S$11=نوفمبر!$A16,نوفمبر!$AI16-نوفمبر!$AJ16,0)</f>
        <v>0</v>
      </c>
      <c r="T456" s="96">
        <f>IF(T$11=نوفمبر!$A16,نوفمبر!$AI16-نوفمبر!$AJ16,0)</f>
        <v>0</v>
      </c>
      <c r="U456" s="96">
        <f t="shared" si="79"/>
        <v>0</v>
      </c>
      <c r="V456" s="96">
        <f>IF(V$11=نوفمبر!$A16,نوفمبر!$BP16-نوفمبر!$BO16,0)</f>
        <v>0</v>
      </c>
      <c r="W456" s="96">
        <f>IF(W$11=نوفمبر!$A16,نوفمبر!$BL16-نوفمبر!$BK16,0)</f>
        <v>0</v>
      </c>
      <c r="X456" s="96">
        <f>IF(X$11=نوفمبر!$A16,نوفمبر!$AI16-نوفمبر!$AJ16,0)</f>
        <v>0</v>
      </c>
      <c r="Y456" s="96">
        <f>IF(Y$11=نوفمبر!$A16,نوفمبر!$AI16-نوفمبر!$AJ16,0)</f>
        <v>0</v>
      </c>
      <c r="Z456" s="96">
        <f>IF(Z$11=نوفمبر!$A16,نوفمبر!$AI16-نوفمبر!$AJ16,0)</f>
        <v>0</v>
      </c>
      <c r="AA456" s="96">
        <f>IF(AA$11=نوفمبر!$A16,نوفمبر!$AI16-نوفمبر!$AJ16,0)</f>
        <v>0</v>
      </c>
      <c r="AB456" s="96">
        <f>IF(AB$11=نوفمبر!$A16,نوفمبر!$AI16-نوفمبر!$AJ16,0)</f>
        <v>0</v>
      </c>
      <c r="AC456" s="96">
        <f t="shared" si="80"/>
        <v>0</v>
      </c>
      <c r="AD456" s="96">
        <f>IF(AD$11=نوفمبر!$A16,نوفمبر!$BP16-نوفمبر!$BO16,0)</f>
        <v>0</v>
      </c>
      <c r="AE456" s="96">
        <f>IF(AE$11=نوفمبر!$A16,نوفمبر!$BL16-نوفمبر!$BK16,0)</f>
        <v>0</v>
      </c>
      <c r="AF456" s="96">
        <f>IF(AF$11=نوفمبر!$A16,نوفمبر!$AI16-نوفمبر!$AJ16,0)</f>
        <v>0</v>
      </c>
      <c r="AG456" s="96">
        <f>IF(AG$11=نوفمبر!$A16,نوفمبر!$AI16-نوفمبر!$AJ16,0)</f>
        <v>0</v>
      </c>
      <c r="AH456" s="96">
        <f>IF(AH$11=نوفمبر!$A16,نوفمبر!$AI16-نوفمبر!$AJ16,0)</f>
        <v>0</v>
      </c>
      <c r="AI456" s="96">
        <f t="shared" si="81"/>
        <v>0</v>
      </c>
      <c r="AJ456" s="96">
        <f>IF(AJ$11=نوفمبر!$A16,نوفمبر!$BP16-نوفمبر!$BO16,0)</f>
        <v>0</v>
      </c>
      <c r="AK456" s="96">
        <f>IF(AK$11=نوفمبر!$A16,نوفمبر!$AI16-نوفمبر!$AJ16,0)</f>
        <v>0</v>
      </c>
      <c r="AL456" s="96">
        <f>IF(AL$11=نوفمبر!$A16,نوفمبر!$AI16-نوفمبر!$AJ16,0)</f>
        <v>0</v>
      </c>
      <c r="AM456" s="96">
        <f>IF(AM$11=نوفمبر!$A16,نوفمبر!$AI16-نوفمبر!$AJ16,0)</f>
        <v>0</v>
      </c>
      <c r="AN456" s="96">
        <f>IF(AN$11=نوفمبر!$A16,نوفمبر!$AI16-نوفمبر!$AJ16,0)</f>
        <v>0</v>
      </c>
    </row>
    <row r="457" spans="1:40">
      <c r="A457" s="96" t="str">
        <f>IF(D457&gt;0,نوفمبر!D17," ")</f>
        <v> </v>
      </c>
      <c r="B457" s="96"/>
      <c r="C457" s="96"/>
      <c r="D457" s="126">
        <f t="shared" si="76"/>
        <v>0</v>
      </c>
      <c r="E457" s="126">
        <f t="shared" si="77"/>
        <v>0</v>
      </c>
      <c r="F457" s="96">
        <f>IF(F$11=نوفمبر!$A17,نوفمبر!$BP17-نوفمبر!$BO17,0)</f>
        <v>0</v>
      </c>
      <c r="G457" s="96">
        <f>IF(G$11=نوفمبر!$A17,نوفمبر!$BL17-نوفمبر!$BK17,0)</f>
        <v>0</v>
      </c>
      <c r="H457" s="96">
        <f>IF(H$11=نوفمبر!$A17,نوفمبر!$BM17-نوفمبر!$BN17,0)</f>
        <v>0</v>
      </c>
      <c r="I457" s="96">
        <f>IF(I$11=نوفمبر!$A17,نوفمبر!$BM17-نوفمبر!$BN17,0)</f>
        <v>0</v>
      </c>
      <c r="J457" s="96">
        <f>IF(J$11=نوفمبر!$A17,نوفمبر!$BM17-نوفمبر!$BN17,0)</f>
        <v>0</v>
      </c>
      <c r="K457" s="96">
        <f>IF(K$11=نوفمبر!$A17,نوفمبر!$BM17-نوفمبر!$BN17,0)</f>
        <v>0</v>
      </c>
      <c r="L457" s="96">
        <f>IF(L$11=نوفمبر!$A17,نوفمبر!$BM17-نوفمبر!$BN17,0)</f>
        <v>0</v>
      </c>
      <c r="M457" s="96">
        <f t="shared" si="78"/>
        <v>0</v>
      </c>
      <c r="N457" s="96">
        <f>IF(N$11=نوفمبر!$A17,نوفمبر!$BP17-نوفمبر!$BO17,0)</f>
        <v>0</v>
      </c>
      <c r="O457" s="96">
        <f>IF(O$11=نوفمبر!$A17,نوفمبر!$BL17-نوفمبر!$BK17,0)</f>
        <v>0</v>
      </c>
      <c r="P457" s="96">
        <f>IF(P$11=نوفمبر!$A17,نوفمبر!$AI17-نوفمبر!$AJ17,0)</f>
        <v>0</v>
      </c>
      <c r="Q457" s="96">
        <f>IF(Q$11=نوفمبر!$A17,نوفمبر!$AI17-نوفمبر!$AJ17,0)</f>
        <v>0</v>
      </c>
      <c r="R457" s="96">
        <f>IF(R$11=نوفمبر!$A17,نوفمبر!$AI17-نوفمبر!$AJ17,0)</f>
        <v>0</v>
      </c>
      <c r="S457" s="96">
        <f>IF(S$11=نوفمبر!$A17,نوفمبر!$AI17-نوفمبر!$AJ17,0)</f>
        <v>0</v>
      </c>
      <c r="T457" s="96">
        <f>IF(T$11=نوفمبر!$A17,نوفمبر!$AI17-نوفمبر!$AJ17,0)</f>
        <v>0</v>
      </c>
      <c r="U457" s="96">
        <f t="shared" si="79"/>
        <v>0</v>
      </c>
      <c r="V457" s="96">
        <f>IF(V$11=نوفمبر!$A17,نوفمبر!$BP17-نوفمبر!$BO17,0)</f>
        <v>0</v>
      </c>
      <c r="W457" s="96">
        <f>IF(W$11=نوفمبر!$A17,نوفمبر!$BL17-نوفمبر!$BK17,0)</f>
        <v>0</v>
      </c>
      <c r="X457" s="96">
        <f>IF(X$11=نوفمبر!$A17,نوفمبر!$AI17-نوفمبر!$AJ17,0)</f>
        <v>0</v>
      </c>
      <c r="Y457" s="96">
        <f>IF(Y$11=نوفمبر!$A17,نوفمبر!$AI17-نوفمبر!$AJ17,0)</f>
        <v>0</v>
      </c>
      <c r="Z457" s="96">
        <f>IF(Z$11=نوفمبر!$A17,نوفمبر!$AI17-نوفمبر!$AJ17,0)</f>
        <v>0</v>
      </c>
      <c r="AA457" s="96">
        <f>IF(AA$11=نوفمبر!$A17,نوفمبر!$AI17-نوفمبر!$AJ17,0)</f>
        <v>0</v>
      </c>
      <c r="AB457" s="96">
        <f>IF(AB$11=نوفمبر!$A17,نوفمبر!$AI17-نوفمبر!$AJ17,0)</f>
        <v>0</v>
      </c>
      <c r="AC457" s="96">
        <f t="shared" si="80"/>
        <v>0</v>
      </c>
      <c r="AD457" s="96">
        <f>IF(AD$11=نوفمبر!$A17,نوفمبر!$BP17-نوفمبر!$BO17,0)</f>
        <v>0</v>
      </c>
      <c r="AE457" s="96">
        <f>IF(AE$11=نوفمبر!$A17,نوفمبر!$BL17-نوفمبر!$BK17,0)</f>
        <v>0</v>
      </c>
      <c r="AF457" s="96">
        <f>IF(AF$11=نوفمبر!$A17,نوفمبر!$AI17-نوفمبر!$AJ17,0)</f>
        <v>0</v>
      </c>
      <c r="AG457" s="96">
        <f>IF(AG$11=نوفمبر!$A17,نوفمبر!$AI17-نوفمبر!$AJ17,0)</f>
        <v>0</v>
      </c>
      <c r="AH457" s="96">
        <f>IF(AH$11=نوفمبر!$A17,نوفمبر!$AI17-نوفمبر!$AJ17,0)</f>
        <v>0</v>
      </c>
      <c r="AI457" s="96">
        <f t="shared" si="81"/>
        <v>0</v>
      </c>
      <c r="AJ457" s="96">
        <f>IF(AJ$11=نوفمبر!$A17,نوفمبر!$BP17-نوفمبر!$BO17,0)</f>
        <v>0</v>
      </c>
      <c r="AK457" s="96">
        <f>IF(AK$11=نوفمبر!$A17,نوفمبر!$AI17-نوفمبر!$AJ17,0)</f>
        <v>0</v>
      </c>
      <c r="AL457" s="96">
        <f>IF(AL$11=نوفمبر!$A17,نوفمبر!$AI17-نوفمبر!$AJ17,0)</f>
        <v>0</v>
      </c>
      <c r="AM457" s="96">
        <f>IF(AM$11=نوفمبر!$A17,نوفمبر!$AI17-نوفمبر!$AJ17,0)</f>
        <v>0</v>
      </c>
      <c r="AN457" s="96">
        <f>IF(AN$11=نوفمبر!$A17,نوفمبر!$AI17-نوفمبر!$AJ17,0)</f>
        <v>0</v>
      </c>
    </row>
    <row r="458" spans="1:40">
      <c r="A458" s="96" t="str">
        <f>IF(D458&gt;0,نوفمبر!D18," ")</f>
        <v> </v>
      </c>
      <c r="B458" s="96"/>
      <c r="C458" s="96"/>
      <c r="D458" s="126">
        <f t="shared" si="76"/>
        <v>0</v>
      </c>
      <c r="E458" s="126">
        <f t="shared" si="77"/>
        <v>0</v>
      </c>
      <c r="F458" s="96">
        <f>IF(F$11=نوفمبر!$A18,نوفمبر!$BP18-نوفمبر!$BO18,0)</f>
        <v>0</v>
      </c>
      <c r="G458" s="96">
        <f>IF(G$11=نوفمبر!$A18,نوفمبر!$BL18-نوفمبر!$BK18,0)</f>
        <v>0</v>
      </c>
      <c r="H458" s="96">
        <f>IF(H$11=نوفمبر!$A18,نوفمبر!$BM18-نوفمبر!$BN18,0)</f>
        <v>0</v>
      </c>
      <c r="I458" s="96">
        <f>IF(I$11=نوفمبر!$A18,نوفمبر!$BM18-نوفمبر!$BN18,0)</f>
        <v>0</v>
      </c>
      <c r="J458" s="96">
        <f>IF(J$11=نوفمبر!$A18,نوفمبر!$BM18-نوفمبر!$BN18,0)</f>
        <v>0</v>
      </c>
      <c r="K458" s="96">
        <f>IF(K$11=نوفمبر!$A18,نوفمبر!$BM18-نوفمبر!$BN18,0)</f>
        <v>0</v>
      </c>
      <c r="L458" s="96">
        <f>IF(L$11=نوفمبر!$A18,نوفمبر!$BM18-نوفمبر!$BN18,0)</f>
        <v>0</v>
      </c>
      <c r="M458" s="96">
        <f t="shared" si="78"/>
        <v>0</v>
      </c>
      <c r="N458" s="96">
        <f>IF(N$11=نوفمبر!$A18,نوفمبر!$BP18-نوفمبر!$BO18,0)</f>
        <v>0</v>
      </c>
      <c r="O458" s="96">
        <f>IF(O$11=نوفمبر!$A18,نوفمبر!$BL18-نوفمبر!$BK18,0)</f>
        <v>0</v>
      </c>
      <c r="P458" s="96">
        <f>IF(P$11=نوفمبر!$A18,نوفمبر!$AI18-نوفمبر!$AJ18,0)</f>
        <v>0</v>
      </c>
      <c r="Q458" s="96">
        <f>IF(Q$11=نوفمبر!$A18,نوفمبر!$AI18-نوفمبر!$AJ18,0)</f>
        <v>0</v>
      </c>
      <c r="R458" s="96">
        <f>IF(R$11=نوفمبر!$A18,نوفمبر!$AI18-نوفمبر!$AJ18,0)</f>
        <v>0</v>
      </c>
      <c r="S458" s="96">
        <f>IF(S$11=نوفمبر!$A18,نوفمبر!$AI18-نوفمبر!$AJ18,0)</f>
        <v>0</v>
      </c>
      <c r="T458" s="96">
        <f>IF(T$11=نوفمبر!$A18,نوفمبر!$AI18-نوفمبر!$AJ18,0)</f>
        <v>0</v>
      </c>
      <c r="U458" s="96">
        <f t="shared" si="79"/>
        <v>0</v>
      </c>
      <c r="V458" s="96">
        <f>IF(V$11=نوفمبر!$A18,نوفمبر!$BP18-نوفمبر!$BO18,0)</f>
        <v>0</v>
      </c>
      <c r="W458" s="96">
        <f>IF(W$11=نوفمبر!$A18,نوفمبر!$BL18-نوفمبر!$BK18,0)</f>
        <v>0</v>
      </c>
      <c r="X458" s="96">
        <f>IF(X$11=نوفمبر!$A18,نوفمبر!$AI18-نوفمبر!$AJ18,0)</f>
        <v>0</v>
      </c>
      <c r="Y458" s="96">
        <f>IF(Y$11=نوفمبر!$A18,نوفمبر!$AI18-نوفمبر!$AJ18,0)</f>
        <v>0</v>
      </c>
      <c r="Z458" s="96">
        <f>IF(Z$11=نوفمبر!$A18,نوفمبر!$AI18-نوفمبر!$AJ18,0)</f>
        <v>0</v>
      </c>
      <c r="AA458" s="96">
        <f>IF(AA$11=نوفمبر!$A18,نوفمبر!$AI18-نوفمبر!$AJ18,0)</f>
        <v>0</v>
      </c>
      <c r="AB458" s="96">
        <f>IF(AB$11=نوفمبر!$A18,نوفمبر!$AI18-نوفمبر!$AJ18,0)</f>
        <v>0</v>
      </c>
      <c r="AC458" s="96">
        <f t="shared" si="80"/>
        <v>0</v>
      </c>
      <c r="AD458" s="96">
        <f>IF(AD$11=نوفمبر!$A18,نوفمبر!$BP18-نوفمبر!$BO18,0)</f>
        <v>0</v>
      </c>
      <c r="AE458" s="96">
        <f>IF(AE$11=نوفمبر!$A18,نوفمبر!$BL18-نوفمبر!$BK18,0)</f>
        <v>0</v>
      </c>
      <c r="AF458" s="96">
        <f>IF(AF$11=نوفمبر!$A18,نوفمبر!$AI18-نوفمبر!$AJ18,0)</f>
        <v>0</v>
      </c>
      <c r="AG458" s="96">
        <f>IF(AG$11=نوفمبر!$A18,نوفمبر!$AI18-نوفمبر!$AJ18,0)</f>
        <v>0</v>
      </c>
      <c r="AH458" s="96">
        <f>IF(AH$11=نوفمبر!$A18,نوفمبر!$AI18-نوفمبر!$AJ18,0)</f>
        <v>0</v>
      </c>
      <c r="AI458" s="96">
        <f t="shared" si="81"/>
        <v>0</v>
      </c>
      <c r="AJ458" s="96">
        <f>IF(AJ$11=نوفمبر!$A18,نوفمبر!$BP18-نوفمبر!$BO18,0)</f>
        <v>0</v>
      </c>
      <c r="AK458" s="96">
        <f>IF(AK$11=نوفمبر!$A18,نوفمبر!$AI18-نوفمبر!$AJ18,0)</f>
        <v>0</v>
      </c>
      <c r="AL458" s="96">
        <f>IF(AL$11=نوفمبر!$A18,نوفمبر!$AI18-نوفمبر!$AJ18,0)</f>
        <v>0</v>
      </c>
      <c r="AM458" s="96">
        <f>IF(AM$11=نوفمبر!$A18,نوفمبر!$AI18-نوفمبر!$AJ18,0)</f>
        <v>0</v>
      </c>
      <c r="AN458" s="96">
        <f>IF(AN$11=نوفمبر!$A18,نوفمبر!$AI18-نوفمبر!$AJ18,0)</f>
        <v>0</v>
      </c>
    </row>
    <row r="459" spans="1:40">
      <c r="A459" s="96" t="str">
        <f>IF(D459&gt;0,نوفمبر!D19," ")</f>
        <v> </v>
      </c>
      <c r="B459" s="96"/>
      <c r="C459" s="96"/>
      <c r="D459" s="126">
        <f t="shared" si="76"/>
        <v>0</v>
      </c>
      <c r="E459" s="126">
        <f t="shared" si="77"/>
        <v>0</v>
      </c>
      <c r="F459" s="96">
        <f>IF(F$11=نوفمبر!$A19,نوفمبر!$BP19-نوفمبر!$BO19,0)</f>
        <v>0</v>
      </c>
      <c r="G459" s="96">
        <f>IF(G$11=نوفمبر!$A19,نوفمبر!$BL19-نوفمبر!$BK19,0)</f>
        <v>0</v>
      </c>
      <c r="H459" s="96">
        <f>IF(H$11=نوفمبر!$A19,نوفمبر!$BM19-نوفمبر!$BN19,0)</f>
        <v>0</v>
      </c>
      <c r="I459" s="96">
        <f>IF(I$11=نوفمبر!$A19,نوفمبر!$BM19-نوفمبر!$BN19,0)</f>
        <v>0</v>
      </c>
      <c r="J459" s="96">
        <f>IF(J$11=نوفمبر!$A19,نوفمبر!$BM19-نوفمبر!$BN19,0)</f>
        <v>0</v>
      </c>
      <c r="K459" s="96">
        <f>IF(K$11=نوفمبر!$A19,نوفمبر!$BM19-نوفمبر!$BN19,0)</f>
        <v>0</v>
      </c>
      <c r="L459" s="96">
        <f>IF(L$11=نوفمبر!$A19,نوفمبر!$BM19-نوفمبر!$BN19,0)</f>
        <v>0</v>
      </c>
      <c r="M459" s="96">
        <f t="shared" si="78"/>
        <v>0</v>
      </c>
      <c r="N459" s="96">
        <f>IF(N$11=نوفمبر!$A19,نوفمبر!$BP19-نوفمبر!$BO19,0)</f>
        <v>0</v>
      </c>
      <c r="O459" s="96">
        <f>IF(O$11=نوفمبر!$A19,نوفمبر!$BL19-نوفمبر!$BK19,0)</f>
        <v>0</v>
      </c>
      <c r="P459" s="96">
        <f>IF(P$11=نوفمبر!$A19,نوفمبر!$AI19-نوفمبر!$AJ19,0)</f>
        <v>0</v>
      </c>
      <c r="Q459" s="96">
        <f>IF(Q$11=نوفمبر!$A19,نوفمبر!$AI19-نوفمبر!$AJ19,0)</f>
        <v>0</v>
      </c>
      <c r="R459" s="96">
        <f>IF(R$11=نوفمبر!$A19,نوفمبر!$AI19-نوفمبر!$AJ19,0)</f>
        <v>0</v>
      </c>
      <c r="S459" s="96">
        <f>IF(S$11=نوفمبر!$A19,نوفمبر!$AI19-نوفمبر!$AJ19,0)</f>
        <v>0</v>
      </c>
      <c r="T459" s="96">
        <f>IF(T$11=نوفمبر!$A19,نوفمبر!$AI19-نوفمبر!$AJ19,0)</f>
        <v>0</v>
      </c>
      <c r="U459" s="96">
        <f t="shared" si="79"/>
        <v>0</v>
      </c>
      <c r="V459" s="96">
        <f>IF(V$11=نوفمبر!$A19,نوفمبر!$BP19-نوفمبر!$BO19,0)</f>
        <v>0</v>
      </c>
      <c r="W459" s="96">
        <f>IF(W$11=نوفمبر!$A19,نوفمبر!$BL19-نوفمبر!$BK19,0)</f>
        <v>0</v>
      </c>
      <c r="X459" s="96">
        <f>IF(X$11=نوفمبر!$A19,نوفمبر!$AI19-نوفمبر!$AJ19,0)</f>
        <v>0</v>
      </c>
      <c r="Y459" s="96">
        <f>IF(Y$11=نوفمبر!$A19,نوفمبر!$AI19-نوفمبر!$AJ19,0)</f>
        <v>0</v>
      </c>
      <c r="Z459" s="96">
        <f>IF(Z$11=نوفمبر!$A19,نوفمبر!$AI19-نوفمبر!$AJ19,0)</f>
        <v>0</v>
      </c>
      <c r="AA459" s="96">
        <f>IF(AA$11=نوفمبر!$A19,نوفمبر!$AI19-نوفمبر!$AJ19,0)</f>
        <v>0</v>
      </c>
      <c r="AB459" s="96">
        <f>IF(AB$11=نوفمبر!$A19,نوفمبر!$AI19-نوفمبر!$AJ19,0)</f>
        <v>0</v>
      </c>
      <c r="AC459" s="96">
        <f t="shared" si="80"/>
        <v>0</v>
      </c>
      <c r="AD459" s="96">
        <f>IF(AD$11=نوفمبر!$A19,نوفمبر!$BP19-نوفمبر!$BO19,0)</f>
        <v>0</v>
      </c>
      <c r="AE459" s="96">
        <f>IF(AE$11=نوفمبر!$A19,نوفمبر!$BL19-نوفمبر!$BK19,0)</f>
        <v>0</v>
      </c>
      <c r="AF459" s="96">
        <f>IF(AF$11=نوفمبر!$A19,نوفمبر!$AI19-نوفمبر!$AJ19,0)</f>
        <v>0</v>
      </c>
      <c r="AG459" s="96">
        <f>IF(AG$11=نوفمبر!$A19,نوفمبر!$AI19-نوفمبر!$AJ19,0)</f>
        <v>0</v>
      </c>
      <c r="AH459" s="96">
        <f>IF(AH$11=نوفمبر!$A19,نوفمبر!$AI19-نوفمبر!$AJ19,0)</f>
        <v>0</v>
      </c>
      <c r="AI459" s="96">
        <f t="shared" si="81"/>
        <v>0</v>
      </c>
      <c r="AJ459" s="96">
        <f>IF(AJ$11=نوفمبر!$A19,نوفمبر!$BP19-نوفمبر!$BO19,0)</f>
        <v>0</v>
      </c>
      <c r="AK459" s="96">
        <f>IF(AK$11=نوفمبر!$A19,نوفمبر!$AI19-نوفمبر!$AJ19,0)</f>
        <v>0</v>
      </c>
      <c r="AL459" s="96">
        <f>IF(AL$11=نوفمبر!$A19,نوفمبر!$AI19-نوفمبر!$AJ19,0)</f>
        <v>0</v>
      </c>
      <c r="AM459" s="96">
        <f>IF(AM$11=نوفمبر!$A19,نوفمبر!$AI19-نوفمبر!$AJ19,0)</f>
        <v>0</v>
      </c>
      <c r="AN459" s="96">
        <f>IF(AN$11=نوفمبر!$A19,نوفمبر!$AI19-نوفمبر!$AJ19,0)</f>
        <v>0</v>
      </c>
    </row>
    <row r="460" spans="1:40">
      <c r="A460" s="96" t="str">
        <f>IF(D460&gt;0,نوفمبر!D20," ")</f>
        <v> </v>
      </c>
      <c r="B460" s="96"/>
      <c r="C460" s="96"/>
      <c r="D460" s="126">
        <f t="shared" si="76"/>
        <v>0</v>
      </c>
      <c r="E460" s="126">
        <f t="shared" si="77"/>
        <v>0</v>
      </c>
      <c r="F460" s="96">
        <f>IF(F$11=نوفمبر!$A20,نوفمبر!$BP20-نوفمبر!$BO20,0)</f>
        <v>0</v>
      </c>
      <c r="G460" s="96">
        <f>IF(G$11=نوفمبر!$A20,نوفمبر!$BL20-نوفمبر!$BK20,0)</f>
        <v>0</v>
      </c>
      <c r="H460" s="96">
        <f>IF(H$11=نوفمبر!$A20,نوفمبر!$BM20-نوفمبر!$BN20,0)</f>
        <v>0</v>
      </c>
      <c r="I460" s="96">
        <f>IF(I$11=نوفمبر!$A20,نوفمبر!$BM20-نوفمبر!$BN20,0)</f>
        <v>0</v>
      </c>
      <c r="J460" s="96">
        <f>IF(J$11=نوفمبر!$A20,نوفمبر!$BM20-نوفمبر!$BN20,0)</f>
        <v>0</v>
      </c>
      <c r="K460" s="96">
        <f>IF(K$11=نوفمبر!$A20,نوفمبر!$BM20-نوفمبر!$BN20,0)</f>
        <v>0</v>
      </c>
      <c r="L460" s="96">
        <f>IF(L$11=نوفمبر!$A20,نوفمبر!$BM20-نوفمبر!$BN20,0)</f>
        <v>0</v>
      </c>
      <c r="M460" s="96">
        <f t="shared" si="78"/>
        <v>0</v>
      </c>
      <c r="N460" s="96">
        <f>IF(N$11=نوفمبر!$A20,نوفمبر!$BP20-نوفمبر!$BO20,0)</f>
        <v>0</v>
      </c>
      <c r="O460" s="96">
        <f>IF(O$11=نوفمبر!$A20,نوفمبر!$BL20-نوفمبر!$BK20,0)</f>
        <v>0</v>
      </c>
      <c r="P460" s="96">
        <f>IF(P$11=نوفمبر!$A20,نوفمبر!$AI20-نوفمبر!$AJ20,0)</f>
        <v>0</v>
      </c>
      <c r="Q460" s="96">
        <f>IF(Q$11=نوفمبر!$A20,نوفمبر!$AI20-نوفمبر!$AJ20,0)</f>
        <v>0</v>
      </c>
      <c r="R460" s="96">
        <f>IF(R$11=نوفمبر!$A20,نوفمبر!$AI20-نوفمبر!$AJ20,0)</f>
        <v>0</v>
      </c>
      <c r="S460" s="96">
        <f>IF(S$11=نوفمبر!$A20,نوفمبر!$AI20-نوفمبر!$AJ20,0)</f>
        <v>0</v>
      </c>
      <c r="T460" s="96">
        <f>IF(T$11=نوفمبر!$A20,نوفمبر!$AI20-نوفمبر!$AJ20,0)</f>
        <v>0</v>
      </c>
      <c r="U460" s="96">
        <f t="shared" si="79"/>
        <v>0</v>
      </c>
      <c r="V460" s="96">
        <f>IF(V$11=نوفمبر!$A20,نوفمبر!$BP20-نوفمبر!$BO20,0)</f>
        <v>0</v>
      </c>
      <c r="W460" s="96">
        <f>IF(W$11=نوفمبر!$A20,نوفمبر!$BL20-نوفمبر!$BK20,0)</f>
        <v>0</v>
      </c>
      <c r="X460" s="96">
        <f>IF(X$11=نوفمبر!$A20,نوفمبر!$AI20-نوفمبر!$AJ20,0)</f>
        <v>0</v>
      </c>
      <c r="Y460" s="96">
        <f>IF(Y$11=نوفمبر!$A20,نوفمبر!$AI20-نوفمبر!$AJ20,0)</f>
        <v>0</v>
      </c>
      <c r="Z460" s="96">
        <f>IF(Z$11=نوفمبر!$A20,نوفمبر!$AI20-نوفمبر!$AJ20,0)</f>
        <v>0</v>
      </c>
      <c r="AA460" s="96">
        <f>IF(AA$11=نوفمبر!$A20,نوفمبر!$AI20-نوفمبر!$AJ20,0)</f>
        <v>0</v>
      </c>
      <c r="AB460" s="96">
        <f>IF(AB$11=نوفمبر!$A20,نوفمبر!$AI20-نوفمبر!$AJ20,0)</f>
        <v>0</v>
      </c>
      <c r="AC460" s="96">
        <f t="shared" si="80"/>
        <v>0</v>
      </c>
      <c r="AD460" s="96">
        <f>IF(AD$11=نوفمبر!$A20,نوفمبر!$BP20-نوفمبر!$BO20,0)</f>
        <v>0</v>
      </c>
      <c r="AE460" s="96">
        <f>IF(AE$11=نوفمبر!$A20,نوفمبر!$BL20-نوفمبر!$BK20,0)</f>
        <v>0</v>
      </c>
      <c r="AF460" s="96">
        <f>IF(AF$11=نوفمبر!$A20,نوفمبر!$AI20-نوفمبر!$AJ20,0)</f>
        <v>0</v>
      </c>
      <c r="AG460" s="96">
        <f>IF(AG$11=نوفمبر!$A20,نوفمبر!$AI20-نوفمبر!$AJ20,0)</f>
        <v>0</v>
      </c>
      <c r="AH460" s="96">
        <f>IF(AH$11=نوفمبر!$A20,نوفمبر!$AI20-نوفمبر!$AJ20,0)</f>
        <v>0</v>
      </c>
      <c r="AI460" s="96">
        <f t="shared" si="81"/>
        <v>0</v>
      </c>
      <c r="AJ460" s="96">
        <f>IF(AJ$11=نوفمبر!$A20,نوفمبر!$BP20-نوفمبر!$BO20,0)</f>
        <v>0</v>
      </c>
      <c r="AK460" s="96">
        <f>IF(AK$11=نوفمبر!$A20,نوفمبر!$AI20-نوفمبر!$AJ20,0)</f>
        <v>0</v>
      </c>
      <c r="AL460" s="96">
        <f>IF(AL$11=نوفمبر!$A20,نوفمبر!$AI20-نوفمبر!$AJ20,0)</f>
        <v>0</v>
      </c>
      <c r="AM460" s="96">
        <f>IF(AM$11=نوفمبر!$A20,نوفمبر!$AI20-نوفمبر!$AJ20,0)</f>
        <v>0</v>
      </c>
      <c r="AN460" s="96">
        <f>IF(AN$11=نوفمبر!$A20,نوفمبر!$AI20-نوفمبر!$AJ20,0)</f>
        <v>0</v>
      </c>
    </row>
    <row r="461" spans="1:40">
      <c r="A461" s="96" t="str">
        <f>IF(D461&gt;0,نوفمبر!D21," ")</f>
        <v> </v>
      </c>
      <c r="B461" s="96"/>
      <c r="C461" s="96"/>
      <c r="D461" s="126">
        <f t="shared" si="76"/>
        <v>0</v>
      </c>
      <c r="E461" s="126">
        <f t="shared" si="77"/>
        <v>0</v>
      </c>
      <c r="F461" s="96">
        <f>IF(F$11=نوفمبر!$A21,نوفمبر!$BP21-نوفمبر!$BO21,0)</f>
        <v>0</v>
      </c>
      <c r="G461" s="96">
        <f>IF(G$11=نوفمبر!$A21,نوفمبر!$BL21-نوفمبر!$BK21,0)</f>
        <v>0</v>
      </c>
      <c r="H461" s="96">
        <f>IF(H$11=نوفمبر!$A21,نوفمبر!$BM21-نوفمبر!$BN21,0)</f>
        <v>0</v>
      </c>
      <c r="I461" s="96">
        <f>IF(I$11=نوفمبر!$A21,نوفمبر!$BM21-نوفمبر!$BN21,0)</f>
        <v>0</v>
      </c>
      <c r="J461" s="96">
        <f>IF(J$11=نوفمبر!$A21,نوفمبر!$BM21-نوفمبر!$BN21,0)</f>
        <v>0</v>
      </c>
      <c r="K461" s="96">
        <f>IF(K$11=نوفمبر!$A21,نوفمبر!$BM21-نوفمبر!$BN21,0)</f>
        <v>0</v>
      </c>
      <c r="L461" s="96">
        <f>IF(L$11=نوفمبر!$A21,نوفمبر!$BM21-نوفمبر!$BN21,0)</f>
        <v>0</v>
      </c>
      <c r="M461" s="96">
        <f t="shared" si="78"/>
        <v>0</v>
      </c>
      <c r="N461" s="96">
        <f>IF(N$11=نوفمبر!$A21,نوفمبر!$BP21-نوفمبر!$BO21,0)</f>
        <v>0</v>
      </c>
      <c r="O461" s="96">
        <f>IF(O$11=نوفمبر!$A21,نوفمبر!$BL21-نوفمبر!$BK21,0)</f>
        <v>0</v>
      </c>
      <c r="P461" s="96">
        <f>IF(P$11=نوفمبر!$A21,نوفمبر!$AI21-نوفمبر!$AJ21,0)</f>
        <v>0</v>
      </c>
      <c r="Q461" s="96">
        <f>IF(Q$11=نوفمبر!$A21,نوفمبر!$AI21-نوفمبر!$AJ21,0)</f>
        <v>0</v>
      </c>
      <c r="R461" s="96">
        <f>IF(R$11=نوفمبر!$A21,نوفمبر!$AI21-نوفمبر!$AJ21,0)</f>
        <v>0</v>
      </c>
      <c r="S461" s="96">
        <f>IF(S$11=نوفمبر!$A21,نوفمبر!$AI21-نوفمبر!$AJ21,0)</f>
        <v>0</v>
      </c>
      <c r="T461" s="96">
        <f>IF(T$11=نوفمبر!$A21,نوفمبر!$AI21-نوفمبر!$AJ21,0)</f>
        <v>0</v>
      </c>
      <c r="U461" s="96">
        <f t="shared" si="79"/>
        <v>0</v>
      </c>
      <c r="V461" s="96">
        <f>IF(V$11=نوفمبر!$A21,نوفمبر!$BP21-نوفمبر!$BO21,0)</f>
        <v>0</v>
      </c>
      <c r="W461" s="96">
        <f>IF(W$11=نوفمبر!$A21,نوفمبر!$BL21-نوفمبر!$BK21,0)</f>
        <v>0</v>
      </c>
      <c r="X461" s="96">
        <f>IF(X$11=نوفمبر!$A21,نوفمبر!$AI21-نوفمبر!$AJ21,0)</f>
        <v>0</v>
      </c>
      <c r="Y461" s="96">
        <f>IF(Y$11=نوفمبر!$A21,نوفمبر!$AI21-نوفمبر!$AJ21,0)</f>
        <v>0</v>
      </c>
      <c r="Z461" s="96">
        <f>IF(Z$11=نوفمبر!$A21,نوفمبر!$AI21-نوفمبر!$AJ21,0)</f>
        <v>0</v>
      </c>
      <c r="AA461" s="96">
        <f>IF(AA$11=نوفمبر!$A21,نوفمبر!$AI21-نوفمبر!$AJ21,0)</f>
        <v>0</v>
      </c>
      <c r="AB461" s="96">
        <f>IF(AB$11=نوفمبر!$A21,نوفمبر!$AI21-نوفمبر!$AJ21,0)</f>
        <v>0</v>
      </c>
      <c r="AC461" s="96">
        <f t="shared" si="80"/>
        <v>0</v>
      </c>
      <c r="AD461" s="96">
        <f>IF(AD$11=نوفمبر!$A21,نوفمبر!$BP21-نوفمبر!$BO21,0)</f>
        <v>0</v>
      </c>
      <c r="AE461" s="96">
        <f>IF(AE$11=نوفمبر!$A21,نوفمبر!$BL21-نوفمبر!$BK21,0)</f>
        <v>0</v>
      </c>
      <c r="AF461" s="96">
        <f>IF(AF$11=نوفمبر!$A21,نوفمبر!$AI21-نوفمبر!$AJ21,0)</f>
        <v>0</v>
      </c>
      <c r="AG461" s="96">
        <f>IF(AG$11=نوفمبر!$A21,نوفمبر!$AI21-نوفمبر!$AJ21,0)</f>
        <v>0</v>
      </c>
      <c r="AH461" s="96">
        <f>IF(AH$11=نوفمبر!$A21,نوفمبر!$AI21-نوفمبر!$AJ21,0)</f>
        <v>0</v>
      </c>
      <c r="AI461" s="96">
        <f t="shared" si="81"/>
        <v>0</v>
      </c>
      <c r="AJ461" s="96">
        <f>IF(AJ$11=نوفمبر!$A21,نوفمبر!$BP21-نوفمبر!$BO21,0)</f>
        <v>0</v>
      </c>
      <c r="AK461" s="96">
        <f>IF(AK$11=نوفمبر!$A21,نوفمبر!$AI21-نوفمبر!$AJ21,0)</f>
        <v>0</v>
      </c>
      <c r="AL461" s="96">
        <f>IF(AL$11=نوفمبر!$A21,نوفمبر!$AI21-نوفمبر!$AJ21,0)</f>
        <v>0</v>
      </c>
      <c r="AM461" s="96">
        <f>IF(AM$11=نوفمبر!$A21,نوفمبر!$AI21-نوفمبر!$AJ21,0)</f>
        <v>0</v>
      </c>
      <c r="AN461" s="96">
        <f>IF(AN$11=نوفمبر!$A21,نوفمبر!$AI21-نوفمبر!$AJ21,0)</f>
        <v>0</v>
      </c>
    </row>
    <row r="462" spans="1:40">
      <c r="A462" s="96" t="str">
        <f>IF(D462&gt;0,نوفمبر!D22," ")</f>
        <v> </v>
      </c>
      <c r="B462" s="96"/>
      <c r="C462" s="96"/>
      <c r="D462" s="126">
        <f t="shared" si="76"/>
        <v>0</v>
      </c>
      <c r="E462" s="126">
        <f t="shared" si="77"/>
        <v>0</v>
      </c>
      <c r="F462" s="96">
        <f>IF(F$11=نوفمبر!$A22,نوفمبر!$BP22-نوفمبر!$BO22,0)</f>
        <v>0</v>
      </c>
      <c r="G462" s="96">
        <f>IF(G$11=نوفمبر!$A22,نوفمبر!$BL22-نوفمبر!$BK22,0)</f>
        <v>0</v>
      </c>
      <c r="H462" s="96">
        <f>IF(H$11=نوفمبر!$A22,نوفمبر!$BM22-نوفمبر!$BN22,0)</f>
        <v>0</v>
      </c>
      <c r="I462" s="96">
        <f>IF(I$11=نوفمبر!$A22,نوفمبر!$BM22-نوفمبر!$BN22,0)</f>
        <v>0</v>
      </c>
      <c r="J462" s="96">
        <f>IF(J$11=نوفمبر!$A22,نوفمبر!$BM22-نوفمبر!$BN22,0)</f>
        <v>0</v>
      </c>
      <c r="K462" s="96">
        <f>IF(K$11=نوفمبر!$A22,نوفمبر!$BM22-نوفمبر!$BN22,0)</f>
        <v>0</v>
      </c>
      <c r="L462" s="96">
        <f>IF(L$11=نوفمبر!$A22,نوفمبر!$BM22-نوفمبر!$BN22,0)</f>
        <v>0</v>
      </c>
      <c r="M462" s="96">
        <f t="shared" si="78"/>
        <v>0</v>
      </c>
      <c r="N462" s="96">
        <f>IF(N$11=نوفمبر!$A22,نوفمبر!$BP22-نوفمبر!$BO22,0)</f>
        <v>0</v>
      </c>
      <c r="O462" s="96">
        <f>IF(O$11=نوفمبر!$A22,نوفمبر!$BL22-نوفمبر!$BK22,0)</f>
        <v>0</v>
      </c>
      <c r="P462" s="96">
        <f>IF(P$11=نوفمبر!$A22,نوفمبر!$AI22-نوفمبر!$AJ22,0)</f>
        <v>0</v>
      </c>
      <c r="Q462" s="96">
        <f>IF(Q$11=نوفمبر!$A22,نوفمبر!$AI22-نوفمبر!$AJ22,0)</f>
        <v>0</v>
      </c>
      <c r="R462" s="96">
        <f>IF(R$11=نوفمبر!$A22,نوفمبر!$AI22-نوفمبر!$AJ22,0)</f>
        <v>0</v>
      </c>
      <c r="S462" s="96">
        <f>IF(S$11=نوفمبر!$A22,نوفمبر!$AI22-نوفمبر!$AJ22,0)</f>
        <v>0</v>
      </c>
      <c r="T462" s="96">
        <f>IF(T$11=نوفمبر!$A22,نوفمبر!$AI22-نوفمبر!$AJ22,0)</f>
        <v>0</v>
      </c>
      <c r="U462" s="96">
        <f t="shared" si="79"/>
        <v>0</v>
      </c>
      <c r="V462" s="96">
        <f>IF(V$11=نوفمبر!$A22,نوفمبر!$BP22-نوفمبر!$BO22,0)</f>
        <v>0</v>
      </c>
      <c r="W462" s="96">
        <f>IF(W$11=نوفمبر!$A22,نوفمبر!$BL22-نوفمبر!$BK22,0)</f>
        <v>0</v>
      </c>
      <c r="X462" s="96">
        <f>IF(X$11=نوفمبر!$A22,نوفمبر!$AI22-نوفمبر!$AJ22,0)</f>
        <v>0</v>
      </c>
      <c r="Y462" s="96">
        <f>IF(Y$11=نوفمبر!$A22,نوفمبر!$AI22-نوفمبر!$AJ22,0)</f>
        <v>0</v>
      </c>
      <c r="Z462" s="96">
        <f>IF(Z$11=نوفمبر!$A22,نوفمبر!$AI22-نوفمبر!$AJ22,0)</f>
        <v>0</v>
      </c>
      <c r="AA462" s="96">
        <f>IF(AA$11=نوفمبر!$A22,نوفمبر!$AI22-نوفمبر!$AJ22,0)</f>
        <v>0</v>
      </c>
      <c r="AB462" s="96">
        <f>IF(AB$11=نوفمبر!$A22,نوفمبر!$AI22-نوفمبر!$AJ22,0)</f>
        <v>0</v>
      </c>
      <c r="AC462" s="96">
        <f t="shared" si="80"/>
        <v>0</v>
      </c>
      <c r="AD462" s="96">
        <f>IF(AD$11=نوفمبر!$A22,نوفمبر!$BP22-نوفمبر!$BO22,0)</f>
        <v>0</v>
      </c>
      <c r="AE462" s="96">
        <f>IF(AE$11=نوفمبر!$A22,نوفمبر!$BL22-نوفمبر!$BK22,0)</f>
        <v>0</v>
      </c>
      <c r="AF462" s="96">
        <f>IF(AF$11=نوفمبر!$A22,نوفمبر!$AI22-نوفمبر!$AJ22,0)</f>
        <v>0</v>
      </c>
      <c r="AG462" s="96">
        <f>IF(AG$11=نوفمبر!$A22,نوفمبر!$AI22-نوفمبر!$AJ22,0)</f>
        <v>0</v>
      </c>
      <c r="AH462" s="96">
        <f>IF(AH$11=نوفمبر!$A22,نوفمبر!$AI22-نوفمبر!$AJ22,0)</f>
        <v>0</v>
      </c>
      <c r="AI462" s="96">
        <f t="shared" si="81"/>
        <v>0</v>
      </c>
      <c r="AJ462" s="96">
        <f>IF(AJ$11=نوفمبر!$A22,نوفمبر!$BP22-نوفمبر!$BO22,0)</f>
        <v>0</v>
      </c>
      <c r="AK462" s="96">
        <f>IF(AK$11=نوفمبر!$A22,نوفمبر!$AI22-نوفمبر!$AJ22,0)</f>
        <v>0</v>
      </c>
      <c r="AL462" s="96">
        <f>IF(AL$11=نوفمبر!$A22,نوفمبر!$AI22-نوفمبر!$AJ22,0)</f>
        <v>0</v>
      </c>
      <c r="AM462" s="96">
        <f>IF(AM$11=نوفمبر!$A22,نوفمبر!$AI22-نوفمبر!$AJ22,0)</f>
        <v>0</v>
      </c>
      <c r="AN462" s="96">
        <f>IF(AN$11=نوفمبر!$A22,نوفمبر!$AI22-نوفمبر!$AJ22,0)</f>
        <v>0</v>
      </c>
    </row>
    <row r="463" spans="1:40">
      <c r="A463" s="96" t="str">
        <f>IF(D463&gt;0,نوفمبر!D23," ")</f>
        <v> </v>
      </c>
      <c r="B463" s="96"/>
      <c r="C463" s="96"/>
      <c r="D463" s="126">
        <f t="shared" si="76"/>
        <v>0</v>
      </c>
      <c r="E463" s="126">
        <f t="shared" si="77"/>
        <v>0</v>
      </c>
      <c r="F463" s="96">
        <f>IF(F$11=نوفمبر!$A23,نوفمبر!$BP23-نوفمبر!$BO23,0)</f>
        <v>0</v>
      </c>
      <c r="G463" s="96">
        <f>IF(G$11=نوفمبر!$A23,نوفمبر!$BL23-نوفمبر!$BK23,0)</f>
        <v>0</v>
      </c>
      <c r="H463" s="96">
        <f>IF(H$11=نوفمبر!$A23,نوفمبر!$BM23-نوفمبر!$BN23,0)</f>
        <v>0</v>
      </c>
      <c r="I463" s="96">
        <f>IF(I$11=نوفمبر!$A23,نوفمبر!$BM23-نوفمبر!$BN23,0)</f>
        <v>0</v>
      </c>
      <c r="J463" s="96">
        <f>IF(J$11=نوفمبر!$A23,نوفمبر!$BM23-نوفمبر!$BN23,0)</f>
        <v>0</v>
      </c>
      <c r="K463" s="96">
        <f>IF(K$11=نوفمبر!$A23,نوفمبر!$BM23-نوفمبر!$BN23,0)</f>
        <v>0</v>
      </c>
      <c r="L463" s="96">
        <f>IF(L$11=نوفمبر!$A23,نوفمبر!$BM23-نوفمبر!$BN23,0)</f>
        <v>0</v>
      </c>
      <c r="M463" s="96">
        <f t="shared" si="78"/>
        <v>0</v>
      </c>
      <c r="N463" s="96">
        <f>IF(N$11=نوفمبر!$A23,نوفمبر!$BP23-نوفمبر!$BO23,0)</f>
        <v>0</v>
      </c>
      <c r="O463" s="96">
        <f>IF(O$11=نوفمبر!$A23,نوفمبر!$BL23-نوفمبر!$BK23,0)</f>
        <v>0</v>
      </c>
      <c r="P463" s="96">
        <f>IF(P$11=نوفمبر!$A23,نوفمبر!$AI23-نوفمبر!$AJ23,0)</f>
        <v>0</v>
      </c>
      <c r="Q463" s="96">
        <f>IF(Q$11=نوفمبر!$A23,نوفمبر!$AI23-نوفمبر!$AJ23,0)</f>
        <v>0</v>
      </c>
      <c r="R463" s="96">
        <f>IF(R$11=نوفمبر!$A23,نوفمبر!$AI23-نوفمبر!$AJ23,0)</f>
        <v>0</v>
      </c>
      <c r="S463" s="96">
        <f>IF(S$11=نوفمبر!$A23,نوفمبر!$AI23-نوفمبر!$AJ23,0)</f>
        <v>0</v>
      </c>
      <c r="T463" s="96">
        <f>IF(T$11=نوفمبر!$A23,نوفمبر!$AI23-نوفمبر!$AJ23,0)</f>
        <v>0</v>
      </c>
      <c r="U463" s="96">
        <f t="shared" si="79"/>
        <v>0</v>
      </c>
      <c r="V463" s="96">
        <f>IF(V$11=نوفمبر!$A23,نوفمبر!$BP23-نوفمبر!$BO23,0)</f>
        <v>0</v>
      </c>
      <c r="W463" s="96">
        <f>IF(W$11=نوفمبر!$A23,نوفمبر!$BL23-نوفمبر!$BK23,0)</f>
        <v>0</v>
      </c>
      <c r="X463" s="96">
        <f>IF(X$11=نوفمبر!$A23,نوفمبر!$AI23-نوفمبر!$AJ23,0)</f>
        <v>0</v>
      </c>
      <c r="Y463" s="96">
        <f>IF(Y$11=نوفمبر!$A23,نوفمبر!$AI23-نوفمبر!$AJ23,0)</f>
        <v>0</v>
      </c>
      <c r="Z463" s="96">
        <f>IF(Z$11=نوفمبر!$A23,نوفمبر!$AI23-نوفمبر!$AJ23,0)</f>
        <v>0</v>
      </c>
      <c r="AA463" s="96">
        <f>IF(AA$11=نوفمبر!$A23,نوفمبر!$AI23-نوفمبر!$AJ23,0)</f>
        <v>0</v>
      </c>
      <c r="AB463" s="96">
        <f>IF(AB$11=نوفمبر!$A23,نوفمبر!$AI23-نوفمبر!$AJ23,0)</f>
        <v>0</v>
      </c>
      <c r="AC463" s="96">
        <f t="shared" si="80"/>
        <v>0</v>
      </c>
      <c r="AD463" s="96">
        <f>IF(AD$11=نوفمبر!$A23,نوفمبر!$BP23-نوفمبر!$BO23,0)</f>
        <v>0</v>
      </c>
      <c r="AE463" s="96">
        <f>IF(AE$11=نوفمبر!$A23,نوفمبر!$BL23-نوفمبر!$BK23,0)</f>
        <v>0</v>
      </c>
      <c r="AF463" s="96">
        <f>IF(AF$11=نوفمبر!$A23,نوفمبر!$AI23-نوفمبر!$AJ23,0)</f>
        <v>0</v>
      </c>
      <c r="AG463" s="96">
        <f>IF(AG$11=نوفمبر!$A23,نوفمبر!$AI23-نوفمبر!$AJ23,0)</f>
        <v>0</v>
      </c>
      <c r="AH463" s="96">
        <f>IF(AH$11=نوفمبر!$A23,نوفمبر!$AI23-نوفمبر!$AJ23,0)</f>
        <v>0</v>
      </c>
      <c r="AI463" s="96">
        <f t="shared" si="81"/>
        <v>0</v>
      </c>
      <c r="AJ463" s="96">
        <f>IF(AJ$11=نوفمبر!$A23,نوفمبر!$BP23-نوفمبر!$BO23,0)</f>
        <v>0</v>
      </c>
      <c r="AK463" s="96">
        <f>IF(AK$11=نوفمبر!$A23,نوفمبر!$AI23-نوفمبر!$AJ23,0)</f>
        <v>0</v>
      </c>
      <c r="AL463" s="96">
        <f>IF(AL$11=نوفمبر!$A23,نوفمبر!$AI23-نوفمبر!$AJ23,0)</f>
        <v>0</v>
      </c>
      <c r="AM463" s="96">
        <f>IF(AM$11=نوفمبر!$A23,نوفمبر!$AI23-نوفمبر!$AJ23,0)</f>
        <v>0</v>
      </c>
      <c r="AN463" s="96">
        <f>IF(AN$11=نوفمبر!$A23,نوفمبر!$AI23-نوفمبر!$AJ23,0)</f>
        <v>0</v>
      </c>
    </row>
    <row r="464" spans="1:40">
      <c r="A464" s="96" t="str">
        <f>IF(D464&gt;0,نوفمبر!D24," ")</f>
        <v> </v>
      </c>
      <c r="B464" s="96"/>
      <c r="C464" s="96"/>
      <c r="D464" s="126">
        <f t="shared" si="76"/>
        <v>0</v>
      </c>
      <c r="E464" s="126">
        <f t="shared" si="77"/>
        <v>0</v>
      </c>
      <c r="F464" s="96">
        <f>IF(F$11=نوفمبر!$A24,نوفمبر!$BP24-نوفمبر!$BO24,0)</f>
        <v>0</v>
      </c>
      <c r="G464" s="96">
        <f>IF(G$11=نوفمبر!$A24,نوفمبر!$BL24-نوفمبر!$BK24,0)</f>
        <v>0</v>
      </c>
      <c r="H464" s="96">
        <f>IF(H$11=نوفمبر!$A24,نوفمبر!$BM24-نوفمبر!$BN24,0)</f>
        <v>0</v>
      </c>
      <c r="I464" s="96">
        <f>IF(I$11=نوفمبر!$A24,نوفمبر!$BM24-نوفمبر!$BN24,0)</f>
        <v>0</v>
      </c>
      <c r="J464" s="96">
        <f>IF(J$11=نوفمبر!$A24,نوفمبر!$BM24-نوفمبر!$BN24,0)</f>
        <v>0</v>
      </c>
      <c r="K464" s="96">
        <f>IF(K$11=نوفمبر!$A24,نوفمبر!$BM24-نوفمبر!$BN24,0)</f>
        <v>0</v>
      </c>
      <c r="L464" s="96">
        <f>IF(L$11=نوفمبر!$A24,نوفمبر!$BM24-نوفمبر!$BN24,0)</f>
        <v>0</v>
      </c>
      <c r="M464" s="96">
        <f t="shared" si="78"/>
        <v>0</v>
      </c>
      <c r="N464" s="96">
        <f>IF(N$11=نوفمبر!$A24,نوفمبر!$BP24-نوفمبر!$BO24,0)</f>
        <v>0</v>
      </c>
      <c r="O464" s="96">
        <f>IF(O$11=نوفمبر!$A24,نوفمبر!$BL24-نوفمبر!$BK24,0)</f>
        <v>0</v>
      </c>
      <c r="P464" s="96">
        <f>IF(P$11=نوفمبر!$A24,نوفمبر!$AI24-نوفمبر!$AJ24,0)</f>
        <v>0</v>
      </c>
      <c r="Q464" s="96">
        <f>IF(Q$11=نوفمبر!$A24,نوفمبر!$AI24-نوفمبر!$AJ24,0)</f>
        <v>0</v>
      </c>
      <c r="R464" s="96">
        <f>IF(R$11=نوفمبر!$A24,نوفمبر!$AI24-نوفمبر!$AJ24,0)</f>
        <v>0</v>
      </c>
      <c r="S464" s="96">
        <f>IF(S$11=نوفمبر!$A24,نوفمبر!$AI24-نوفمبر!$AJ24,0)</f>
        <v>0</v>
      </c>
      <c r="T464" s="96">
        <f>IF(T$11=نوفمبر!$A24,نوفمبر!$AI24-نوفمبر!$AJ24,0)</f>
        <v>0</v>
      </c>
      <c r="U464" s="96">
        <f t="shared" si="79"/>
        <v>0</v>
      </c>
      <c r="V464" s="96">
        <f>IF(V$11=نوفمبر!$A24,نوفمبر!$BP24-نوفمبر!$BO24,0)</f>
        <v>0</v>
      </c>
      <c r="W464" s="96">
        <f>IF(W$11=نوفمبر!$A24,نوفمبر!$BL24-نوفمبر!$BK24,0)</f>
        <v>0</v>
      </c>
      <c r="X464" s="96">
        <f>IF(X$11=نوفمبر!$A24,نوفمبر!$AI24-نوفمبر!$AJ24,0)</f>
        <v>0</v>
      </c>
      <c r="Y464" s="96">
        <f>IF(Y$11=نوفمبر!$A24,نوفمبر!$AI24-نوفمبر!$AJ24,0)</f>
        <v>0</v>
      </c>
      <c r="Z464" s="96">
        <f>IF(Z$11=نوفمبر!$A24,نوفمبر!$AI24-نوفمبر!$AJ24,0)</f>
        <v>0</v>
      </c>
      <c r="AA464" s="96">
        <f>IF(AA$11=نوفمبر!$A24,نوفمبر!$AI24-نوفمبر!$AJ24,0)</f>
        <v>0</v>
      </c>
      <c r="AB464" s="96">
        <f>IF(AB$11=نوفمبر!$A24,نوفمبر!$AI24-نوفمبر!$AJ24,0)</f>
        <v>0</v>
      </c>
      <c r="AC464" s="96">
        <f t="shared" si="80"/>
        <v>0</v>
      </c>
      <c r="AD464" s="96">
        <f>IF(AD$11=نوفمبر!$A24,نوفمبر!$BP24-نوفمبر!$BO24,0)</f>
        <v>0</v>
      </c>
      <c r="AE464" s="96">
        <f>IF(AE$11=نوفمبر!$A24,نوفمبر!$BL24-نوفمبر!$BK24,0)</f>
        <v>0</v>
      </c>
      <c r="AF464" s="96">
        <f>IF(AF$11=نوفمبر!$A24,نوفمبر!$AI24-نوفمبر!$AJ24,0)</f>
        <v>0</v>
      </c>
      <c r="AG464" s="96">
        <f>IF(AG$11=نوفمبر!$A24,نوفمبر!$AI24-نوفمبر!$AJ24,0)</f>
        <v>0</v>
      </c>
      <c r="AH464" s="96">
        <f>IF(AH$11=نوفمبر!$A24,نوفمبر!$AI24-نوفمبر!$AJ24,0)</f>
        <v>0</v>
      </c>
      <c r="AI464" s="96">
        <f t="shared" si="81"/>
        <v>0</v>
      </c>
      <c r="AJ464" s="96">
        <f>IF(AJ$11=نوفمبر!$A24,نوفمبر!$BP24-نوفمبر!$BO24,0)</f>
        <v>0</v>
      </c>
      <c r="AK464" s="96">
        <f>IF(AK$11=نوفمبر!$A24,نوفمبر!$AI24-نوفمبر!$AJ24,0)</f>
        <v>0</v>
      </c>
      <c r="AL464" s="96">
        <f>IF(AL$11=نوفمبر!$A24,نوفمبر!$AI24-نوفمبر!$AJ24,0)</f>
        <v>0</v>
      </c>
      <c r="AM464" s="96">
        <f>IF(AM$11=نوفمبر!$A24,نوفمبر!$AI24-نوفمبر!$AJ24,0)</f>
        <v>0</v>
      </c>
      <c r="AN464" s="96">
        <f>IF(AN$11=نوفمبر!$A24,نوفمبر!$AI24-نوفمبر!$AJ24,0)</f>
        <v>0</v>
      </c>
    </row>
    <row r="465" spans="1:40">
      <c r="A465" s="96" t="str">
        <f>IF(D465&gt;0,نوفمبر!D25," ")</f>
        <v> </v>
      </c>
      <c r="B465" s="96"/>
      <c r="C465" s="96"/>
      <c r="D465" s="126">
        <f t="shared" si="76"/>
        <v>0</v>
      </c>
      <c r="E465" s="126">
        <f t="shared" si="77"/>
        <v>0</v>
      </c>
      <c r="F465" s="96">
        <f>IF(F$11=نوفمبر!$A25,نوفمبر!$BP25-نوفمبر!$BO25,0)</f>
        <v>0</v>
      </c>
      <c r="G465" s="96">
        <f>IF(G$11=نوفمبر!$A25,نوفمبر!$BL25-نوفمبر!$BK25,0)</f>
        <v>0</v>
      </c>
      <c r="H465" s="96">
        <f>IF(H$11=نوفمبر!$A25,نوفمبر!$BM25-نوفمبر!$BN25,0)</f>
        <v>0</v>
      </c>
      <c r="I465" s="96">
        <f>IF(I$11=نوفمبر!$A25,نوفمبر!$BM25-نوفمبر!$BN25,0)</f>
        <v>0</v>
      </c>
      <c r="J465" s="96">
        <f>IF(J$11=نوفمبر!$A25,نوفمبر!$BM25-نوفمبر!$BN25,0)</f>
        <v>0</v>
      </c>
      <c r="K465" s="96">
        <f>IF(K$11=نوفمبر!$A25,نوفمبر!$BM25-نوفمبر!$BN25,0)</f>
        <v>0</v>
      </c>
      <c r="L465" s="96">
        <f>IF(L$11=نوفمبر!$A25,نوفمبر!$BM25-نوفمبر!$BN25,0)</f>
        <v>0</v>
      </c>
      <c r="M465" s="96">
        <f t="shared" si="78"/>
        <v>0</v>
      </c>
      <c r="N465" s="96">
        <f>IF(N$11=نوفمبر!$A25,نوفمبر!$BP25-نوفمبر!$BO25,0)</f>
        <v>0</v>
      </c>
      <c r="O465" s="96">
        <f>IF(O$11=نوفمبر!$A25,نوفمبر!$BL25-نوفمبر!$BK25,0)</f>
        <v>0</v>
      </c>
      <c r="P465" s="96">
        <f>IF(P$11=نوفمبر!$A25,نوفمبر!$AI25-نوفمبر!$AJ25,0)</f>
        <v>0</v>
      </c>
      <c r="Q465" s="96">
        <f>IF(Q$11=نوفمبر!$A25,نوفمبر!$AI25-نوفمبر!$AJ25,0)</f>
        <v>0</v>
      </c>
      <c r="R465" s="96">
        <f>IF(R$11=نوفمبر!$A25,نوفمبر!$AI25-نوفمبر!$AJ25,0)</f>
        <v>0</v>
      </c>
      <c r="S465" s="96">
        <f>IF(S$11=نوفمبر!$A25,نوفمبر!$AI25-نوفمبر!$AJ25,0)</f>
        <v>0</v>
      </c>
      <c r="T465" s="96">
        <f>IF(T$11=نوفمبر!$A25,نوفمبر!$AI25-نوفمبر!$AJ25,0)</f>
        <v>0</v>
      </c>
      <c r="U465" s="96">
        <f t="shared" si="79"/>
        <v>0</v>
      </c>
      <c r="V465" s="96">
        <f>IF(V$11=نوفمبر!$A25,نوفمبر!$BP25-نوفمبر!$BO25,0)</f>
        <v>0</v>
      </c>
      <c r="W465" s="96">
        <f>IF(W$11=نوفمبر!$A25,نوفمبر!$BL25-نوفمبر!$BK25,0)</f>
        <v>0</v>
      </c>
      <c r="X465" s="96">
        <f>IF(X$11=نوفمبر!$A25,نوفمبر!$AI25-نوفمبر!$AJ25,0)</f>
        <v>0</v>
      </c>
      <c r="Y465" s="96">
        <f>IF(Y$11=نوفمبر!$A25,نوفمبر!$AI25-نوفمبر!$AJ25,0)</f>
        <v>0</v>
      </c>
      <c r="Z465" s="96">
        <f>IF(Z$11=نوفمبر!$A25,نوفمبر!$AI25-نوفمبر!$AJ25,0)</f>
        <v>0</v>
      </c>
      <c r="AA465" s="96">
        <f>IF(AA$11=نوفمبر!$A25,نوفمبر!$AI25-نوفمبر!$AJ25,0)</f>
        <v>0</v>
      </c>
      <c r="AB465" s="96">
        <f>IF(AB$11=نوفمبر!$A25,نوفمبر!$AI25-نوفمبر!$AJ25,0)</f>
        <v>0</v>
      </c>
      <c r="AC465" s="96">
        <f t="shared" si="80"/>
        <v>0</v>
      </c>
      <c r="AD465" s="96">
        <f>IF(AD$11=نوفمبر!$A25,نوفمبر!$BP25-نوفمبر!$BO25,0)</f>
        <v>0</v>
      </c>
      <c r="AE465" s="96">
        <f>IF(AE$11=نوفمبر!$A25,نوفمبر!$BL25-نوفمبر!$BK25,0)</f>
        <v>0</v>
      </c>
      <c r="AF465" s="96">
        <f>IF(AF$11=نوفمبر!$A25,نوفمبر!$AI25-نوفمبر!$AJ25,0)</f>
        <v>0</v>
      </c>
      <c r="AG465" s="96">
        <f>IF(AG$11=نوفمبر!$A25,نوفمبر!$AI25-نوفمبر!$AJ25,0)</f>
        <v>0</v>
      </c>
      <c r="AH465" s="96">
        <f>IF(AH$11=نوفمبر!$A25,نوفمبر!$AI25-نوفمبر!$AJ25,0)</f>
        <v>0</v>
      </c>
      <c r="AI465" s="96">
        <f t="shared" si="81"/>
        <v>0</v>
      </c>
      <c r="AJ465" s="96">
        <f>IF(AJ$11=نوفمبر!$A25,نوفمبر!$BP25-نوفمبر!$BO25,0)</f>
        <v>0</v>
      </c>
      <c r="AK465" s="96">
        <f>IF(AK$11=نوفمبر!$A25,نوفمبر!$AI25-نوفمبر!$AJ25,0)</f>
        <v>0</v>
      </c>
      <c r="AL465" s="96">
        <f>IF(AL$11=نوفمبر!$A25,نوفمبر!$AI25-نوفمبر!$AJ25,0)</f>
        <v>0</v>
      </c>
      <c r="AM465" s="96">
        <f>IF(AM$11=نوفمبر!$A25,نوفمبر!$AI25-نوفمبر!$AJ25,0)</f>
        <v>0</v>
      </c>
      <c r="AN465" s="96">
        <f>IF(AN$11=نوفمبر!$A25,نوفمبر!$AI25-نوفمبر!$AJ25,0)</f>
        <v>0</v>
      </c>
    </row>
    <row r="466" spans="1:40">
      <c r="A466" s="96" t="str">
        <f>IF(D466&gt;0,نوفمبر!D26," ")</f>
        <v> </v>
      </c>
      <c r="B466" s="96"/>
      <c r="C466" s="96"/>
      <c r="D466" s="126">
        <f t="shared" si="76"/>
        <v>0</v>
      </c>
      <c r="E466" s="126">
        <f t="shared" si="77"/>
        <v>0</v>
      </c>
      <c r="F466" s="96">
        <f>IF(F$11=نوفمبر!$A26,نوفمبر!$BP26-نوفمبر!$BO26,0)</f>
        <v>0</v>
      </c>
      <c r="G466" s="96">
        <f>IF(G$11=نوفمبر!$A26,نوفمبر!$BL26-نوفمبر!$BK26,0)</f>
        <v>0</v>
      </c>
      <c r="H466" s="96">
        <f>IF(H$11=نوفمبر!$A26,نوفمبر!$BM26-نوفمبر!$BN26,0)</f>
        <v>0</v>
      </c>
      <c r="I466" s="96">
        <f>IF(I$11=نوفمبر!$A26,نوفمبر!$BM26-نوفمبر!$BN26,0)</f>
        <v>0</v>
      </c>
      <c r="J466" s="96">
        <f>IF(J$11=نوفمبر!$A26,نوفمبر!$BM26-نوفمبر!$BN26,0)</f>
        <v>0</v>
      </c>
      <c r="K466" s="96">
        <f>IF(K$11=نوفمبر!$A26,نوفمبر!$BM26-نوفمبر!$BN26,0)</f>
        <v>0</v>
      </c>
      <c r="L466" s="96">
        <f>IF(L$11=نوفمبر!$A26,نوفمبر!$BM26-نوفمبر!$BN26,0)</f>
        <v>0</v>
      </c>
      <c r="M466" s="96">
        <f t="shared" si="78"/>
        <v>0</v>
      </c>
      <c r="N466" s="96">
        <f>IF(N$11=نوفمبر!$A26,نوفمبر!$BP26-نوفمبر!$BO26,0)</f>
        <v>0</v>
      </c>
      <c r="O466" s="96">
        <f>IF(O$11=نوفمبر!$A26,نوفمبر!$BL26-نوفمبر!$BK26,0)</f>
        <v>0</v>
      </c>
      <c r="P466" s="96">
        <f>IF(P$11=نوفمبر!$A26,نوفمبر!$AI26-نوفمبر!$AJ26,0)</f>
        <v>0</v>
      </c>
      <c r="Q466" s="96">
        <f>IF(Q$11=نوفمبر!$A26,نوفمبر!$AI26-نوفمبر!$AJ26,0)</f>
        <v>0</v>
      </c>
      <c r="R466" s="96">
        <f>IF(R$11=نوفمبر!$A26,نوفمبر!$AI26-نوفمبر!$AJ26,0)</f>
        <v>0</v>
      </c>
      <c r="S466" s="96">
        <f>IF(S$11=نوفمبر!$A26,نوفمبر!$AI26-نوفمبر!$AJ26,0)</f>
        <v>0</v>
      </c>
      <c r="T466" s="96">
        <f>IF(T$11=نوفمبر!$A26,نوفمبر!$AI26-نوفمبر!$AJ26,0)</f>
        <v>0</v>
      </c>
      <c r="U466" s="96">
        <f t="shared" si="79"/>
        <v>0</v>
      </c>
      <c r="V466" s="96">
        <f>IF(V$11=نوفمبر!$A26,نوفمبر!$BP26-نوفمبر!$BO26,0)</f>
        <v>0</v>
      </c>
      <c r="W466" s="96">
        <f>IF(W$11=نوفمبر!$A26,نوفمبر!$BL26-نوفمبر!$BK26,0)</f>
        <v>0</v>
      </c>
      <c r="X466" s="96">
        <f>IF(X$11=نوفمبر!$A26,نوفمبر!$AI26-نوفمبر!$AJ26,0)</f>
        <v>0</v>
      </c>
      <c r="Y466" s="96">
        <f>IF(Y$11=نوفمبر!$A26,نوفمبر!$AI26-نوفمبر!$AJ26,0)</f>
        <v>0</v>
      </c>
      <c r="Z466" s="96">
        <f>IF(Z$11=نوفمبر!$A26,نوفمبر!$AI26-نوفمبر!$AJ26,0)</f>
        <v>0</v>
      </c>
      <c r="AA466" s="96">
        <f>IF(AA$11=نوفمبر!$A26,نوفمبر!$AI26-نوفمبر!$AJ26,0)</f>
        <v>0</v>
      </c>
      <c r="AB466" s="96">
        <f>IF(AB$11=نوفمبر!$A26,نوفمبر!$AI26-نوفمبر!$AJ26,0)</f>
        <v>0</v>
      </c>
      <c r="AC466" s="96">
        <f t="shared" si="80"/>
        <v>0</v>
      </c>
      <c r="AD466" s="96">
        <f>IF(AD$11=نوفمبر!$A26,نوفمبر!$BP26-نوفمبر!$BO26,0)</f>
        <v>0</v>
      </c>
      <c r="AE466" s="96">
        <f>IF(AE$11=نوفمبر!$A26,نوفمبر!$BL26-نوفمبر!$BK26,0)</f>
        <v>0</v>
      </c>
      <c r="AF466" s="96">
        <f>IF(AF$11=نوفمبر!$A26,نوفمبر!$AI26-نوفمبر!$AJ26,0)</f>
        <v>0</v>
      </c>
      <c r="AG466" s="96">
        <f>IF(AG$11=نوفمبر!$A26,نوفمبر!$AI26-نوفمبر!$AJ26,0)</f>
        <v>0</v>
      </c>
      <c r="AH466" s="96">
        <f>IF(AH$11=نوفمبر!$A26,نوفمبر!$AI26-نوفمبر!$AJ26,0)</f>
        <v>0</v>
      </c>
      <c r="AI466" s="96">
        <f t="shared" si="81"/>
        <v>0</v>
      </c>
      <c r="AJ466" s="96">
        <f>IF(AJ$11=نوفمبر!$A26,نوفمبر!$BP26-نوفمبر!$BO26,0)</f>
        <v>0</v>
      </c>
      <c r="AK466" s="96">
        <f>IF(AK$11=نوفمبر!$A26,نوفمبر!$AI26-نوفمبر!$AJ26,0)</f>
        <v>0</v>
      </c>
      <c r="AL466" s="96">
        <f>IF(AL$11=نوفمبر!$A26,نوفمبر!$AI26-نوفمبر!$AJ26,0)</f>
        <v>0</v>
      </c>
      <c r="AM466" s="96">
        <f>IF(AM$11=نوفمبر!$A26,نوفمبر!$AI26-نوفمبر!$AJ26,0)</f>
        <v>0</v>
      </c>
      <c r="AN466" s="96">
        <f>IF(AN$11=نوفمبر!$A26,نوفمبر!$AI26-نوفمبر!$AJ26,0)</f>
        <v>0</v>
      </c>
    </row>
    <row r="467" spans="1:40">
      <c r="A467" s="96" t="str">
        <f>IF(D467&gt;0,نوفمبر!D27," ")</f>
        <v> </v>
      </c>
      <c r="B467" s="96"/>
      <c r="C467" s="96"/>
      <c r="D467" s="126">
        <f t="shared" si="76"/>
        <v>0</v>
      </c>
      <c r="E467" s="126">
        <f t="shared" si="77"/>
        <v>0</v>
      </c>
      <c r="F467" s="96">
        <f>IF(F$11=نوفمبر!$A27,نوفمبر!$BP27-نوفمبر!$BO27,0)</f>
        <v>0</v>
      </c>
      <c r="G467" s="96">
        <f>IF(G$11=نوفمبر!$A27,نوفمبر!$BL27-نوفمبر!$BK27,0)</f>
        <v>0</v>
      </c>
      <c r="H467" s="96">
        <f>IF(H$11=نوفمبر!$A27,نوفمبر!$BM27-نوفمبر!$BN27,0)</f>
        <v>0</v>
      </c>
      <c r="I467" s="96">
        <f>IF(I$11=نوفمبر!$A27,نوفمبر!$BM27-نوفمبر!$BN27,0)</f>
        <v>0</v>
      </c>
      <c r="J467" s="96">
        <f>IF(J$11=نوفمبر!$A27,نوفمبر!$BM27-نوفمبر!$BN27,0)</f>
        <v>0</v>
      </c>
      <c r="K467" s="96">
        <f>IF(K$11=نوفمبر!$A27,نوفمبر!$BM27-نوفمبر!$BN27,0)</f>
        <v>0</v>
      </c>
      <c r="L467" s="96">
        <f>IF(L$11=نوفمبر!$A27,نوفمبر!$BM27-نوفمبر!$BN27,0)</f>
        <v>0</v>
      </c>
      <c r="M467" s="96">
        <f t="shared" si="78"/>
        <v>0</v>
      </c>
      <c r="N467" s="96">
        <f>IF(N$11=نوفمبر!$A27,نوفمبر!$BP27-نوفمبر!$BO27,0)</f>
        <v>0</v>
      </c>
      <c r="O467" s="96">
        <f>IF(O$11=نوفمبر!$A27,نوفمبر!$BL27-نوفمبر!$BK27,0)</f>
        <v>0</v>
      </c>
      <c r="P467" s="96">
        <f>IF(P$11=نوفمبر!$A27,نوفمبر!$AI27-نوفمبر!$AJ27,0)</f>
        <v>0</v>
      </c>
      <c r="Q467" s="96">
        <f>IF(Q$11=نوفمبر!$A27,نوفمبر!$AI27-نوفمبر!$AJ27,0)</f>
        <v>0</v>
      </c>
      <c r="R467" s="96">
        <f>IF(R$11=نوفمبر!$A27,نوفمبر!$AI27-نوفمبر!$AJ27,0)</f>
        <v>0</v>
      </c>
      <c r="S467" s="96">
        <f>IF(S$11=نوفمبر!$A27,نوفمبر!$AI27-نوفمبر!$AJ27,0)</f>
        <v>0</v>
      </c>
      <c r="T467" s="96">
        <f>IF(T$11=نوفمبر!$A27,نوفمبر!$AI27-نوفمبر!$AJ27,0)</f>
        <v>0</v>
      </c>
      <c r="U467" s="96">
        <f t="shared" si="79"/>
        <v>0</v>
      </c>
      <c r="V467" s="96">
        <f>IF(V$11=نوفمبر!$A27,نوفمبر!$BP27-نوفمبر!$BO27,0)</f>
        <v>0</v>
      </c>
      <c r="W467" s="96">
        <f>IF(W$11=نوفمبر!$A27,نوفمبر!$BL27-نوفمبر!$BK27,0)</f>
        <v>0</v>
      </c>
      <c r="X467" s="96">
        <f>IF(X$11=نوفمبر!$A27,نوفمبر!$AI27-نوفمبر!$AJ27,0)</f>
        <v>0</v>
      </c>
      <c r="Y467" s="96">
        <f>IF(Y$11=نوفمبر!$A27,نوفمبر!$AI27-نوفمبر!$AJ27,0)</f>
        <v>0</v>
      </c>
      <c r="Z467" s="96">
        <f>IF(Z$11=نوفمبر!$A27,نوفمبر!$AI27-نوفمبر!$AJ27,0)</f>
        <v>0</v>
      </c>
      <c r="AA467" s="96">
        <f>IF(AA$11=نوفمبر!$A27,نوفمبر!$AI27-نوفمبر!$AJ27,0)</f>
        <v>0</v>
      </c>
      <c r="AB467" s="96">
        <f>IF(AB$11=نوفمبر!$A27,نوفمبر!$AI27-نوفمبر!$AJ27,0)</f>
        <v>0</v>
      </c>
      <c r="AC467" s="96">
        <f t="shared" si="80"/>
        <v>0</v>
      </c>
      <c r="AD467" s="96">
        <f>IF(AD$11=نوفمبر!$A27,نوفمبر!$BP27-نوفمبر!$BO27,0)</f>
        <v>0</v>
      </c>
      <c r="AE467" s="96">
        <f>IF(AE$11=نوفمبر!$A27,نوفمبر!$BL27-نوفمبر!$BK27,0)</f>
        <v>0</v>
      </c>
      <c r="AF467" s="96">
        <f>IF(AF$11=نوفمبر!$A27,نوفمبر!$AI27-نوفمبر!$AJ27,0)</f>
        <v>0</v>
      </c>
      <c r="AG467" s="96">
        <f>IF(AG$11=نوفمبر!$A27,نوفمبر!$AI27-نوفمبر!$AJ27,0)</f>
        <v>0</v>
      </c>
      <c r="AH467" s="96">
        <f>IF(AH$11=نوفمبر!$A27,نوفمبر!$AI27-نوفمبر!$AJ27,0)</f>
        <v>0</v>
      </c>
      <c r="AI467" s="96">
        <f t="shared" si="81"/>
        <v>0</v>
      </c>
      <c r="AJ467" s="96">
        <f>IF(AJ$11=نوفمبر!$A27,نوفمبر!$BP27-نوفمبر!$BO27,0)</f>
        <v>0</v>
      </c>
      <c r="AK467" s="96">
        <f>IF(AK$11=نوفمبر!$A27,نوفمبر!$AI27-نوفمبر!$AJ27,0)</f>
        <v>0</v>
      </c>
      <c r="AL467" s="96">
        <f>IF(AL$11=نوفمبر!$A27,نوفمبر!$AI27-نوفمبر!$AJ27,0)</f>
        <v>0</v>
      </c>
      <c r="AM467" s="96">
        <f>IF(AM$11=نوفمبر!$A27,نوفمبر!$AI27-نوفمبر!$AJ27,0)</f>
        <v>0</v>
      </c>
      <c r="AN467" s="96">
        <f>IF(AN$11=نوفمبر!$A27,نوفمبر!$AI27-نوفمبر!$AJ27,0)</f>
        <v>0</v>
      </c>
    </row>
    <row r="468" spans="1:40">
      <c r="A468" s="96" t="str">
        <f>IF(D468&gt;0,نوفمبر!D28," ")</f>
        <v> </v>
      </c>
      <c r="B468" s="96"/>
      <c r="C468" s="96"/>
      <c r="D468" s="126">
        <f t="shared" si="76"/>
        <v>0</v>
      </c>
      <c r="E468" s="126">
        <f t="shared" si="77"/>
        <v>0</v>
      </c>
      <c r="F468" s="96">
        <f>IF(F$11=نوفمبر!$A28,نوفمبر!$BP28-نوفمبر!$BO28,0)</f>
        <v>0</v>
      </c>
      <c r="G468" s="96">
        <f>IF(G$11=نوفمبر!$A28,نوفمبر!$BL28-نوفمبر!$BK28,0)</f>
        <v>0</v>
      </c>
      <c r="H468" s="96">
        <f>IF(H$11=نوفمبر!$A28,نوفمبر!$BM28-نوفمبر!$BN28,0)</f>
        <v>0</v>
      </c>
      <c r="I468" s="96">
        <f>IF(I$11=نوفمبر!$A28,نوفمبر!$BM28-نوفمبر!$BN28,0)</f>
        <v>0</v>
      </c>
      <c r="J468" s="96">
        <f>IF(J$11=نوفمبر!$A28,نوفمبر!$BM28-نوفمبر!$BN28,0)</f>
        <v>0</v>
      </c>
      <c r="K468" s="96">
        <f>IF(K$11=نوفمبر!$A28,نوفمبر!$BM28-نوفمبر!$BN28,0)</f>
        <v>0</v>
      </c>
      <c r="L468" s="96">
        <f>IF(L$11=نوفمبر!$A28,نوفمبر!$BM28-نوفمبر!$BN28,0)</f>
        <v>0</v>
      </c>
      <c r="M468" s="96">
        <f t="shared" si="78"/>
        <v>0</v>
      </c>
      <c r="N468" s="96">
        <f>IF(N$11=نوفمبر!$A28,نوفمبر!$BP28-نوفمبر!$BO28,0)</f>
        <v>0</v>
      </c>
      <c r="O468" s="96">
        <f>IF(O$11=نوفمبر!$A28,نوفمبر!$BL28-نوفمبر!$BK28,0)</f>
        <v>0</v>
      </c>
      <c r="P468" s="96">
        <f>IF(P$11=نوفمبر!$A28,نوفمبر!$AI28-نوفمبر!$AJ28,0)</f>
        <v>0</v>
      </c>
      <c r="Q468" s="96">
        <f>IF(Q$11=نوفمبر!$A28,نوفمبر!$AI28-نوفمبر!$AJ28,0)</f>
        <v>0</v>
      </c>
      <c r="R468" s="96">
        <f>IF(R$11=نوفمبر!$A28,نوفمبر!$AI28-نوفمبر!$AJ28,0)</f>
        <v>0</v>
      </c>
      <c r="S468" s="96">
        <f>IF(S$11=نوفمبر!$A28,نوفمبر!$AI28-نوفمبر!$AJ28,0)</f>
        <v>0</v>
      </c>
      <c r="T468" s="96">
        <f>IF(T$11=نوفمبر!$A28,نوفمبر!$AI28-نوفمبر!$AJ28,0)</f>
        <v>0</v>
      </c>
      <c r="U468" s="96">
        <f t="shared" si="79"/>
        <v>0</v>
      </c>
      <c r="V468" s="96">
        <f>IF(V$11=نوفمبر!$A28,نوفمبر!$BP28-نوفمبر!$BO28,0)</f>
        <v>0</v>
      </c>
      <c r="W468" s="96">
        <f>IF(W$11=نوفمبر!$A28,نوفمبر!$BL28-نوفمبر!$BK28,0)</f>
        <v>0</v>
      </c>
      <c r="X468" s="96">
        <f>IF(X$11=نوفمبر!$A28,نوفمبر!$AI28-نوفمبر!$AJ28,0)</f>
        <v>0</v>
      </c>
      <c r="Y468" s="96">
        <f>IF(Y$11=نوفمبر!$A28,نوفمبر!$AI28-نوفمبر!$AJ28,0)</f>
        <v>0</v>
      </c>
      <c r="Z468" s="96">
        <f>IF(Z$11=نوفمبر!$A28,نوفمبر!$AI28-نوفمبر!$AJ28,0)</f>
        <v>0</v>
      </c>
      <c r="AA468" s="96">
        <f>IF(AA$11=نوفمبر!$A28,نوفمبر!$AI28-نوفمبر!$AJ28,0)</f>
        <v>0</v>
      </c>
      <c r="AB468" s="96">
        <f>IF(AB$11=نوفمبر!$A28,نوفمبر!$AI28-نوفمبر!$AJ28,0)</f>
        <v>0</v>
      </c>
      <c r="AC468" s="96">
        <f t="shared" si="80"/>
        <v>0</v>
      </c>
      <c r="AD468" s="96">
        <f>IF(AD$11=نوفمبر!$A28,نوفمبر!$BP28-نوفمبر!$BO28,0)</f>
        <v>0</v>
      </c>
      <c r="AE468" s="96">
        <f>IF(AE$11=نوفمبر!$A28,نوفمبر!$BL28-نوفمبر!$BK28,0)</f>
        <v>0</v>
      </c>
      <c r="AF468" s="96">
        <f>IF(AF$11=نوفمبر!$A28,نوفمبر!$AI28-نوفمبر!$AJ28,0)</f>
        <v>0</v>
      </c>
      <c r="AG468" s="96">
        <f>IF(AG$11=نوفمبر!$A28,نوفمبر!$AI28-نوفمبر!$AJ28,0)</f>
        <v>0</v>
      </c>
      <c r="AH468" s="96">
        <f>IF(AH$11=نوفمبر!$A28,نوفمبر!$AI28-نوفمبر!$AJ28,0)</f>
        <v>0</v>
      </c>
      <c r="AI468" s="96">
        <f t="shared" si="81"/>
        <v>0</v>
      </c>
      <c r="AJ468" s="96">
        <f>IF(AJ$11=نوفمبر!$A28,نوفمبر!$BP28-نوفمبر!$BO28,0)</f>
        <v>0</v>
      </c>
      <c r="AK468" s="96">
        <f>IF(AK$11=نوفمبر!$A28,نوفمبر!$AI28-نوفمبر!$AJ28,0)</f>
        <v>0</v>
      </c>
      <c r="AL468" s="96">
        <f>IF(AL$11=نوفمبر!$A28,نوفمبر!$AI28-نوفمبر!$AJ28,0)</f>
        <v>0</v>
      </c>
      <c r="AM468" s="96">
        <f>IF(AM$11=نوفمبر!$A28,نوفمبر!$AI28-نوفمبر!$AJ28,0)</f>
        <v>0</v>
      </c>
      <c r="AN468" s="96">
        <f>IF(AN$11=نوفمبر!$A28,نوفمبر!$AI28-نوفمبر!$AJ28,0)</f>
        <v>0</v>
      </c>
    </row>
    <row r="469" spans="1:40">
      <c r="A469" s="96" t="str">
        <f>IF(D469&gt;0,نوفمبر!D29," ")</f>
        <v> </v>
      </c>
      <c r="B469" s="96"/>
      <c r="C469" s="96"/>
      <c r="D469" s="126">
        <f t="shared" si="76"/>
        <v>0</v>
      </c>
      <c r="E469" s="126">
        <f t="shared" si="77"/>
        <v>0</v>
      </c>
      <c r="F469" s="96">
        <f>IF(F$11=نوفمبر!$A29,نوفمبر!$BP29-نوفمبر!$BO29,0)</f>
        <v>0</v>
      </c>
      <c r="G469" s="96">
        <f>IF(G$11=نوفمبر!$A29,نوفمبر!$BL29-نوفمبر!$BK29,0)</f>
        <v>0</v>
      </c>
      <c r="H469" s="96">
        <f>IF(H$11=نوفمبر!$A29,نوفمبر!$BM29-نوفمبر!$BN29,0)</f>
        <v>0</v>
      </c>
      <c r="I469" s="96">
        <f>IF(I$11=نوفمبر!$A29,نوفمبر!$BM29-نوفمبر!$BN29,0)</f>
        <v>0</v>
      </c>
      <c r="J469" s="96">
        <f>IF(J$11=نوفمبر!$A29,نوفمبر!$BM29-نوفمبر!$BN29,0)</f>
        <v>0</v>
      </c>
      <c r="K469" s="96">
        <f>IF(K$11=نوفمبر!$A29,نوفمبر!$BM29-نوفمبر!$BN29,0)</f>
        <v>0</v>
      </c>
      <c r="L469" s="96">
        <f>IF(L$11=نوفمبر!$A29,نوفمبر!$BM29-نوفمبر!$BN29,0)</f>
        <v>0</v>
      </c>
      <c r="M469" s="96">
        <f t="shared" si="78"/>
        <v>0</v>
      </c>
      <c r="N469" s="96">
        <f>IF(N$11=نوفمبر!$A29,نوفمبر!$BP29-نوفمبر!$BO29,0)</f>
        <v>0</v>
      </c>
      <c r="O469" s="96">
        <f>IF(O$11=نوفمبر!$A29,نوفمبر!$BL29-نوفمبر!$BK29,0)</f>
        <v>0</v>
      </c>
      <c r="P469" s="96">
        <f>IF(P$11=نوفمبر!$A29,نوفمبر!$AI29-نوفمبر!$AJ29,0)</f>
        <v>0</v>
      </c>
      <c r="Q469" s="96">
        <f>IF(Q$11=نوفمبر!$A29,نوفمبر!$AI29-نوفمبر!$AJ29,0)</f>
        <v>0</v>
      </c>
      <c r="R469" s="96">
        <f>IF(R$11=نوفمبر!$A29,نوفمبر!$AI29-نوفمبر!$AJ29,0)</f>
        <v>0</v>
      </c>
      <c r="S469" s="96">
        <f>IF(S$11=نوفمبر!$A29,نوفمبر!$AI29-نوفمبر!$AJ29,0)</f>
        <v>0</v>
      </c>
      <c r="T469" s="96">
        <f>IF(T$11=نوفمبر!$A29,نوفمبر!$AI29-نوفمبر!$AJ29,0)</f>
        <v>0</v>
      </c>
      <c r="U469" s="96">
        <f t="shared" si="79"/>
        <v>0</v>
      </c>
      <c r="V469" s="96">
        <f>IF(V$11=نوفمبر!$A29,نوفمبر!$BP29-نوفمبر!$BO29,0)</f>
        <v>0</v>
      </c>
      <c r="W469" s="96">
        <f>IF(W$11=نوفمبر!$A29,نوفمبر!$BL29-نوفمبر!$BK29,0)</f>
        <v>0</v>
      </c>
      <c r="X469" s="96">
        <f>IF(X$11=نوفمبر!$A29,نوفمبر!$AI29-نوفمبر!$AJ29,0)</f>
        <v>0</v>
      </c>
      <c r="Y469" s="96">
        <f>IF(Y$11=نوفمبر!$A29,نوفمبر!$AI29-نوفمبر!$AJ29,0)</f>
        <v>0</v>
      </c>
      <c r="Z469" s="96">
        <f>IF(Z$11=نوفمبر!$A29,نوفمبر!$AI29-نوفمبر!$AJ29,0)</f>
        <v>0</v>
      </c>
      <c r="AA469" s="96">
        <f>IF(AA$11=نوفمبر!$A29,نوفمبر!$AI29-نوفمبر!$AJ29,0)</f>
        <v>0</v>
      </c>
      <c r="AB469" s="96">
        <f>IF(AB$11=نوفمبر!$A29,نوفمبر!$AI29-نوفمبر!$AJ29,0)</f>
        <v>0</v>
      </c>
      <c r="AC469" s="96">
        <f t="shared" si="80"/>
        <v>0</v>
      </c>
      <c r="AD469" s="96">
        <f>IF(AD$11=نوفمبر!$A29,نوفمبر!$BP29-نوفمبر!$BO29,0)</f>
        <v>0</v>
      </c>
      <c r="AE469" s="96">
        <f>IF(AE$11=نوفمبر!$A29,نوفمبر!$BL29-نوفمبر!$BK29,0)</f>
        <v>0</v>
      </c>
      <c r="AF469" s="96">
        <f>IF(AF$11=نوفمبر!$A29,نوفمبر!$AI29-نوفمبر!$AJ29,0)</f>
        <v>0</v>
      </c>
      <c r="AG469" s="96">
        <f>IF(AG$11=نوفمبر!$A29,نوفمبر!$AI29-نوفمبر!$AJ29,0)</f>
        <v>0</v>
      </c>
      <c r="AH469" s="96">
        <f>IF(AH$11=نوفمبر!$A29,نوفمبر!$AI29-نوفمبر!$AJ29,0)</f>
        <v>0</v>
      </c>
      <c r="AI469" s="96">
        <f t="shared" si="81"/>
        <v>0</v>
      </c>
      <c r="AJ469" s="96">
        <f>IF(AJ$11=نوفمبر!$A29,نوفمبر!$BP29-نوفمبر!$BO29,0)</f>
        <v>0</v>
      </c>
      <c r="AK469" s="96">
        <f>IF(AK$11=نوفمبر!$A29,نوفمبر!$AI29-نوفمبر!$AJ29,0)</f>
        <v>0</v>
      </c>
      <c r="AL469" s="96">
        <f>IF(AL$11=نوفمبر!$A29,نوفمبر!$AI29-نوفمبر!$AJ29,0)</f>
        <v>0</v>
      </c>
      <c r="AM469" s="96">
        <f>IF(AM$11=نوفمبر!$A29,نوفمبر!$AI29-نوفمبر!$AJ29,0)</f>
        <v>0</v>
      </c>
      <c r="AN469" s="96">
        <f>IF(AN$11=نوفمبر!$A29,نوفمبر!$AI29-نوفمبر!$AJ29,0)</f>
        <v>0</v>
      </c>
    </row>
    <row r="470" spans="1:40">
      <c r="A470" s="96" t="str">
        <f>IF(D470&gt;0,نوفمبر!D30," ")</f>
        <v> </v>
      </c>
      <c r="B470" s="96"/>
      <c r="C470" s="96"/>
      <c r="D470" s="126">
        <f t="shared" si="76"/>
        <v>0</v>
      </c>
      <c r="E470" s="126">
        <f t="shared" si="77"/>
        <v>0</v>
      </c>
      <c r="F470" s="96">
        <f>IF(F$11=نوفمبر!$A30,نوفمبر!$BP30-نوفمبر!$BO30,0)</f>
        <v>0</v>
      </c>
      <c r="G470" s="96">
        <f>IF(G$11=نوفمبر!$A30,نوفمبر!$BL30-نوفمبر!$BK30,0)</f>
        <v>0</v>
      </c>
      <c r="H470" s="96">
        <f>IF(H$11=نوفمبر!$A30,نوفمبر!$BM30-نوفمبر!$BN30,0)</f>
        <v>0</v>
      </c>
      <c r="I470" s="96">
        <f>IF(I$11=نوفمبر!$A30,نوفمبر!$BM30-نوفمبر!$BN30,0)</f>
        <v>0</v>
      </c>
      <c r="J470" s="96">
        <f>IF(J$11=نوفمبر!$A30,نوفمبر!$BM30-نوفمبر!$BN30,0)</f>
        <v>0</v>
      </c>
      <c r="K470" s="96">
        <f>IF(K$11=نوفمبر!$A30,نوفمبر!$BM30-نوفمبر!$BN30,0)</f>
        <v>0</v>
      </c>
      <c r="L470" s="96">
        <f>IF(L$11=نوفمبر!$A30,نوفمبر!$BM30-نوفمبر!$BN30,0)</f>
        <v>0</v>
      </c>
      <c r="M470" s="96">
        <f t="shared" si="78"/>
        <v>0</v>
      </c>
      <c r="N470" s="96">
        <f>IF(N$11=نوفمبر!$A30,نوفمبر!$BP30-نوفمبر!$BO30,0)</f>
        <v>0</v>
      </c>
      <c r="O470" s="96">
        <f>IF(O$11=نوفمبر!$A30,نوفمبر!$BL30-نوفمبر!$BK30,0)</f>
        <v>0</v>
      </c>
      <c r="P470" s="96">
        <f>IF(P$11=نوفمبر!$A30,نوفمبر!$AI30-نوفمبر!$AJ30,0)</f>
        <v>0</v>
      </c>
      <c r="Q470" s="96">
        <f>IF(Q$11=نوفمبر!$A30,نوفمبر!$AI30-نوفمبر!$AJ30,0)</f>
        <v>0</v>
      </c>
      <c r="R470" s="96">
        <f>IF(R$11=نوفمبر!$A30,نوفمبر!$AI30-نوفمبر!$AJ30,0)</f>
        <v>0</v>
      </c>
      <c r="S470" s="96">
        <f>IF(S$11=نوفمبر!$A30,نوفمبر!$AI30-نوفمبر!$AJ30,0)</f>
        <v>0</v>
      </c>
      <c r="T470" s="96">
        <f>IF(T$11=نوفمبر!$A30,نوفمبر!$AI30-نوفمبر!$AJ30,0)</f>
        <v>0</v>
      </c>
      <c r="U470" s="96">
        <f t="shared" si="79"/>
        <v>0</v>
      </c>
      <c r="V470" s="96">
        <f>IF(V$11=نوفمبر!$A30,نوفمبر!$BP30-نوفمبر!$BO30,0)</f>
        <v>0</v>
      </c>
      <c r="W470" s="96">
        <f>IF(W$11=نوفمبر!$A30,نوفمبر!$BL30-نوفمبر!$BK30,0)</f>
        <v>0</v>
      </c>
      <c r="X470" s="96">
        <f>IF(X$11=نوفمبر!$A30,نوفمبر!$AI30-نوفمبر!$AJ30,0)</f>
        <v>0</v>
      </c>
      <c r="Y470" s="96">
        <f>IF(Y$11=نوفمبر!$A30,نوفمبر!$AI30-نوفمبر!$AJ30,0)</f>
        <v>0</v>
      </c>
      <c r="Z470" s="96">
        <f>IF(Z$11=نوفمبر!$A30,نوفمبر!$AI30-نوفمبر!$AJ30,0)</f>
        <v>0</v>
      </c>
      <c r="AA470" s="96">
        <f>IF(AA$11=نوفمبر!$A30,نوفمبر!$AI30-نوفمبر!$AJ30,0)</f>
        <v>0</v>
      </c>
      <c r="AB470" s="96">
        <f>IF(AB$11=نوفمبر!$A30,نوفمبر!$AI30-نوفمبر!$AJ30,0)</f>
        <v>0</v>
      </c>
      <c r="AC470" s="96">
        <f t="shared" si="80"/>
        <v>0</v>
      </c>
      <c r="AD470" s="96">
        <f>IF(AD$11=نوفمبر!$A30,نوفمبر!$BP30-نوفمبر!$BO30,0)</f>
        <v>0</v>
      </c>
      <c r="AE470" s="96">
        <f>IF(AE$11=نوفمبر!$A30,نوفمبر!$BL30-نوفمبر!$BK30,0)</f>
        <v>0</v>
      </c>
      <c r="AF470" s="96">
        <f>IF(AF$11=نوفمبر!$A30,نوفمبر!$AI30-نوفمبر!$AJ30,0)</f>
        <v>0</v>
      </c>
      <c r="AG470" s="96">
        <f>IF(AG$11=نوفمبر!$A30,نوفمبر!$AI30-نوفمبر!$AJ30,0)</f>
        <v>0</v>
      </c>
      <c r="AH470" s="96">
        <f>IF(AH$11=نوفمبر!$A30,نوفمبر!$AI30-نوفمبر!$AJ30,0)</f>
        <v>0</v>
      </c>
      <c r="AI470" s="96">
        <f t="shared" si="81"/>
        <v>0</v>
      </c>
      <c r="AJ470" s="96">
        <f>IF(AJ$11=نوفمبر!$A30,نوفمبر!$BP30-نوفمبر!$BO30,0)</f>
        <v>0</v>
      </c>
      <c r="AK470" s="96">
        <f>IF(AK$11=نوفمبر!$A30,نوفمبر!$AI30-نوفمبر!$AJ30,0)</f>
        <v>0</v>
      </c>
      <c r="AL470" s="96">
        <f>IF(AL$11=نوفمبر!$A30,نوفمبر!$AI30-نوفمبر!$AJ30,0)</f>
        <v>0</v>
      </c>
      <c r="AM470" s="96">
        <f>IF(AM$11=نوفمبر!$A30,نوفمبر!$AI30-نوفمبر!$AJ30,0)</f>
        <v>0</v>
      </c>
      <c r="AN470" s="96">
        <f>IF(AN$11=نوفمبر!$A30,نوفمبر!$AI30-نوفمبر!$AJ30,0)</f>
        <v>0</v>
      </c>
    </row>
    <row r="471" spans="1:40">
      <c r="A471" s="96" t="str">
        <f>IF(D471&gt;0,نوفمبر!D31," ")</f>
        <v> </v>
      </c>
      <c r="B471" s="96"/>
      <c r="C471" s="96"/>
      <c r="D471" s="126">
        <f t="shared" si="76"/>
        <v>0</v>
      </c>
      <c r="E471" s="126">
        <f t="shared" si="77"/>
        <v>0</v>
      </c>
      <c r="F471" s="96">
        <f>IF(F$11=نوفمبر!$A31,نوفمبر!$BP31-نوفمبر!$BO31,0)</f>
        <v>0</v>
      </c>
      <c r="G471" s="96">
        <f>IF(G$11=نوفمبر!$A31,نوفمبر!$BL31-نوفمبر!$BK31,0)</f>
        <v>0</v>
      </c>
      <c r="H471" s="96">
        <f>IF(H$11=نوفمبر!$A31,نوفمبر!$BM31-نوفمبر!$BN31,0)</f>
        <v>0</v>
      </c>
      <c r="I471" s="96">
        <f>IF(I$11=نوفمبر!$A31,نوفمبر!$BM31-نوفمبر!$BN31,0)</f>
        <v>0</v>
      </c>
      <c r="J471" s="96">
        <f>IF(J$11=نوفمبر!$A31,نوفمبر!$BM31-نوفمبر!$BN31,0)</f>
        <v>0</v>
      </c>
      <c r="K471" s="96">
        <f>IF(K$11=نوفمبر!$A31,نوفمبر!$BM31-نوفمبر!$BN31,0)</f>
        <v>0</v>
      </c>
      <c r="L471" s="96">
        <f>IF(L$11=نوفمبر!$A31,نوفمبر!$BM31-نوفمبر!$BN31,0)</f>
        <v>0</v>
      </c>
      <c r="M471" s="96">
        <f t="shared" si="78"/>
        <v>0</v>
      </c>
      <c r="N471" s="96">
        <f>IF(N$11=نوفمبر!$A31,نوفمبر!$BP31-نوفمبر!$BO31,0)</f>
        <v>0</v>
      </c>
      <c r="O471" s="96">
        <f>IF(O$11=نوفمبر!$A31,نوفمبر!$BL31-نوفمبر!$BK31,0)</f>
        <v>0</v>
      </c>
      <c r="P471" s="96">
        <f>IF(P$11=نوفمبر!$A31,نوفمبر!$AI31-نوفمبر!$AJ31,0)</f>
        <v>0</v>
      </c>
      <c r="Q471" s="96">
        <f>IF(Q$11=نوفمبر!$A31,نوفمبر!$AI31-نوفمبر!$AJ31,0)</f>
        <v>0</v>
      </c>
      <c r="R471" s="96">
        <f>IF(R$11=نوفمبر!$A31,نوفمبر!$AI31-نوفمبر!$AJ31,0)</f>
        <v>0</v>
      </c>
      <c r="S471" s="96">
        <f>IF(S$11=نوفمبر!$A31,نوفمبر!$AI31-نوفمبر!$AJ31,0)</f>
        <v>0</v>
      </c>
      <c r="T471" s="96">
        <f>IF(T$11=نوفمبر!$A31,نوفمبر!$AI31-نوفمبر!$AJ31,0)</f>
        <v>0</v>
      </c>
      <c r="U471" s="96">
        <f t="shared" si="79"/>
        <v>0</v>
      </c>
      <c r="V471" s="96">
        <f>IF(V$11=نوفمبر!$A31,نوفمبر!$BP31-نوفمبر!$BO31,0)</f>
        <v>0</v>
      </c>
      <c r="W471" s="96">
        <f>IF(W$11=نوفمبر!$A31,نوفمبر!$BL31-نوفمبر!$BK31,0)</f>
        <v>0</v>
      </c>
      <c r="X471" s="96">
        <f>IF(X$11=نوفمبر!$A31,نوفمبر!$AI31-نوفمبر!$AJ31,0)</f>
        <v>0</v>
      </c>
      <c r="Y471" s="96">
        <f>IF(Y$11=نوفمبر!$A31,نوفمبر!$AI31-نوفمبر!$AJ31,0)</f>
        <v>0</v>
      </c>
      <c r="Z471" s="96">
        <f>IF(Z$11=نوفمبر!$A31,نوفمبر!$AI31-نوفمبر!$AJ31,0)</f>
        <v>0</v>
      </c>
      <c r="AA471" s="96">
        <f>IF(AA$11=نوفمبر!$A31,نوفمبر!$AI31-نوفمبر!$AJ31,0)</f>
        <v>0</v>
      </c>
      <c r="AB471" s="96">
        <f>IF(AB$11=نوفمبر!$A31,نوفمبر!$AI31-نوفمبر!$AJ31,0)</f>
        <v>0</v>
      </c>
      <c r="AC471" s="96">
        <f t="shared" si="80"/>
        <v>0</v>
      </c>
      <c r="AD471" s="96">
        <f>IF(AD$11=نوفمبر!$A31,نوفمبر!$BP31-نوفمبر!$BO31,0)</f>
        <v>0</v>
      </c>
      <c r="AE471" s="96">
        <f>IF(AE$11=نوفمبر!$A31,نوفمبر!$BL31-نوفمبر!$BK31,0)</f>
        <v>0</v>
      </c>
      <c r="AF471" s="96">
        <f>IF(AF$11=نوفمبر!$A31,نوفمبر!$AI31-نوفمبر!$AJ31,0)</f>
        <v>0</v>
      </c>
      <c r="AG471" s="96">
        <f>IF(AG$11=نوفمبر!$A31,نوفمبر!$AI31-نوفمبر!$AJ31,0)</f>
        <v>0</v>
      </c>
      <c r="AH471" s="96">
        <f>IF(AH$11=نوفمبر!$A31,نوفمبر!$AI31-نوفمبر!$AJ31,0)</f>
        <v>0</v>
      </c>
      <c r="AI471" s="96">
        <f t="shared" si="81"/>
        <v>0</v>
      </c>
      <c r="AJ471" s="96">
        <f>IF(AJ$11=نوفمبر!$A31,نوفمبر!$BP31-نوفمبر!$BO31,0)</f>
        <v>0</v>
      </c>
      <c r="AK471" s="96">
        <f>IF(AK$11=نوفمبر!$A31,نوفمبر!$AI31-نوفمبر!$AJ31,0)</f>
        <v>0</v>
      </c>
      <c r="AL471" s="96">
        <f>IF(AL$11=نوفمبر!$A31,نوفمبر!$AI31-نوفمبر!$AJ31,0)</f>
        <v>0</v>
      </c>
      <c r="AM471" s="96">
        <f>IF(AM$11=نوفمبر!$A31,نوفمبر!$AI31-نوفمبر!$AJ31,0)</f>
        <v>0</v>
      </c>
      <c r="AN471" s="96">
        <f>IF(AN$11=نوفمبر!$A31,نوفمبر!$AI31-نوفمبر!$AJ31,0)</f>
        <v>0</v>
      </c>
    </row>
    <row r="472" spans="1:40">
      <c r="A472" s="96" t="str">
        <f>IF(D472&gt;0,نوفمبر!D32," ")</f>
        <v> </v>
      </c>
      <c r="B472" s="96"/>
      <c r="C472" s="96"/>
      <c r="D472" s="126">
        <f t="shared" si="76"/>
        <v>0</v>
      </c>
      <c r="E472" s="126">
        <f t="shared" si="77"/>
        <v>0</v>
      </c>
      <c r="F472" s="96">
        <f>IF(F$11=نوفمبر!$A32,نوفمبر!$BP32-نوفمبر!$BO32,0)</f>
        <v>0</v>
      </c>
      <c r="G472" s="96">
        <f>IF(G$11=نوفمبر!$A32,نوفمبر!$BL32-نوفمبر!$BK32,0)</f>
        <v>0</v>
      </c>
      <c r="H472" s="96">
        <f>IF(H$11=نوفمبر!$A32,نوفمبر!$BM32-نوفمبر!$BN32,0)</f>
        <v>0</v>
      </c>
      <c r="I472" s="96">
        <f>IF(I$11=نوفمبر!$A32,نوفمبر!$BM32-نوفمبر!$BN32,0)</f>
        <v>0</v>
      </c>
      <c r="J472" s="96">
        <f>IF(J$11=نوفمبر!$A32,نوفمبر!$BM32-نوفمبر!$BN32,0)</f>
        <v>0</v>
      </c>
      <c r="K472" s="96">
        <f>IF(K$11=نوفمبر!$A32,نوفمبر!$BM32-نوفمبر!$BN32,0)</f>
        <v>0</v>
      </c>
      <c r="L472" s="96">
        <f>IF(L$11=نوفمبر!$A32,نوفمبر!$BM32-نوفمبر!$BN32,0)</f>
        <v>0</v>
      </c>
      <c r="M472" s="96">
        <f t="shared" si="78"/>
        <v>0</v>
      </c>
      <c r="N472" s="96">
        <f>IF(N$11=نوفمبر!$A32,نوفمبر!$BP32-نوفمبر!$BO32,0)</f>
        <v>0</v>
      </c>
      <c r="O472" s="96">
        <f>IF(O$11=نوفمبر!$A32,نوفمبر!$BL32-نوفمبر!$BK32,0)</f>
        <v>0</v>
      </c>
      <c r="P472" s="96">
        <f>IF(P$11=نوفمبر!$A32,نوفمبر!$AI32-نوفمبر!$AJ32,0)</f>
        <v>0</v>
      </c>
      <c r="Q472" s="96">
        <f>IF(Q$11=نوفمبر!$A32,نوفمبر!$AI32-نوفمبر!$AJ32,0)</f>
        <v>0</v>
      </c>
      <c r="R472" s="96">
        <f>IF(R$11=نوفمبر!$A32,نوفمبر!$AI32-نوفمبر!$AJ32,0)</f>
        <v>0</v>
      </c>
      <c r="S472" s="96">
        <f>IF(S$11=نوفمبر!$A32,نوفمبر!$AI32-نوفمبر!$AJ32,0)</f>
        <v>0</v>
      </c>
      <c r="T472" s="96">
        <f>IF(T$11=نوفمبر!$A32,نوفمبر!$AI32-نوفمبر!$AJ32,0)</f>
        <v>0</v>
      </c>
      <c r="U472" s="96">
        <f t="shared" si="79"/>
        <v>0</v>
      </c>
      <c r="V472" s="96">
        <f>IF(V$11=نوفمبر!$A32,نوفمبر!$BP32-نوفمبر!$BO32,0)</f>
        <v>0</v>
      </c>
      <c r="W472" s="96">
        <f>IF(W$11=نوفمبر!$A32,نوفمبر!$BL32-نوفمبر!$BK32,0)</f>
        <v>0</v>
      </c>
      <c r="X472" s="96">
        <f>IF(X$11=نوفمبر!$A32,نوفمبر!$AI32-نوفمبر!$AJ32,0)</f>
        <v>0</v>
      </c>
      <c r="Y472" s="96">
        <f>IF(Y$11=نوفمبر!$A32,نوفمبر!$AI32-نوفمبر!$AJ32,0)</f>
        <v>0</v>
      </c>
      <c r="Z472" s="96">
        <f>IF(Z$11=نوفمبر!$A32,نوفمبر!$AI32-نوفمبر!$AJ32,0)</f>
        <v>0</v>
      </c>
      <c r="AA472" s="96">
        <f>IF(AA$11=نوفمبر!$A32,نوفمبر!$AI32-نوفمبر!$AJ32,0)</f>
        <v>0</v>
      </c>
      <c r="AB472" s="96">
        <f>IF(AB$11=نوفمبر!$A32,نوفمبر!$AI32-نوفمبر!$AJ32,0)</f>
        <v>0</v>
      </c>
      <c r="AC472" s="96">
        <f t="shared" si="80"/>
        <v>0</v>
      </c>
      <c r="AD472" s="96">
        <f>IF(AD$11=نوفمبر!$A32,نوفمبر!$BP32-نوفمبر!$BO32,0)</f>
        <v>0</v>
      </c>
      <c r="AE472" s="96">
        <f>IF(AE$11=نوفمبر!$A32,نوفمبر!$BL32-نوفمبر!$BK32,0)</f>
        <v>0</v>
      </c>
      <c r="AF472" s="96">
        <f>IF(AF$11=نوفمبر!$A32,نوفمبر!$AI32-نوفمبر!$AJ32,0)</f>
        <v>0</v>
      </c>
      <c r="AG472" s="96">
        <f>IF(AG$11=نوفمبر!$A32,نوفمبر!$AI32-نوفمبر!$AJ32,0)</f>
        <v>0</v>
      </c>
      <c r="AH472" s="96">
        <f>IF(AH$11=نوفمبر!$A32,نوفمبر!$AI32-نوفمبر!$AJ32,0)</f>
        <v>0</v>
      </c>
      <c r="AI472" s="96">
        <f t="shared" si="81"/>
        <v>0</v>
      </c>
      <c r="AJ472" s="96">
        <f>IF(AJ$11=نوفمبر!$A32,نوفمبر!$BP32-نوفمبر!$BO32,0)</f>
        <v>0</v>
      </c>
      <c r="AK472" s="96">
        <f>IF(AK$11=نوفمبر!$A32,نوفمبر!$AI32-نوفمبر!$AJ32,0)</f>
        <v>0</v>
      </c>
      <c r="AL472" s="96">
        <f>IF(AL$11=نوفمبر!$A32,نوفمبر!$AI32-نوفمبر!$AJ32,0)</f>
        <v>0</v>
      </c>
      <c r="AM472" s="96">
        <f>IF(AM$11=نوفمبر!$A32,نوفمبر!$AI32-نوفمبر!$AJ32,0)</f>
        <v>0</v>
      </c>
      <c r="AN472" s="96">
        <f>IF(AN$11=نوفمبر!$A32,نوفمبر!$AI32-نوفمبر!$AJ32,0)</f>
        <v>0</v>
      </c>
    </row>
    <row r="473" spans="1:40">
      <c r="A473" s="96" t="str">
        <f>IF(D473&gt;0,نوفمبر!D33," ")</f>
        <v> </v>
      </c>
      <c r="B473" s="96"/>
      <c r="C473" s="96"/>
      <c r="D473" s="126">
        <f t="shared" si="76"/>
        <v>0</v>
      </c>
      <c r="E473" s="126">
        <f t="shared" si="77"/>
        <v>0</v>
      </c>
      <c r="F473" s="96">
        <f>IF(F$11=نوفمبر!$A33,نوفمبر!$BP33-نوفمبر!$BO33,0)</f>
        <v>0</v>
      </c>
      <c r="G473" s="96">
        <f>IF(G$11=نوفمبر!$A33,نوفمبر!$BL33-نوفمبر!$BK33,0)</f>
        <v>0</v>
      </c>
      <c r="H473" s="96">
        <f>IF(H$11=نوفمبر!$A33,نوفمبر!$BM33-نوفمبر!$BN33,0)</f>
        <v>0</v>
      </c>
      <c r="I473" s="96">
        <f>IF(I$11=نوفمبر!$A33,نوفمبر!$BM33-نوفمبر!$BN33,0)</f>
        <v>0</v>
      </c>
      <c r="J473" s="96">
        <f>IF(J$11=نوفمبر!$A33,نوفمبر!$BM33-نوفمبر!$BN33,0)</f>
        <v>0</v>
      </c>
      <c r="K473" s="96">
        <f>IF(K$11=نوفمبر!$A33,نوفمبر!$BM33-نوفمبر!$BN33,0)</f>
        <v>0</v>
      </c>
      <c r="L473" s="96">
        <f>IF(L$11=نوفمبر!$A33,نوفمبر!$BM33-نوفمبر!$BN33,0)</f>
        <v>0</v>
      </c>
      <c r="M473" s="96">
        <f t="shared" si="78"/>
        <v>0</v>
      </c>
      <c r="N473" s="96">
        <f>IF(N$11=نوفمبر!$A33,نوفمبر!$BP33-نوفمبر!$BO33,0)</f>
        <v>0</v>
      </c>
      <c r="O473" s="96">
        <f>IF(O$11=نوفمبر!$A33,نوفمبر!$BL33-نوفمبر!$BK33,0)</f>
        <v>0</v>
      </c>
      <c r="P473" s="96">
        <f>IF(P$11=نوفمبر!$A33,نوفمبر!$AI33-نوفمبر!$AJ33,0)</f>
        <v>0</v>
      </c>
      <c r="Q473" s="96">
        <f>IF(Q$11=نوفمبر!$A33,نوفمبر!$AI33-نوفمبر!$AJ33,0)</f>
        <v>0</v>
      </c>
      <c r="R473" s="96">
        <f>IF(R$11=نوفمبر!$A33,نوفمبر!$AI33-نوفمبر!$AJ33,0)</f>
        <v>0</v>
      </c>
      <c r="S473" s="96">
        <f>IF(S$11=نوفمبر!$A33,نوفمبر!$AI33-نوفمبر!$AJ33,0)</f>
        <v>0</v>
      </c>
      <c r="T473" s="96">
        <f>IF(T$11=نوفمبر!$A33,نوفمبر!$AI33-نوفمبر!$AJ33,0)</f>
        <v>0</v>
      </c>
      <c r="U473" s="96">
        <f t="shared" si="79"/>
        <v>0</v>
      </c>
      <c r="V473" s="96">
        <f>IF(V$11=نوفمبر!$A33,نوفمبر!$BP33-نوفمبر!$BO33,0)</f>
        <v>0</v>
      </c>
      <c r="W473" s="96">
        <f>IF(W$11=نوفمبر!$A33,نوفمبر!$BL33-نوفمبر!$BK33,0)</f>
        <v>0</v>
      </c>
      <c r="X473" s="96">
        <f>IF(X$11=نوفمبر!$A33,نوفمبر!$AI33-نوفمبر!$AJ33,0)</f>
        <v>0</v>
      </c>
      <c r="Y473" s="96">
        <f>IF(Y$11=نوفمبر!$A33,نوفمبر!$AI33-نوفمبر!$AJ33,0)</f>
        <v>0</v>
      </c>
      <c r="Z473" s="96">
        <f>IF(Z$11=نوفمبر!$A33,نوفمبر!$AI33-نوفمبر!$AJ33,0)</f>
        <v>0</v>
      </c>
      <c r="AA473" s="96">
        <f>IF(AA$11=نوفمبر!$A33,نوفمبر!$AI33-نوفمبر!$AJ33,0)</f>
        <v>0</v>
      </c>
      <c r="AB473" s="96">
        <f>IF(AB$11=نوفمبر!$A33,نوفمبر!$AI33-نوفمبر!$AJ33,0)</f>
        <v>0</v>
      </c>
      <c r="AC473" s="96">
        <f t="shared" si="80"/>
        <v>0</v>
      </c>
      <c r="AD473" s="96">
        <f>IF(AD$11=نوفمبر!$A33,نوفمبر!$BP33-نوفمبر!$BO33,0)</f>
        <v>0</v>
      </c>
      <c r="AE473" s="96">
        <f>IF(AE$11=نوفمبر!$A33,نوفمبر!$BL33-نوفمبر!$BK33,0)</f>
        <v>0</v>
      </c>
      <c r="AF473" s="96">
        <f>IF(AF$11=نوفمبر!$A33,نوفمبر!$AI33-نوفمبر!$AJ33,0)</f>
        <v>0</v>
      </c>
      <c r="AG473" s="96">
        <f>IF(AG$11=نوفمبر!$A33,نوفمبر!$AI33-نوفمبر!$AJ33,0)</f>
        <v>0</v>
      </c>
      <c r="AH473" s="96">
        <f>IF(AH$11=نوفمبر!$A33,نوفمبر!$AI33-نوفمبر!$AJ33,0)</f>
        <v>0</v>
      </c>
      <c r="AI473" s="96">
        <f t="shared" si="81"/>
        <v>0</v>
      </c>
      <c r="AJ473" s="96">
        <f>IF(AJ$11=نوفمبر!$A33,نوفمبر!$BP33-نوفمبر!$BO33,0)</f>
        <v>0</v>
      </c>
      <c r="AK473" s="96">
        <f>IF(AK$11=نوفمبر!$A33,نوفمبر!$AI33-نوفمبر!$AJ33,0)</f>
        <v>0</v>
      </c>
      <c r="AL473" s="96">
        <f>IF(AL$11=نوفمبر!$A33,نوفمبر!$AI33-نوفمبر!$AJ33,0)</f>
        <v>0</v>
      </c>
      <c r="AM473" s="96">
        <f>IF(AM$11=نوفمبر!$A33,نوفمبر!$AI33-نوفمبر!$AJ33,0)</f>
        <v>0</v>
      </c>
      <c r="AN473" s="96">
        <f>IF(AN$11=نوفمبر!$A33,نوفمبر!$AI33-نوفمبر!$AJ33,0)</f>
        <v>0</v>
      </c>
    </row>
    <row r="474" spans="1:40">
      <c r="A474" s="96" t="str">
        <f>IF(D474&gt;0,نوفمبر!D34," ")</f>
        <v> </v>
      </c>
      <c r="B474" s="96"/>
      <c r="C474" s="96"/>
      <c r="D474" s="126">
        <f t="shared" si="76"/>
        <v>0</v>
      </c>
      <c r="E474" s="126">
        <f t="shared" si="77"/>
        <v>0</v>
      </c>
      <c r="F474" s="96">
        <f>IF(F$11=نوفمبر!$A34,نوفمبر!$BP34-نوفمبر!$BO34,0)</f>
        <v>0</v>
      </c>
      <c r="G474" s="96">
        <f>IF(G$11=نوفمبر!$A34,نوفمبر!$BL34-نوفمبر!$BK34,0)</f>
        <v>0</v>
      </c>
      <c r="H474" s="96">
        <f>IF(H$11=نوفمبر!$A34,نوفمبر!$BM34-نوفمبر!$BN34,0)</f>
        <v>0</v>
      </c>
      <c r="I474" s="96">
        <f>IF(I$11=نوفمبر!$A34,نوفمبر!$BM34-نوفمبر!$BN34,0)</f>
        <v>0</v>
      </c>
      <c r="J474" s="96">
        <f>IF(J$11=نوفمبر!$A34,نوفمبر!$BM34-نوفمبر!$BN34,0)</f>
        <v>0</v>
      </c>
      <c r="K474" s="96">
        <f>IF(K$11=نوفمبر!$A34,نوفمبر!$BM34-نوفمبر!$BN34,0)</f>
        <v>0</v>
      </c>
      <c r="L474" s="96">
        <f>IF(L$11=نوفمبر!$A34,نوفمبر!$BM34-نوفمبر!$BN34,0)</f>
        <v>0</v>
      </c>
      <c r="M474" s="96">
        <f t="shared" si="78"/>
        <v>0</v>
      </c>
      <c r="N474" s="96">
        <f>IF(N$11=نوفمبر!$A34,نوفمبر!$BP34-نوفمبر!$BO34,0)</f>
        <v>0</v>
      </c>
      <c r="O474" s="96">
        <f>IF(O$11=نوفمبر!$A34,نوفمبر!$BL34-نوفمبر!$BK34,0)</f>
        <v>0</v>
      </c>
      <c r="P474" s="96">
        <f>IF(P$11=نوفمبر!$A34,نوفمبر!$AI34-نوفمبر!$AJ34,0)</f>
        <v>0</v>
      </c>
      <c r="Q474" s="96">
        <f>IF(Q$11=نوفمبر!$A34,نوفمبر!$AI34-نوفمبر!$AJ34,0)</f>
        <v>0</v>
      </c>
      <c r="R474" s="96">
        <f>IF(R$11=نوفمبر!$A34,نوفمبر!$AI34-نوفمبر!$AJ34,0)</f>
        <v>0</v>
      </c>
      <c r="S474" s="96">
        <f>IF(S$11=نوفمبر!$A34,نوفمبر!$AI34-نوفمبر!$AJ34,0)</f>
        <v>0</v>
      </c>
      <c r="T474" s="96">
        <f>IF(T$11=نوفمبر!$A34,نوفمبر!$AI34-نوفمبر!$AJ34,0)</f>
        <v>0</v>
      </c>
      <c r="U474" s="96">
        <f t="shared" si="79"/>
        <v>0</v>
      </c>
      <c r="V474" s="96">
        <f>IF(V$11=نوفمبر!$A34,نوفمبر!$BP34-نوفمبر!$BO34,0)</f>
        <v>0</v>
      </c>
      <c r="W474" s="96">
        <f>IF(W$11=نوفمبر!$A34,نوفمبر!$BL34-نوفمبر!$BK34,0)</f>
        <v>0</v>
      </c>
      <c r="X474" s="96">
        <f>IF(X$11=نوفمبر!$A34,نوفمبر!$AI34-نوفمبر!$AJ34,0)</f>
        <v>0</v>
      </c>
      <c r="Y474" s="96">
        <f>IF(Y$11=نوفمبر!$A34,نوفمبر!$AI34-نوفمبر!$AJ34,0)</f>
        <v>0</v>
      </c>
      <c r="Z474" s="96">
        <f>IF(Z$11=نوفمبر!$A34,نوفمبر!$AI34-نوفمبر!$AJ34,0)</f>
        <v>0</v>
      </c>
      <c r="AA474" s="96">
        <f>IF(AA$11=نوفمبر!$A34,نوفمبر!$AI34-نوفمبر!$AJ34,0)</f>
        <v>0</v>
      </c>
      <c r="AB474" s="96">
        <f>IF(AB$11=نوفمبر!$A34,نوفمبر!$AI34-نوفمبر!$AJ34,0)</f>
        <v>0</v>
      </c>
      <c r="AC474" s="96">
        <f t="shared" si="80"/>
        <v>0</v>
      </c>
      <c r="AD474" s="96">
        <f>IF(AD$11=نوفمبر!$A34,نوفمبر!$BP34-نوفمبر!$BO34,0)</f>
        <v>0</v>
      </c>
      <c r="AE474" s="96">
        <f>IF(AE$11=نوفمبر!$A34,نوفمبر!$BL34-نوفمبر!$BK34,0)</f>
        <v>0</v>
      </c>
      <c r="AF474" s="96">
        <f>IF(AF$11=نوفمبر!$A34,نوفمبر!$AI34-نوفمبر!$AJ34,0)</f>
        <v>0</v>
      </c>
      <c r="AG474" s="96">
        <f>IF(AG$11=نوفمبر!$A34,نوفمبر!$AI34-نوفمبر!$AJ34,0)</f>
        <v>0</v>
      </c>
      <c r="AH474" s="96">
        <f>IF(AH$11=نوفمبر!$A34,نوفمبر!$AI34-نوفمبر!$AJ34,0)</f>
        <v>0</v>
      </c>
      <c r="AI474" s="96">
        <f t="shared" si="81"/>
        <v>0</v>
      </c>
      <c r="AJ474" s="96">
        <f>IF(AJ$11=نوفمبر!$A34,نوفمبر!$BP34-نوفمبر!$BO34,0)</f>
        <v>0</v>
      </c>
      <c r="AK474" s="96">
        <f>IF(AK$11=نوفمبر!$A34,نوفمبر!$AI34-نوفمبر!$AJ34,0)</f>
        <v>0</v>
      </c>
      <c r="AL474" s="96">
        <f>IF(AL$11=نوفمبر!$A34,نوفمبر!$AI34-نوفمبر!$AJ34,0)</f>
        <v>0</v>
      </c>
      <c r="AM474" s="96">
        <f>IF(AM$11=نوفمبر!$A34,نوفمبر!$AI34-نوفمبر!$AJ34,0)</f>
        <v>0</v>
      </c>
      <c r="AN474" s="96">
        <f>IF(AN$11=نوفمبر!$A34,نوفمبر!$AI34-نوفمبر!$AJ34,0)</f>
        <v>0</v>
      </c>
    </row>
    <row r="475" spans="1:40">
      <c r="A475" s="96" t="str">
        <f>IF(D475&gt;0,نوفمبر!D35," ")</f>
        <v> </v>
      </c>
      <c r="B475" s="96"/>
      <c r="C475" s="96"/>
      <c r="D475" s="126">
        <f t="shared" si="76"/>
        <v>0</v>
      </c>
      <c r="E475" s="126">
        <f t="shared" si="77"/>
        <v>0</v>
      </c>
      <c r="F475" s="96">
        <f>IF(F$11=نوفمبر!$A35,نوفمبر!$BP35-نوفمبر!$BO35,0)</f>
        <v>0</v>
      </c>
      <c r="G475" s="96">
        <f>IF(G$11=نوفمبر!$A35,نوفمبر!$BL35-نوفمبر!$BK35,0)</f>
        <v>0</v>
      </c>
      <c r="H475" s="96">
        <f>IF(H$11=نوفمبر!$A35,نوفمبر!$BM35-نوفمبر!$BN35,0)</f>
        <v>0</v>
      </c>
      <c r="I475" s="96">
        <f>IF(I$11=نوفمبر!$A35,نوفمبر!$BM35-نوفمبر!$BN35,0)</f>
        <v>0</v>
      </c>
      <c r="J475" s="96">
        <f>IF(J$11=نوفمبر!$A35,نوفمبر!$BM35-نوفمبر!$BN35,0)</f>
        <v>0</v>
      </c>
      <c r="K475" s="96">
        <f>IF(K$11=نوفمبر!$A35,نوفمبر!$BM35-نوفمبر!$BN35,0)</f>
        <v>0</v>
      </c>
      <c r="L475" s="96">
        <f>IF(L$11=نوفمبر!$A35,نوفمبر!$BM35-نوفمبر!$BN35,0)</f>
        <v>0</v>
      </c>
      <c r="M475" s="96">
        <f t="shared" si="78"/>
        <v>0</v>
      </c>
      <c r="N475" s="96">
        <f>IF(N$11=نوفمبر!$A35,نوفمبر!$BP35-نوفمبر!$BO35,0)</f>
        <v>0</v>
      </c>
      <c r="O475" s="96">
        <f>IF(O$11=نوفمبر!$A35,نوفمبر!$BL35-نوفمبر!$BK35,0)</f>
        <v>0</v>
      </c>
      <c r="P475" s="96">
        <f>IF(P$11=نوفمبر!$A35,نوفمبر!$AI35-نوفمبر!$AJ35,0)</f>
        <v>0</v>
      </c>
      <c r="Q475" s="96">
        <f>IF(Q$11=نوفمبر!$A35,نوفمبر!$AI35-نوفمبر!$AJ35,0)</f>
        <v>0</v>
      </c>
      <c r="R475" s="96">
        <f>IF(R$11=نوفمبر!$A35,نوفمبر!$AI35-نوفمبر!$AJ35,0)</f>
        <v>0</v>
      </c>
      <c r="S475" s="96">
        <f>IF(S$11=نوفمبر!$A35,نوفمبر!$AI35-نوفمبر!$AJ35,0)</f>
        <v>0</v>
      </c>
      <c r="T475" s="96">
        <f>IF(T$11=نوفمبر!$A35,نوفمبر!$AI35-نوفمبر!$AJ35,0)</f>
        <v>0</v>
      </c>
      <c r="U475" s="96">
        <f t="shared" si="79"/>
        <v>0</v>
      </c>
      <c r="V475" s="96">
        <f>IF(V$11=نوفمبر!$A35,نوفمبر!$BP35-نوفمبر!$BO35,0)</f>
        <v>0</v>
      </c>
      <c r="W475" s="96">
        <f>IF(W$11=نوفمبر!$A35,نوفمبر!$BL35-نوفمبر!$BK35,0)</f>
        <v>0</v>
      </c>
      <c r="X475" s="96">
        <f>IF(X$11=نوفمبر!$A35,نوفمبر!$AI35-نوفمبر!$AJ35,0)</f>
        <v>0</v>
      </c>
      <c r="Y475" s="96">
        <f>IF(Y$11=نوفمبر!$A35,نوفمبر!$AI35-نوفمبر!$AJ35,0)</f>
        <v>0</v>
      </c>
      <c r="Z475" s="96">
        <f>IF(Z$11=نوفمبر!$A35,نوفمبر!$AI35-نوفمبر!$AJ35,0)</f>
        <v>0</v>
      </c>
      <c r="AA475" s="96">
        <f>IF(AA$11=نوفمبر!$A35,نوفمبر!$AI35-نوفمبر!$AJ35,0)</f>
        <v>0</v>
      </c>
      <c r="AB475" s="96">
        <f>IF(AB$11=نوفمبر!$A35,نوفمبر!$AI35-نوفمبر!$AJ35,0)</f>
        <v>0</v>
      </c>
      <c r="AC475" s="96">
        <f t="shared" si="80"/>
        <v>0</v>
      </c>
      <c r="AD475" s="96">
        <f>IF(AD$11=نوفمبر!$A35,نوفمبر!$BP35-نوفمبر!$BO35,0)</f>
        <v>0</v>
      </c>
      <c r="AE475" s="96">
        <f>IF(AE$11=نوفمبر!$A35,نوفمبر!$BL35-نوفمبر!$BK35,0)</f>
        <v>0</v>
      </c>
      <c r="AF475" s="96">
        <f>IF(AF$11=نوفمبر!$A35,نوفمبر!$AI35-نوفمبر!$AJ35,0)</f>
        <v>0</v>
      </c>
      <c r="AG475" s="96">
        <f>IF(AG$11=نوفمبر!$A35,نوفمبر!$AI35-نوفمبر!$AJ35,0)</f>
        <v>0</v>
      </c>
      <c r="AH475" s="96">
        <f>IF(AH$11=نوفمبر!$A35,نوفمبر!$AI35-نوفمبر!$AJ35,0)</f>
        <v>0</v>
      </c>
      <c r="AI475" s="96">
        <f t="shared" si="81"/>
        <v>0</v>
      </c>
      <c r="AJ475" s="96">
        <f>IF(AJ$11=نوفمبر!$A35,نوفمبر!$BP35-نوفمبر!$BO35,0)</f>
        <v>0</v>
      </c>
      <c r="AK475" s="96">
        <f>IF(AK$11=نوفمبر!$A35,نوفمبر!$AI35-نوفمبر!$AJ35,0)</f>
        <v>0</v>
      </c>
      <c r="AL475" s="96">
        <f>IF(AL$11=نوفمبر!$A35,نوفمبر!$AI35-نوفمبر!$AJ35,0)</f>
        <v>0</v>
      </c>
      <c r="AM475" s="96">
        <f>IF(AM$11=نوفمبر!$A35,نوفمبر!$AI35-نوفمبر!$AJ35,0)</f>
        <v>0</v>
      </c>
      <c r="AN475" s="96">
        <f>IF(AN$11=نوفمبر!$A35,نوفمبر!$AI35-نوفمبر!$AJ35,0)</f>
        <v>0</v>
      </c>
    </row>
    <row r="476" spans="1:40">
      <c r="A476" s="96" t="str">
        <f>IF(D476&gt;0,نوفمبر!D36," ")</f>
        <v> </v>
      </c>
      <c r="B476" s="96"/>
      <c r="C476" s="96"/>
      <c r="D476" s="126">
        <f t="shared" si="76"/>
        <v>0</v>
      </c>
      <c r="E476" s="126">
        <f t="shared" si="77"/>
        <v>0</v>
      </c>
      <c r="F476" s="96">
        <f>IF(F$11=نوفمبر!$A36,نوفمبر!$BP36-نوفمبر!$BO36,0)</f>
        <v>0</v>
      </c>
      <c r="G476" s="96">
        <f>IF(G$11=نوفمبر!$A36,نوفمبر!$BL36-نوفمبر!$BK36,0)</f>
        <v>0</v>
      </c>
      <c r="H476" s="96">
        <f>IF(H$11=نوفمبر!$A36,نوفمبر!$BM36-نوفمبر!$BN36,0)</f>
        <v>0</v>
      </c>
      <c r="I476" s="96">
        <f>IF(I$11=نوفمبر!$A36,نوفمبر!$BM36-نوفمبر!$BN36,0)</f>
        <v>0</v>
      </c>
      <c r="J476" s="96">
        <f>IF(J$11=نوفمبر!$A36,نوفمبر!$BM36-نوفمبر!$BN36,0)</f>
        <v>0</v>
      </c>
      <c r="K476" s="96">
        <f>IF(K$11=نوفمبر!$A36,نوفمبر!$BM36-نوفمبر!$BN36,0)</f>
        <v>0</v>
      </c>
      <c r="L476" s="96">
        <f>IF(L$11=نوفمبر!$A36,نوفمبر!$BM36-نوفمبر!$BN36,0)</f>
        <v>0</v>
      </c>
      <c r="M476" s="96">
        <f t="shared" si="78"/>
        <v>0</v>
      </c>
      <c r="N476" s="96">
        <f>IF(N$11=نوفمبر!$A36,نوفمبر!$BP36-نوفمبر!$BO36,0)</f>
        <v>0</v>
      </c>
      <c r="O476" s="96">
        <f>IF(O$11=نوفمبر!$A36,نوفمبر!$BL36-نوفمبر!$BK36,0)</f>
        <v>0</v>
      </c>
      <c r="P476" s="96">
        <f>IF(P$11=نوفمبر!$A36,نوفمبر!$AI36-نوفمبر!$AJ36,0)</f>
        <v>0</v>
      </c>
      <c r="Q476" s="96">
        <f>IF(Q$11=نوفمبر!$A36,نوفمبر!$AI36-نوفمبر!$AJ36,0)</f>
        <v>0</v>
      </c>
      <c r="R476" s="96">
        <f>IF(R$11=نوفمبر!$A36,نوفمبر!$AI36-نوفمبر!$AJ36,0)</f>
        <v>0</v>
      </c>
      <c r="S476" s="96">
        <f>IF(S$11=نوفمبر!$A36,نوفمبر!$AI36-نوفمبر!$AJ36,0)</f>
        <v>0</v>
      </c>
      <c r="T476" s="96">
        <f>IF(T$11=نوفمبر!$A36,نوفمبر!$AI36-نوفمبر!$AJ36,0)</f>
        <v>0</v>
      </c>
      <c r="U476" s="96">
        <f t="shared" si="79"/>
        <v>0</v>
      </c>
      <c r="V476" s="96">
        <f>IF(V$11=نوفمبر!$A36,نوفمبر!$BP36-نوفمبر!$BO36,0)</f>
        <v>0</v>
      </c>
      <c r="W476" s="96">
        <f>IF(W$11=نوفمبر!$A36,نوفمبر!$BL36-نوفمبر!$BK36,0)</f>
        <v>0</v>
      </c>
      <c r="X476" s="96">
        <f>IF(X$11=نوفمبر!$A36,نوفمبر!$AI36-نوفمبر!$AJ36,0)</f>
        <v>0</v>
      </c>
      <c r="Y476" s="96">
        <f>IF(Y$11=نوفمبر!$A36,نوفمبر!$AI36-نوفمبر!$AJ36,0)</f>
        <v>0</v>
      </c>
      <c r="Z476" s="96">
        <f>IF(Z$11=نوفمبر!$A36,نوفمبر!$AI36-نوفمبر!$AJ36,0)</f>
        <v>0</v>
      </c>
      <c r="AA476" s="96">
        <f>IF(AA$11=نوفمبر!$A36,نوفمبر!$AI36-نوفمبر!$AJ36,0)</f>
        <v>0</v>
      </c>
      <c r="AB476" s="96">
        <f>IF(AB$11=نوفمبر!$A36,نوفمبر!$AI36-نوفمبر!$AJ36,0)</f>
        <v>0</v>
      </c>
      <c r="AC476" s="96">
        <f t="shared" si="80"/>
        <v>0</v>
      </c>
      <c r="AD476" s="96">
        <f>IF(AD$11=نوفمبر!$A36,نوفمبر!$BP36-نوفمبر!$BO36,0)</f>
        <v>0</v>
      </c>
      <c r="AE476" s="96">
        <f>IF(AE$11=نوفمبر!$A36,نوفمبر!$BL36-نوفمبر!$BK36,0)</f>
        <v>0</v>
      </c>
      <c r="AF476" s="96">
        <f>IF(AF$11=نوفمبر!$A36,نوفمبر!$AI36-نوفمبر!$AJ36,0)</f>
        <v>0</v>
      </c>
      <c r="AG476" s="96">
        <f>IF(AG$11=نوفمبر!$A36,نوفمبر!$AI36-نوفمبر!$AJ36,0)</f>
        <v>0</v>
      </c>
      <c r="AH476" s="96">
        <f>IF(AH$11=نوفمبر!$A36,نوفمبر!$AI36-نوفمبر!$AJ36,0)</f>
        <v>0</v>
      </c>
      <c r="AI476" s="96">
        <f t="shared" si="81"/>
        <v>0</v>
      </c>
      <c r="AJ476" s="96">
        <f>IF(AJ$11=نوفمبر!$A36,نوفمبر!$BP36-نوفمبر!$BO36,0)</f>
        <v>0</v>
      </c>
      <c r="AK476" s="96">
        <f>IF(AK$11=نوفمبر!$A36,نوفمبر!$AI36-نوفمبر!$AJ36,0)</f>
        <v>0</v>
      </c>
      <c r="AL476" s="96">
        <f>IF(AL$11=نوفمبر!$A36,نوفمبر!$AI36-نوفمبر!$AJ36,0)</f>
        <v>0</v>
      </c>
      <c r="AM476" s="96">
        <f>IF(AM$11=نوفمبر!$A36,نوفمبر!$AI36-نوفمبر!$AJ36,0)</f>
        <v>0</v>
      </c>
      <c r="AN476" s="96">
        <f>IF(AN$11=نوفمبر!$A36,نوفمبر!$AI36-نوفمبر!$AJ36,0)</f>
        <v>0</v>
      </c>
    </row>
    <row r="477" spans="1:40">
      <c r="A477" s="96" t="str">
        <f>IF(D477&gt;0,نوفمبر!D37," ")</f>
        <v> </v>
      </c>
      <c r="B477" s="96"/>
      <c r="C477" s="96"/>
      <c r="D477" s="126">
        <f t="shared" si="76"/>
        <v>0</v>
      </c>
      <c r="E477" s="126">
        <f t="shared" si="77"/>
        <v>0</v>
      </c>
      <c r="F477" s="96">
        <f>IF(F$11=نوفمبر!$A37,نوفمبر!$BP37-نوفمبر!$BO37,0)</f>
        <v>0</v>
      </c>
      <c r="G477" s="96">
        <f>IF(G$11=نوفمبر!$A37,نوفمبر!$BL37-نوفمبر!$BK37,0)</f>
        <v>0</v>
      </c>
      <c r="H477" s="96">
        <f>IF(H$11=نوفمبر!$A37,نوفمبر!$BM37-نوفمبر!$BN37,0)</f>
        <v>0</v>
      </c>
      <c r="I477" s="96">
        <f>IF(I$11=نوفمبر!$A37,نوفمبر!$BM37-نوفمبر!$BN37,0)</f>
        <v>0</v>
      </c>
      <c r="J477" s="96">
        <f>IF(J$11=نوفمبر!$A37,نوفمبر!$BM37-نوفمبر!$BN37,0)</f>
        <v>0</v>
      </c>
      <c r="K477" s="96">
        <f>IF(K$11=نوفمبر!$A37,نوفمبر!$BM37-نوفمبر!$BN37,0)</f>
        <v>0</v>
      </c>
      <c r="L477" s="96">
        <f>IF(L$11=نوفمبر!$A37,نوفمبر!$BM37-نوفمبر!$BN37,0)</f>
        <v>0</v>
      </c>
      <c r="M477" s="96">
        <f t="shared" si="78"/>
        <v>0</v>
      </c>
      <c r="N477" s="96">
        <f>IF(N$11=نوفمبر!$A37,نوفمبر!$BP37-نوفمبر!$BO37,0)</f>
        <v>0</v>
      </c>
      <c r="O477" s="96">
        <f>IF(O$11=نوفمبر!$A37,نوفمبر!$BL37-نوفمبر!$BK37,0)</f>
        <v>0</v>
      </c>
      <c r="P477" s="96">
        <f>IF(P$11=نوفمبر!$A37,نوفمبر!$AI37-نوفمبر!$AJ37,0)</f>
        <v>0</v>
      </c>
      <c r="Q477" s="96">
        <f>IF(Q$11=نوفمبر!$A37,نوفمبر!$AI37-نوفمبر!$AJ37,0)</f>
        <v>0</v>
      </c>
      <c r="R477" s="96">
        <f>IF(R$11=نوفمبر!$A37,نوفمبر!$AI37-نوفمبر!$AJ37,0)</f>
        <v>0</v>
      </c>
      <c r="S477" s="96">
        <f>IF(S$11=نوفمبر!$A37,نوفمبر!$AI37-نوفمبر!$AJ37,0)</f>
        <v>0</v>
      </c>
      <c r="T477" s="96">
        <f>IF(T$11=نوفمبر!$A37,نوفمبر!$AI37-نوفمبر!$AJ37,0)</f>
        <v>0</v>
      </c>
      <c r="U477" s="96">
        <f t="shared" si="79"/>
        <v>0</v>
      </c>
      <c r="V477" s="96">
        <f>IF(V$11=نوفمبر!$A37,نوفمبر!$BP37-نوفمبر!$BO37,0)</f>
        <v>0</v>
      </c>
      <c r="W477" s="96">
        <f>IF(W$11=نوفمبر!$A37,نوفمبر!$BL37-نوفمبر!$BK37,0)</f>
        <v>0</v>
      </c>
      <c r="X477" s="96">
        <f>IF(X$11=نوفمبر!$A37,نوفمبر!$AI37-نوفمبر!$AJ37,0)</f>
        <v>0</v>
      </c>
      <c r="Y477" s="96">
        <f>IF(Y$11=نوفمبر!$A37,نوفمبر!$AI37-نوفمبر!$AJ37,0)</f>
        <v>0</v>
      </c>
      <c r="Z477" s="96">
        <f>IF(Z$11=نوفمبر!$A37,نوفمبر!$AI37-نوفمبر!$AJ37,0)</f>
        <v>0</v>
      </c>
      <c r="AA477" s="96">
        <f>IF(AA$11=نوفمبر!$A37,نوفمبر!$AI37-نوفمبر!$AJ37,0)</f>
        <v>0</v>
      </c>
      <c r="AB477" s="96">
        <f>IF(AB$11=نوفمبر!$A37,نوفمبر!$AI37-نوفمبر!$AJ37,0)</f>
        <v>0</v>
      </c>
      <c r="AC477" s="96">
        <f t="shared" si="80"/>
        <v>0</v>
      </c>
      <c r="AD477" s="96">
        <f>IF(AD$11=نوفمبر!$A37,نوفمبر!$BP37-نوفمبر!$BO37,0)</f>
        <v>0</v>
      </c>
      <c r="AE477" s="96">
        <f>IF(AE$11=نوفمبر!$A37,نوفمبر!$BL37-نوفمبر!$BK37,0)</f>
        <v>0</v>
      </c>
      <c r="AF477" s="96">
        <f>IF(AF$11=نوفمبر!$A37,نوفمبر!$AI37-نوفمبر!$AJ37,0)</f>
        <v>0</v>
      </c>
      <c r="AG477" s="96">
        <f>IF(AG$11=نوفمبر!$A37,نوفمبر!$AI37-نوفمبر!$AJ37,0)</f>
        <v>0</v>
      </c>
      <c r="AH477" s="96">
        <f>IF(AH$11=نوفمبر!$A37,نوفمبر!$AI37-نوفمبر!$AJ37,0)</f>
        <v>0</v>
      </c>
      <c r="AI477" s="96">
        <f t="shared" si="81"/>
        <v>0</v>
      </c>
      <c r="AJ477" s="96">
        <f>IF(AJ$11=نوفمبر!$A37,نوفمبر!$BP37-نوفمبر!$BO37,0)</f>
        <v>0</v>
      </c>
      <c r="AK477" s="96">
        <f>IF(AK$11=نوفمبر!$A37,نوفمبر!$AI37-نوفمبر!$AJ37,0)</f>
        <v>0</v>
      </c>
      <c r="AL477" s="96">
        <f>IF(AL$11=نوفمبر!$A37,نوفمبر!$AI37-نوفمبر!$AJ37,0)</f>
        <v>0</v>
      </c>
      <c r="AM477" s="96">
        <f>IF(AM$11=نوفمبر!$A37,نوفمبر!$AI37-نوفمبر!$AJ37,0)</f>
        <v>0</v>
      </c>
      <c r="AN477" s="96">
        <f>IF(AN$11=نوفمبر!$A37,نوفمبر!$AI37-نوفمبر!$AJ37,0)</f>
        <v>0</v>
      </c>
    </row>
    <row r="478" spans="1:40">
      <c r="A478" s="96" t="str">
        <f>IF(D478&gt;0,نوفمبر!D38," ")</f>
        <v> </v>
      </c>
      <c r="B478" s="96"/>
      <c r="C478" s="96"/>
      <c r="D478" s="126">
        <f t="shared" si="76"/>
        <v>0</v>
      </c>
      <c r="E478" s="126">
        <f t="shared" si="77"/>
        <v>0</v>
      </c>
      <c r="F478" s="96">
        <f>IF(F$11=نوفمبر!$A38,نوفمبر!$BP38-نوفمبر!$BO38,0)</f>
        <v>0</v>
      </c>
      <c r="G478" s="96">
        <f>IF(G$11=نوفمبر!$A38,نوفمبر!$BL38-نوفمبر!$BK38,0)</f>
        <v>0</v>
      </c>
      <c r="H478" s="96">
        <f>IF(H$11=نوفمبر!$A38,نوفمبر!$BM38-نوفمبر!$BN38,0)</f>
        <v>0</v>
      </c>
      <c r="I478" s="96">
        <f>IF(I$11=نوفمبر!$A38,نوفمبر!$BM38-نوفمبر!$BN38,0)</f>
        <v>0</v>
      </c>
      <c r="J478" s="96">
        <f>IF(J$11=نوفمبر!$A38,نوفمبر!$BM38-نوفمبر!$BN38,0)</f>
        <v>0</v>
      </c>
      <c r="K478" s="96">
        <f>IF(K$11=نوفمبر!$A38,نوفمبر!$BM38-نوفمبر!$BN38,0)</f>
        <v>0</v>
      </c>
      <c r="L478" s="96">
        <f>IF(L$11=نوفمبر!$A38,نوفمبر!$BM38-نوفمبر!$BN38,0)</f>
        <v>0</v>
      </c>
      <c r="M478" s="96">
        <f t="shared" si="78"/>
        <v>0</v>
      </c>
      <c r="N478" s="96">
        <f>IF(N$11=نوفمبر!$A38,نوفمبر!$BP38-نوفمبر!$BO38,0)</f>
        <v>0</v>
      </c>
      <c r="O478" s="96">
        <f>IF(O$11=نوفمبر!$A38,نوفمبر!$BL38-نوفمبر!$BK38,0)</f>
        <v>0</v>
      </c>
      <c r="P478" s="96">
        <f>IF(P$11=نوفمبر!$A38,نوفمبر!$AI38-نوفمبر!$AJ38,0)</f>
        <v>0</v>
      </c>
      <c r="Q478" s="96">
        <f>IF(Q$11=نوفمبر!$A38,نوفمبر!$AI38-نوفمبر!$AJ38,0)</f>
        <v>0</v>
      </c>
      <c r="R478" s="96">
        <f>IF(R$11=نوفمبر!$A38,نوفمبر!$AI38-نوفمبر!$AJ38,0)</f>
        <v>0</v>
      </c>
      <c r="S478" s="96">
        <f>IF(S$11=نوفمبر!$A38,نوفمبر!$AI38-نوفمبر!$AJ38,0)</f>
        <v>0</v>
      </c>
      <c r="T478" s="96">
        <f>IF(T$11=نوفمبر!$A38,نوفمبر!$AI38-نوفمبر!$AJ38,0)</f>
        <v>0</v>
      </c>
      <c r="U478" s="96">
        <f t="shared" si="79"/>
        <v>0</v>
      </c>
      <c r="V478" s="96">
        <f>IF(V$11=نوفمبر!$A38,نوفمبر!$BP38-نوفمبر!$BO38,0)</f>
        <v>0</v>
      </c>
      <c r="W478" s="96">
        <f>IF(W$11=نوفمبر!$A38,نوفمبر!$BL38-نوفمبر!$BK38,0)</f>
        <v>0</v>
      </c>
      <c r="X478" s="96">
        <f>IF(X$11=نوفمبر!$A38,نوفمبر!$AI38-نوفمبر!$AJ38,0)</f>
        <v>0</v>
      </c>
      <c r="Y478" s="96">
        <f>IF(Y$11=نوفمبر!$A38,نوفمبر!$AI38-نوفمبر!$AJ38,0)</f>
        <v>0</v>
      </c>
      <c r="Z478" s="96">
        <f>IF(Z$11=نوفمبر!$A38,نوفمبر!$AI38-نوفمبر!$AJ38,0)</f>
        <v>0</v>
      </c>
      <c r="AA478" s="96">
        <f>IF(AA$11=نوفمبر!$A38,نوفمبر!$AI38-نوفمبر!$AJ38,0)</f>
        <v>0</v>
      </c>
      <c r="AB478" s="96">
        <f>IF(AB$11=نوفمبر!$A38,نوفمبر!$AI38-نوفمبر!$AJ38,0)</f>
        <v>0</v>
      </c>
      <c r="AC478" s="96">
        <f t="shared" si="80"/>
        <v>0</v>
      </c>
      <c r="AD478" s="96">
        <f>IF(AD$11=نوفمبر!$A38,نوفمبر!$BP38-نوفمبر!$BO38,0)</f>
        <v>0</v>
      </c>
      <c r="AE478" s="96">
        <f>IF(AE$11=نوفمبر!$A38,نوفمبر!$BL38-نوفمبر!$BK38,0)</f>
        <v>0</v>
      </c>
      <c r="AF478" s="96">
        <f>IF(AF$11=نوفمبر!$A38,نوفمبر!$AI38-نوفمبر!$AJ38,0)</f>
        <v>0</v>
      </c>
      <c r="AG478" s="96">
        <f>IF(AG$11=نوفمبر!$A38,نوفمبر!$AI38-نوفمبر!$AJ38,0)</f>
        <v>0</v>
      </c>
      <c r="AH478" s="96">
        <f>IF(AH$11=نوفمبر!$A38,نوفمبر!$AI38-نوفمبر!$AJ38,0)</f>
        <v>0</v>
      </c>
      <c r="AI478" s="96">
        <f t="shared" si="81"/>
        <v>0</v>
      </c>
      <c r="AJ478" s="96">
        <f>IF(AJ$11=نوفمبر!$A38,نوفمبر!$BP38-نوفمبر!$BO38,0)</f>
        <v>0</v>
      </c>
      <c r="AK478" s="96">
        <f>IF(AK$11=نوفمبر!$A38,نوفمبر!$AI38-نوفمبر!$AJ38,0)</f>
        <v>0</v>
      </c>
      <c r="AL478" s="96">
        <f>IF(AL$11=نوفمبر!$A38,نوفمبر!$AI38-نوفمبر!$AJ38,0)</f>
        <v>0</v>
      </c>
      <c r="AM478" s="96">
        <f>IF(AM$11=نوفمبر!$A38,نوفمبر!$AI38-نوفمبر!$AJ38,0)</f>
        <v>0</v>
      </c>
      <c r="AN478" s="96">
        <f>IF(AN$11=نوفمبر!$A38,نوفمبر!$AI38-نوفمبر!$AJ38,0)</f>
        <v>0</v>
      </c>
    </row>
    <row r="479" spans="1:40">
      <c r="A479" s="96" t="str">
        <f>IF(D479&gt;0,نوفمبر!D39," ")</f>
        <v> </v>
      </c>
      <c r="B479" s="96"/>
      <c r="C479" s="96"/>
      <c r="D479" s="126">
        <f t="shared" si="76"/>
        <v>0</v>
      </c>
      <c r="E479" s="126">
        <f t="shared" si="77"/>
        <v>0</v>
      </c>
      <c r="F479" s="96">
        <f>IF(F$11=نوفمبر!$A39,نوفمبر!$BP39-نوفمبر!$BO39,0)</f>
        <v>0</v>
      </c>
      <c r="G479" s="96">
        <f>IF(G$11=نوفمبر!$A39,نوفمبر!$BL39-نوفمبر!$BK39,0)</f>
        <v>0</v>
      </c>
      <c r="H479" s="96">
        <f>IF(H$11=نوفمبر!$A39,نوفمبر!$BM39-نوفمبر!$BN39,0)</f>
        <v>0</v>
      </c>
      <c r="I479" s="96">
        <f>IF(I$11=نوفمبر!$A39,نوفمبر!$BM39-نوفمبر!$BN39,0)</f>
        <v>0</v>
      </c>
      <c r="J479" s="96">
        <f>IF(J$11=نوفمبر!$A39,نوفمبر!$BM39-نوفمبر!$BN39,0)</f>
        <v>0</v>
      </c>
      <c r="K479" s="96">
        <f>IF(K$11=نوفمبر!$A39,نوفمبر!$BM39-نوفمبر!$BN39,0)</f>
        <v>0</v>
      </c>
      <c r="L479" s="96">
        <f>IF(L$11=نوفمبر!$A39,نوفمبر!$BM39-نوفمبر!$BN39,0)</f>
        <v>0</v>
      </c>
      <c r="M479" s="96">
        <f t="shared" si="78"/>
        <v>0</v>
      </c>
      <c r="N479" s="96">
        <f>IF(N$11=نوفمبر!$A39,نوفمبر!$BP39-نوفمبر!$BO39,0)</f>
        <v>0</v>
      </c>
      <c r="O479" s="96">
        <f>IF(O$11=نوفمبر!$A39,نوفمبر!$BL39-نوفمبر!$BK39,0)</f>
        <v>0</v>
      </c>
      <c r="P479" s="96">
        <f>IF(P$11=نوفمبر!$A39,نوفمبر!$AI39-نوفمبر!$AJ39,0)</f>
        <v>0</v>
      </c>
      <c r="Q479" s="96">
        <f>IF(Q$11=نوفمبر!$A39,نوفمبر!$AI39-نوفمبر!$AJ39,0)</f>
        <v>0</v>
      </c>
      <c r="R479" s="96">
        <f>IF(R$11=نوفمبر!$A39,نوفمبر!$AI39-نوفمبر!$AJ39,0)</f>
        <v>0</v>
      </c>
      <c r="S479" s="96">
        <f>IF(S$11=نوفمبر!$A39,نوفمبر!$AI39-نوفمبر!$AJ39,0)</f>
        <v>0</v>
      </c>
      <c r="T479" s="96">
        <f>IF(T$11=نوفمبر!$A39,نوفمبر!$AI39-نوفمبر!$AJ39,0)</f>
        <v>0</v>
      </c>
      <c r="U479" s="96">
        <f t="shared" si="79"/>
        <v>0</v>
      </c>
      <c r="V479" s="96">
        <f>IF(V$11=نوفمبر!$A39,نوفمبر!$BP39-نوفمبر!$BO39,0)</f>
        <v>0</v>
      </c>
      <c r="W479" s="96">
        <f>IF(W$11=نوفمبر!$A39,نوفمبر!$BL39-نوفمبر!$BK39,0)</f>
        <v>0</v>
      </c>
      <c r="X479" s="96">
        <f>IF(X$11=نوفمبر!$A39,نوفمبر!$AI39-نوفمبر!$AJ39,0)</f>
        <v>0</v>
      </c>
      <c r="Y479" s="96">
        <f>IF(Y$11=نوفمبر!$A39,نوفمبر!$AI39-نوفمبر!$AJ39,0)</f>
        <v>0</v>
      </c>
      <c r="Z479" s="96">
        <f>IF(Z$11=نوفمبر!$A39,نوفمبر!$AI39-نوفمبر!$AJ39,0)</f>
        <v>0</v>
      </c>
      <c r="AA479" s="96">
        <f>IF(AA$11=نوفمبر!$A39,نوفمبر!$AI39-نوفمبر!$AJ39,0)</f>
        <v>0</v>
      </c>
      <c r="AB479" s="96">
        <f>IF(AB$11=نوفمبر!$A39,نوفمبر!$AI39-نوفمبر!$AJ39,0)</f>
        <v>0</v>
      </c>
      <c r="AC479" s="96">
        <f t="shared" si="80"/>
        <v>0</v>
      </c>
      <c r="AD479" s="96">
        <f>IF(AD$11=نوفمبر!$A39,نوفمبر!$BP39-نوفمبر!$BO39,0)</f>
        <v>0</v>
      </c>
      <c r="AE479" s="96">
        <f>IF(AE$11=نوفمبر!$A39,نوفمبر!$BL39-نوفمبر!$BK39,0)</f>
        <v>0</v>
      </c>
      <c r="AF479" s="96">
        <f>IF(AF$11=نوفمبر!$A39,نوفمبر!$AI39-نوفمبر!$AJ39,0)</f>
        <v>0</v>
      </c>
      <c r="AG479" s="96">
        <f>IF(AG$11=نوفمبر!$A39,نوفمبر!$AI39-نوفمبر!$AJ39,0)</f>
        <v>0</v>
      </c>
      <c r="AH479" s="96">
        <f>IF(AH$11=نوفمبر!$A39,نوفمبر!$AI39-نوفمبر!$AJ39,0)</f>
        <v>0</v>
      </c>
      <c r="AI479" s="96">
        <f t="shared" si="81"/>
        <v>0</v>
      </c>
      <c r="AJ479" s="96">
        <f>IF(AJ$11=نوفمبر!$A39,نوفمبر!$BP39-نوفمبر!$BO39,0)</f>
        <v>0</v>
      </c>
      <c r="AK479" s="96">
        <f>IF(AK$11=نوفمبر!$A39,نوفمبر!$AI39-نوفمبر!$AJ39,0)</f>
        <v>0</v>
      </c>
      <c r="AL479" s="96">
        <f>IF(AL$11=نوفمبر!$A39,نوفمبر!$AI39-نوفمبر!$AJ39,0)</f>
        <v>0</v>
      </c>
      <c r="AM479" s="96">
        <f>IF(AM$11=نوفمبر!$A39,نوفمبر!$AI39-نوفمبر!$AJ39,0)</f>
        <v>0</v>
      </c>
      <c r="AN479" s="96">
        <f>IF(AN$11=نوفمبر!$A39,نوفمبر!$AI39-نوفمبر!$AJ39,0)</f>
        <v>0</v>
      </c>
    </row>
    <row r="480" spans="1:40">
      <c r="A480" s="96" t="str">
        <f>IF(D480&gt;0,نوفمبر!D40," ")</f>
        <v> </v>
      </c>
      <c r="B480" s="96"/>
      <c r="C480" s="96"/>
      <c r="D480" s="126">
        <f t="shared" si="76"/>
        <v>0</v>
      </c>
      <c r="E480" s="126">
        <f t="shared" si="77"/>
        <v>0</v>
      </c>
      <c r="F480" s="96">
        <f>IF(F$11=نوفمبر!$A40,نوفمبر!$BP40-نوفمبر!$BO40,0)</f>
        <v>0</v>
      </c>
      <c r="G480" s="96">
        <f>IF(G$11=نوفمبر!$A40,نوفمبر!$BL40-نوفمبر!$BK40,0)</f>
        <v>0</v>
      </c>
      <c r="H480" s="96">
        <f>IF(H$11=نوفمبر!$A40,نوفمبر!$BM40-نوفمبر!$BN40,0)</f>
        <v>0</v>
      </c>
      <c r="I480" s="96">
        <f>IF(I$11=نوفمبر!$A40,نوفمبر!$BM40-نوفمبر!$BN40,0)</f>
        <v>0</v>
      </c>
      <c r="J480" s="96">
        <f>IF(J$11=نوفمبر!$A40,نوفمبر!$BM40-نوفمبر!$BN40,0)</f>
        <v>0</v>
      </c>
      <c r="K480" s="96">
        <f>IF(K$11=نوفمبر!$A40,نوفمبر!$BM40-نوفمبر!$BN40,0)</f>
        <v>0</v>
      </c>
      <c r="L480" s="96">
        <f>IF(L$11=نوفمبر!$A40,نوفمبر!$BM40-نوفمبر!$BN40,0)</f>
        <v>0</v>
      </c>
      <c r="M480" s="96">
        <f t="shared" si="78"/>
        <v>0</v>
      </c>
      <c r="N480" s="96">
        <f>IF(N$11=نوفمبر!$A40,نوفمبر!$BP40-نوفمبر!$BO40,0)</f>
        <v>0</v>
      </c>
      <c r="O480" s="96">
        <f>IF(O$11=نوفمبر!$A40,نوفمبر!$BL40-نوفمبر!$BK40,0)</f>
        <v>0</v>
      </c>
      <c r="P480" s="96">
        <f>IF(P$11=نوفمبر!$A40,نوفمبر!$AI40-نوفمبر!$AJ40,0)</f>
        <v>0</v>
      </c>
      <c r="Q480" s="96">
        <f>IF(Q$11=نوفمبر!$A40,نوفمبر!$AI40-نوفمبر!$AJ40,0)</f>
        <v>0</v>
      </c>
      <c r="R480" s="96">
        <f>IF(R$11=نوفمبر!$A40,نوفمبر!$AI40-نوفمبر!$AJ40,0)</f>
        <v>0</v>
      </c>
      <c r="S480" s="96">
        <f>IF(S$11=نوفمبر!$A40,نوفمبر!$AI40-نوفمبر!$AJ40,0)</f>
        <v>0</v>
      </c>
      <c r="T480" s="96">
        <f>IF(T$11=نوفمبر!$A40,نوفمبر!$AI40-نوفمبر!$AJ40,0)</f>
        <v>0</v>
      </c>
      <c r="U480" s="96">
        <f t="shared" si="79"/>
        <v>0</v>
      </c>
      <c r="V480" s="96">
        <f>IF(V$11=نوفمبر!$A40,نوفمبر!$BP40-نوفمبر!$BO40,0)</f>
        <v>0</v>
      </c>
      <c r="W480" s="96">
        <f>IF(W$11=نوفمبر!$A40,نوفمبر!$BL40-نوفمبر!$BK40,0)</f>
        <v>0</v>
      </c>
      <c r="X480" s="96">
        <f>IF(X$11=نوفمبر!$A40,نوفمبر!$AI40-نوفمبر!$AJ40,0)</f>
        <v>0</v>
      </c>
      <c r="Y480" s="96">
        <f>IF(Y$11=نوفمبر!$A40,نوفمبر!$AI40-نوفمبر!$AJ40,0)</f>
        <v>0</v>
      </c>
      <c r="Z480" s="96">
        <f>IF(Z$11=نوفمبر!$A40,نوفمبر!$AI40-نوفمبر!$AJ40,0)</f>
        <v>0</v>
      </c>
      <c r="AA480" s="96">
        <f>IF(AA$11=نوفمبر!$A40,نوفمبر!$AI40-نوفمبر!$AJ40,0)</f>
        <v>0</v>
      </c>
      <c r="AB480" s="96">
        <f>IF(AB$11=نوفمبر!$A40,نوفمبر!$AI40-نوفمبر!$AJ40,0)</f>
        <v>0</v>
      </c>
      <c r="AC480" s="96">
        <f t="shared" si="80"/>
        <v>0</v>
      </c>
      <c r="AD480" s="96">
        <f>IF(AD$11=نوفمبر!$A40,نوفمبر!$BP40-نوفمبر!$BO40,0)</f>
        <v>0</v>
      </c>
      <c r="AE480" s="96">
        <f>IF(AE$11=نوفمبر!$A40,نوفمبر!$BL40-نوفمبر!$BK40,0)</f>
        <v>0</v>
      </c>
      <c r="AF480" s="96">
        <f>IF(AF$11=نوفمبر!$A40,نوفمبر!$AI40-نوفمبر!$AJ40,0)</f>
        <v>0</v>
      </c>
      <c r="AG480" s="96">
        <f>IF(AG$11=نوفمبر!$A40,نوفمبر!$AI40-نوفمبر!$AJ40,0)</f>
        <v>0</v>
      </c>
      <c r="AH480" s="96">
        <f>IF(AH$11=نوفمبر!$A40,نوفمبر!$AI40-نوفمبر!$AJ40,0)</f>
        <v>0</v>
      </c>
      <c r="AI480" s="96">
        <f t="shared" si="81"/>
        <v>0</v>
      </c>
      <c r="AJ480" s="96">
        <f>IF(AJ$11=نوفمبر!$A40,نوفمبر!$BP40-نوفمبر!$BO40,0)</f>
        <v>0</v>
      </c>
      <c r="AK480" s="96">
        <f>IF(AK$11=نوفمبر!$A40,نوفمبر!$AI40-نوفمبر!$AJ40,0)</f>
        <v>0</v>
      </c>
      <c r="AL480" s="96">
        <f>IF(AL$11=نوفمبر!$A40,نوفمبر!$AI40-نوفمبر!$AJ40,0)</f>
        <v>0</v>
      </c>
      <c r="AM480" s="96">
        <f>IF(AM$11=نوفمبر!$A40,نوفمبر!$AI40-نوفمبر!$AJ40,0)</f>
        <v>0</v>
      </c>
      <c r="AN480" s="96">
        <f>IF(AN$11=نوفمبر!$A40,نوفمبر!$AI40-نوفمبر!$AJ40,0)</f>
        <v>0</v>
      </c>
    </row>
    <row r="481" spans="1:40">
      <c r="A481" s="96" t="str">
        <f>IF(D481&gt;0,نوفمبر!D41," ")</f>
        <v> </v>
      </c>
      <c r="B481" s="96"/>
      <c r="C481" s="96"/>
      <c r="D481" s="126">
        <f t="shared" si="76"/>
        <v>0</v>
      </c>
      <c r="E481" s="126">
        <f t="shared" si="77"/>
        <v>0</v>
      </c>
      <c r="F481" s="96">
        <f>IF(F$11=نوفمبر!$A41,نوفمبر!$BP41-نوفمبر!$BO41,0)</f>
        <v>0</v>
      </c>
      <c r="G481" s="96">
        <f>IF(G$11=نوفمبر!$A41,نوفمبر!$BL41-نوفمبر!$BK41,0)</f>
        <v>0</v>
      </c>
      <c r="H481" s="96">
        <f>IF(H$11=نوفمبر!$A41,نوفمبر!$BM41-نوفمبر!$BN41,0)</f>
        <v>0</v>
      </c>
      <c r="I481" s="96">
        <f>IF(I$11=نوفمبر!$A41,نوفمبر!$BM41-نوفمبر!$BN41,0)</f>
        <v>0</v>
      </c>
      <c r="J481" s="96">
        <f>IF(J$11=نوفمبر!$A41,نوفمبر!$BM41-نوفمبر!$BN41,0)</f>
        <v>0</v>
      </c>
      <c r="K481" s="96">
        <f>IF(K$11=نوفمبر!$A41,نوفمبر!$BM41-نوفمبر!$BN41,0)</f>
        <v>0</v>
      </c>
      <c r="L481" s="96">
        <f>IF(L$11=نوفمبر!$A41,نوفمبر!$BM41-نوفمبر!$BN41,0)</f>
        <v>0</v>
      </c>
      <c r="M481" s="96">
        <f t="shared" si="78"/>
        <v>0</v>
      </c>
      <c r="N481" s="96">
        <f>IF(N$11=نوفمبر!$A41,نوفمبر!$BP41-نوفمبر!$BO41,0)</f>
        <v>0</v>
      </c>
      <c r="O481" s="96">
        <f>IF(O$11=نوفمبر!$A41,نوفمبر!$BL41-نوفمبر!$BK41,0)</f>
        <v>0</v>
      </c>
      <c r="P481" s="96">
        <f>IF(P$11=نوفمبر!$A41,نوفمبر!$AI41-نوفمبر!$AJ41,0)</f>
        <v>0</v>
      </c>
      <c r="Q481" s="96">
        <f>IF(Q$11=نوفمبر!$A41,نوفمبر!$AI41-نوفمبر!$AJ41,0)</f>
        <v>0</v>
      </c>
      <c r="R481" s="96">
        <f>IF(R$11=نوفمبر!$A41,نوفمبر!$AI41-نوفمبر!$AJ41,0)</f>
        <v>0</v>
      </c>
      <c r="S481" s="96">
        <f>IF(S$11=نوفمبر!$A41,نوفمبر!$AI41-نوفمبر!$AJ41,0)</f>
        <v>0</v>
      </c>
      <c r="T481" s="96">
        <f>IF(T$11=نوفمبر!$A41,نوفمبر!$AI41-نوفمبر!$AJ41,0)</f>
        <v>0</v>
      </c>
      <c r="U481" s="96">
        <f t="shared" si="79"/>
        <v>0</v>
      </c>
      <c r="V481" s="96">
        <f>IF(V$11=نوفمبر!$A41,نوفمبر!$BP41-نوفمبر!$BO41,0)</f>
        <v>0</v>
      </c>
      <c r="W481" s="96">
        <f>IF(W$11=نوفمبر!$A41,نوفمبر!$BL41-نوفمبر!$BK41,0)</f>
        <v>0</v>
      </c>
      <c r="X481" s="96">
        <f>IF(X$11=نوفمبر!$A41,نوفمبر!$AI41-نوفمبر!$AJ41,0)</f>
        <v>0</v>
      </c>
      <c r="Y481" s="96">
        <f>IF(Y$11=نوفمبر!$A41,نوفمبر!$AI41-نوفمبر!$AJ41,0)</f>
        <v>0</v>
      </c>
      <c r="Z481" s="96">
        <f>IF(Z$11=نوفمبر!$A41,نوفمبر!$AI41-نوفمبر!$AJ41,0)</f>
        <v>0</v>
      </c>
      <c r="AA481" s="96">
        <f>IF(AA$11=نوفمبر!$A41,نوفمبر!$AI41-نوفمبر!$AJ41,0)</f>
        <v>0</v>
      </c>
      <c r="AB481" s="96">
        <f>IF(AB$11=نوفمبر!$A41,نوفمبر!$AI41-نوفمبر!$AJ41,0)</f>
        <v>0</v>
      </c>
      <c r="AC481" s="96">
        <f t="shared" si="80"/>
        <v>0</v>
      </c>
      <c r="AD481" s="96">
        <f>IF(AD$11=نوفمبر!$A41,نوفمبر!$BP41-نوفمبر!$BO41,0)</f>
        <v>0</v>
      </c>
      <c r="AE481" s="96">
        <f>IF(AE$11=نوفمبر!$A41,نوفمبر!$BL41-نوفمبر!$BK41,0)</f>
        <v>0</v>
      </c>
      <c r="AF481" s="96">
        <f>IF(AF$11=نوفمبر!$A41,نوفمبر!$AI41-نوفمبر!$AJ41,0)</f>
        <v>0</v>
      </c>
      <c r="AG481" s="96">
        <f>IF(AG$11=نوفمبر!$A41,نوفمبر!$AI41-نوفمبر!$AJ41,0)</f>
        <v>0</v>
      </c>
      <c r="AH481" s="96">
        <f>IF(AH$11=نوفمبر!$A41,نوفمبر!$AI41-نوفمبر!$AJ41,0)</f>
        <v>0</v>
      </c>
      <c r="AI481" s="96">
        <f t="shared" si="81"/>
        <v>0</v>
      </c>
      <c r="AJ481" s="96">
        <f>IF(AJ$11=نوفمبر!$A41,نوفمبر!$BP41-نوفمبر!$BO41,0)</f>
        <v>0</v>
      </c>
      <c r="AK481" s="96">
        <f>IF(AK$11=نوفمبر!$A41,نوفمبر!$AI41-نوفمبر!$AJ41,0)</f>
        <v>0</v>
      </c>
      <c r="AL481" s="96">
        <f>IF(AL$11=نوفمبر!$A41,نوفمبر!$AI41-نوفمبر!$AJ41,0)</f>
        <v>0</v>
      </c>
      <c r="AM481" s="96">
        <f>IF(AM$11=نوفمبر!$A41,نوفمبر!$AI41-نوفمبر!$AJ41,0)</f>
        <v>0</v>
      </c>
      <c r="AN481" s="96">
        <f>IF(AN$11=نوفمبر!$A41,نوفمبر!$AI41-نوفمبر!$AJ41,0)</f>
        <v>0</v>
      </c>
    </row>
    <row r="482" spans="1:40">
      <c r="A482" s="96" t="str">
        <f>IF(D482&gt;0,نوفمبر!D42," ")</f>
        <v> </v>
      </c>
      <c r="B482" s="96"/>
      <c r="C482" s="96"/>
      <c r="D482" s="126">
        <f t="shared" si="76"/>
        <v>0</v>
      </c>
      <c r="E482" s="126">
        <f t="shared" si="77"/>
        <v>0</v>
      </c>
      <c r="F482" s="96">
        <f>IF(F$11=نوفمبر!$A42,نوفمبر!$BP42-نوفمبر!$BO42,0)</f>
        <v>0</v>
      </c>
      <c r="G482" s="96">
        <f>IF(G$11=نوفمبر!$A42,نوفمبر!$BL42-نوفمبر!$BK42,0)</f>
        <v>0</v>
      </c>
      <c r="H482" s="96">
        <f>IF(H$11=نوفمبر!$A42,نوفمبر!$BM42-نوفمبر!$BN42,0)</f>
        <v>0</v>
      </c>
      <c r="I482" s="96">
        <f>IF(I$11=نوفمبر!$A42,نوفمبر!$BM42-نوفمبر!$BN42,0)</f>
        <v>0</v>
      </c>
      <c r="J482" s="96">
        <f>IF(J$11=نوفمبر!$A42,نوفمبر!$BM42-نوفمبر!$BN42,0)</f>
        <v>0</v>
      </c>
      <c r="K482" s="96">
        <f>IF(K$11=نوفمبر!$A42,نوفمبر!$BM42-نوفمبر!$BN42,0)</f>
        <v>0</v>
      </c>
      <c r="L482" s="96">
        <f>IF(L$11=نوفمبر!$A42,نوفمبر!$BM42-نوفمبر!$BN42,0)</f>
        <v>0</v>
      </c>
      <c r="M482" s="96">
        <f t="shared" si="78"/>
        <v>0</v>
      </c>
      <c r="N482" s="96">
        <f>IF(N$11=نوفمبر!$A42,نوفمبر!$BP42-نوفمبر!$BO42,0)</f>
        <v>0</v>
      </c>
      <c r="O482" s="96">
        <f>IF(O$11=نوفمبر!$A42,نوفمبر!$BL42-نوفمبر!$BK42,0)</f>
        <v>0</v>
      </c>
      <c r="P482" s="96">
        <f>IF(P$11=نوفمبر!$A42,نوفمبر!$AI42-نوفمبر!$AJ42,0)</f>
        <v>0</v>
      </c>
      <c r="Q482" s="96">
        <f>IF(Q$11=نوفمبر!$A42,نوفمبر!$AI42-نوفمبر!$AJ42,0)</f>
        <v>0</v>
      </c>
      <c r="R482" s="96">
        <f>IF(R$11=نوفمبر!$A42,نوفمبر!$AI42-نوفمبر!$AJ42,0)</f>
        <v>0</v>
      </c>
      <c r="S482" s="96">
        <f>IF(S$11=نوفمبر!$A42,نوفمبر!$AI42-نوفمبر!$AJ42,0)</f>
        <v>0</v>
      </c>
      <c r="T482" s="96">
        <f>IF(T$11=نوفمبر!$A42,نوفمبر!$AI42-نوفمبر!$AJ42,0)</f>
        <v>0</v>
      </c>
      <c r="U482" s="96">
        <f t="shared" si="79"/>
        <v>0</v>
      </c>
      <c r="V482" s="96">
        <f>IF(V$11=نوفمبر!$A42,نوفمبر!$BP42-نوفمبر!$BO42,0)</f>
        <v>0</v>
      </c>
      <c r="W482" s="96">
        <f>IF(W$11=نوفمبر!$A42,نوفمبر!$BL42-نوفمبر!$BK42,0)</f>
        <v>0</v>
      </c>
      <c r="X482" s="96">
        <f>IF(X$11=نوفمبر!$A42,نوفمبر!$AI42-نوفمبر!$AJ42,0)</f>
        <v>0</v>
      </c>
      <c r="Y482" s="96">
        <f>IF(Y$11=نوفمبر!$A42,نوفمبر!$AI42-نوفمبر!$AJ42,0)</f>
        <v>0</v>
      </c>
      <c r="Z482" s="96">
        <f>IF(Z$11=نوفمبر!$A42,نوفمبر!$AI42-نوفمبر!$AJ42,0)</f>
        <v>0</v>
      </c>
      <c r="AA482" s="96">
        <f>IF(AA$11=نوفمبر!$A42,نوفمبر!$AI42-نوفمبر!$AJ42,0)</f>
        <v>0</v>
      </c>
      <c r="AB482" s="96">
        <f>IF(AB$11=نوفمبر!$A42,نوفمبر!$AI42-نوفمبر!$AJ42,0)</f>
        <v>0</v>
      </c>
      <c r="AC482" s="96">
        <f t="shared" si="80"/>
        <v>0</v>
      </c>
      <c r="AD482" s="96">
        <f>IF(AD$11=نوفمبر!$A42,نوفمبر!$BP42-نوفمبر!$BO42,0)</f>
        <v>0</v>
      </c>
      <c r="AE482" s="96">
        <f>IF(AE$11=نوفمبر!$A42,نوفمبر!$BL42-نوفمبر!$BK42,0)</f>
        <v>0</v>
      </c>
      <c r="AF482" s="96">
        <f>IF(AF$11=نوفمبر!$A42,نوفمبر!$AI42-نوفمبر!$AJ42,0)</f>
        <v>0</v>
      </c>
      <c r="AG482" s="96">
        <f>IF(AG$11=نوفمبر!$A42,نوفمبر!$AI42-نوفمبر!$AJ42,0)</f>
        <v>0</v>
      </c>
      <c r="AH482" s="96">
        <f>IF(AH$11=نوفمبر!$A42,نوفمبر!$AI42-نوفمبر!$AJ42,0)</f>
        <v>0</v>
      </c>
      <c r="AI482" s="96">
        <f t="shared" si="81"/>
        <v>0</v>
      </c>
      <c r="AJ482" s="96">
        <f>IF(AJ$11=نوفمبر!$A42,نوفمبر!$BP42-نوفمبر!$BO42,0)</f>
        <v>0</v>
      </c>
      <c r="AK482" s="96">
        <f>IF(AK$11=نوفمبر!$A42,نوفمبر!$AI42-نوفمبر!$AJ42,0)</f>
        <v>0</v>
      </c>
      <c r="AL482" s="96">
        <f>IF(AL$11=نوفمبر!$A42,نوفمبر!$AI42-نوفمبر!$AJ42,0)</f>
        <v>0</v>
      </c>
      <c r="AM482" s="96">
        <f>IF(AM$11=نوفمبر!$A42,نوفمبر!$AI42-نوفمبر!$AJ42,0)</f>
        <v>0</v>
      </c>
      <c r="AN482" s="96">
        <f>IF(AN$11=نوفمبر!$A42,نوفمبر!$AI42-نوفمبر!$AJ42,0)</f>
        <v>0</v>
      </c>
    </row>
    <row r="483" ht="15" spans="1:40">
      <c r="A483" s="96" t="str">
        <f>IF(D483&gt;0,نوفمبر!D43," ")</f>
        <v> </v>
      </c>
      <c r="B483" s="96"/>
      <c r="C483" s="96"/>
      <c r="D483" s="126">
        <f t="shared" si="76"/>
        <v>0</v>
      </c>
      <c r="E483" s="126">
        <f t="shared" si="77"/>
        <v>0</v>
      </c>
      <c r="F483" s="96">
        <f>IF(F$11=نوفمبر!$A43,نوفمبر!$BP43-نوفمبر!$BO43,0)</f>
        <v>0</v>
      </c>
      <c r="G483" s="96">
        <f>IF(G$11=نوفمبر!$A43,نوفمبر!$BL43-نوفمبر!$BK43,0)</f>
        <v>0</v>
      </c>
      <c r="H483" s="96">
        <f>IF(H$11=نوفمبر!$A43,نوفمبر!$BM43-نوفمبر!$BN43,0)</f>
        <v>0</v>
      </c>
      <c r="I483" s="96">
        <f>IF(I$11=نوفمبر!$A43,نوفمبر!$BM43-نوفمبر!$BN43,0)</f>
        <v>0</v>
      </c>
      <c r="J483" s="96">
        <f>IF(J$11=نوفمبر!$A43,نوفمبر!$BM43-نوفمبر!$BN43,0)</f>
        <v>0</v>
      </c>
      <c r="K483" s="96">
        <f>IF(K$11=نوفمبر!$A43,نوفمبر!$BM43-نوفمبر!$BN43,0)</f>
        <v>0</v>
      </c>
      <c r="L483" s="96">
        <f>IF(L$11=نوفمبر!$A43,نوفمبر!$BM43-نوفمبر!$BN43,0)</f>
        <v>0</v>
      </c>
      <c r="M483" s="96">
        <f t="shared" si="78"/>
        <v>0</v>
      </c>
      <c r="N483" s="96">
        <f>IF(N$11=نوفمبر!$A43,نوفمبر!$BP43-نوفمبر!$BO43,0)</f>
        <v>0</v>
      </c>
      <c r="O483" s="96">
        <f>IF(O$11=نوفمبر!$A43,نوفمبر!$BL43-نوفمبر!$BK43,0)</f>
        <v>0</v>
      </c>
      <c r="P483" s="96">
        <f>IF(P$11=نوفمبر!$A43,نوفمبر!$AI43-نوفمبر!$AJ43,0)</f>
        <v>0</v>
      </c>
      <c r="Q483" s="96">
        <f>IF(Q$11=نوفمبر!$A43,نوفمبر!$AI43-نوفمبر!$AJ43,0)</f>
        <v>0</v>
      </c>
      <c r="R483" s="96">
        <f>IF(R$11=نوفمبر!$A43,نوفمبر!$AI43-نوفمبر!$AJ43,0)</f>
        <v>0</v>
      </c>
      <c r="S483" s="96">
        <f>IF(S$11=نوفمبر!$A43,نوفمبر!$AI43-نوفمبر!$AJ43,0)</f>
        <v>0</v>
      </c>
      <c r="T483" s="96">
        <f>IF(T$11=نوفمبر!$A43,نوفمبر!$AI43-نوفمبر!$AJ43,0)</f>
        <v>0</v>
      </c>
      <c r="U483" s="96">
        <f t="shared" si="79"/>
        <v>0</v>
      </c>
      <c r="V483" s="96">
        <f>IF(V$11=نوفمبر!$A43,نوفمبر!$BP43-نوفمبر!$BO43,0)</f>
        <v>0</v>
      </c>
      <c r="W483" s="96">
        <f>IF(W$11=نوفمبر!$A43,نوفمبر!$BL43-نوفمبر!$BK43,0)</f>
        <v>0</v>
      </c>
      <c r="X483" s="96">
        <f>IF(X$11=نوفمبر!$A43,نوفمبر!$AI43-نوفمبر!$AJ43,0)</f>
        <v>0</v>
      </c>
      <c r="Y483" s="96">
        <f>IF(Y$11=نوفمبر!$A43,نوفمبر!$AI43-نوفمبر!$AJ43,0)</f>
        <v>0</v>
      </c>
      <c r="Z483" s="96">
        <f>IF(Z$11=نوفمبر!$A43,نوفمبر!$AI43-نوفمبر!$AJ43,0)</f>
        <v>0</v>
      </c>
      <c r="AA483" s="96">
        <f>IF(AA$11=نوفمبر!$A43,نوفمبر!$AI43-نوفمبر!$AJ43,0)</f>
        <v>0</v>
      </c>
      <c r="AB483" s="96">
        <f>IF(AB$11=نوفمبر!$A43,نوفمبر!$AI43-نوفمبر!$AJ43,0)</f>
        <v>0</v>
      </c>
      <c r="AC483" s="96">
        <f t="shared" si="80"/>
        <v>0</v>
      </c>
      <c r="AD483" s="96">
        <f>IF(AD$11=نوفمبر!$A43,نوفمبر!$BP43-نوفمبر!$BO43,0)</f>
        <v>0</v>
      </c>
      <c r="AE483" s="96">
        <f>IF(AE$11=نوفمبر!$A43,نوفمبر!$BL43-نوفمبر!$BK43,0)</f>
        <v>0</v>
      </c>
      <c r="AF483" s="96">
        <f>IF(AF$11=نوفمبر!$A43,نوفمبر!$AI43-نوفمبر!$AJ43,0)</f>
        <v>0</v>
      </c>
      <c r="AG483" s="96">
        <f>IF(AG$11=نوفمبر!$A43,نوفمبر!$AI43-نوفمبر!$AJ43,0)</f>
        <v>0</v>
      </c>
      <c r="AH483" s="96">
        <f>IF(AH$11=نوفمبر!$A43,نوفمبر!$AI43-نوفمبر!$AJ43,0)</f>
        <v>0</v>
      </c>
      <c r="AI483" s="96">
        <f t="shared" si="81"/>
        <v>0</v>
      </c>
      <c r="AJ483" s="96">
        <f>IF(AJ$11=نوفمبر!$A43,نوفمبر!$BP43-نوفمبر!$BO43,0)</f>
        <v>0</v>
      </c>
      <c r="AK483" s="96">
        <f>IF(AK$11=نوفمبر!$A43,نوفمبر!$AI43-نوفمبر!$AJ43,0)</f>
        <v>0</v>
      </c>
      <c r="AL483" s="96">
        <f>IF(AL$11=نوفمبر!$A43,نوفمبر!$AI43-نوفمبر!$AJ43,0)</f>
        <v>0</v>
      </c>
      <c r="AM483" s="96">
        <f>IF(AM$11=نوفمبر!$A43,نوفمبر!$AI43-نوفمبر!$AJ43,0)</f>
        <v>0</v>
      </c>
      <c r="AN483" s="96">
        <f>IF(AN$11=نوفمبر!$A43,نوفمبر!$AI43-نوفمبر!$AJ43,0)</f>
        <v>0</v>
      </c>
    </row>
    <row r="484" ht="23.25" spans="3:40">
      <c r="C484" s="127" t="s">
        <v>534</v>
      </c>
      <c r="D484" s="110">
        <f t="shared" ref="D484:Z484" si="82">SUM(D452:D483)</f>
        <v>0</v>
      </c>
      <c r="E484" s="97">
        <f t="shared" si="82"/>
        <v>0</v>
      </c>
      <c r="F484" s="144">
        <f t="shared" si="82"/>
        <v>0</v>
      </c>
      <c r="G484" s="128">
        <f t="shared" si="82"/>
        <v>0</v>
      </c>
      <c r="H484" s="128">
        <f t="shared" si="82"/>
        <v>0</v>
      </c>
      <c r="I484" s="128">
        <f t="shared" si="82"/>
        <v>0</v>
      </c>
      <c r="J484" s="128">
        <f t="shared" si="82"/>
        <v>0</v>
      </c>
      <c r="K484" s="128">
        <f t="shared" si="82"/>
        <v>0</v>
      </c>
      <c r="L484" s="128">
        <f t="shared" si="82"/>
        <v>0</v>
      </c>
      <c r="M484" s="97">
        <f t="shared" si="82"/>
        <v>0</v>
      </c>
      <c r="N484" s="133">
        <f t="shared" si="82"/>
        <v>0</v>
      </c>
      <c r="O484" s="133">
        <f t="shared" si="82"/>
        <v>0</v>
      </c>
      <c r="P484" s="133">
        <f t="shared" si="82"/>
        <v>0</v>
      </c>
      <c r="Q484" s="133">
        <f t="shared" si="82"/>
        <v>0</v>
      </c>
      <c r="R484" s="133">
        <f t="shared" si="82"/>
        <v>0</v>
      </c>
      <c r="S484" s="133">
        <f t="shared" si="82"/>
        <v>0</v>
      </c>
      <c r="T484" s="133">
        <f t="shared" si="82"/>
        <v>0</v>
      </c>
      <c r="U484" s="97">
        <f t="shared" si="82"/>
        <v>0</v>
      </c>
      <c r="V484" s="136">
        <f t="shared" si="82"/>
        <v>0</v>
      </c>
      <c r="W484" s="136">
        <f t="shared" si="82"/>
        <v>0</v>
      </c>
      <c r="X484" s="136">
        <f t="shared" si="82"/>
        <v>0</v>
      </c>
      <c r="Y484" s="136">
        <f t="shared" si="82"/>
        <v>0</v>
      </c>
      <c r="Z484" s="136">
        <f t="shared" si="82"/>
        <v>0</v>
      </c>
      <c r="AA484" s="136"/>
      <c r="AB484" s="136">
        <f t="shared" ref="AB484:AN484" si="83">SUM(AB452:AB483)</f>
        <v>0</v>
      </c>
      <c r="AC484" s="97">
        <f t="shared" si="83"/>
        <v>0</v>
      </c>
      <c r="AD484" s="138">
        <f t="shared" si="83"/>
        <v>0</v>
      </c>
      <c r="AE484" s="138">
        <f t="shared" si="83"/>
        <v>0</v>
      </c>
      <c r="AF484" s="138">
        <f t="shared" si="83"/>
        <v>0</v>
      </c>
      <c r="AG484" s="138">
        <f t="shared" si="83"/>
        <v>0</v>
      </c>
      <c r="AH484" s="138">
        <f t="shared" si="83"/>
        <v>0</v>
      </c>
      <c r="AI484" s="97">
        <f t="shared" si="83"/>
        <v>0</v>
      </c>
      <c r="AJ484" s="142">
        <f t="shared" si="83"/>
        <v>0</v>
      </c>
      <c r="AK484" s="142">
        <f t="shared" si="83"/>
        <v>0</v>
      </c>
      <c r="AL484" s="142">
        <f t="shared" si="83"/>
        <v>0</v>
      </c>
      <c r="AM484" s="142">
        <f t="shared" si="83"/>
        <v>0</v>
      </c>
      <c r="AN484" s="143">
        <f t="shared" si="83"/>
        <v>0</v>
      </c>
    </row>
    <row r="485" ht="15"/>
    <row r="490" ht="30" spans="18:27">
      <c r="R490" s="134"/>
      <c r="S490" s="134" t="s">
        <v>614</v>
      </c>
      <c r="T490" s="134"/>
      <c r="U490" s="134"/>
      <c r="V490" s="134"/>
      <c r="W490" s="134"/>
      <c r="X490" s="134"/>
      <c r="Y490" s="134"/>
      <c r="Z490" s="134"/>
      <c r="AA490" s="134"/>
    </row>
    <row r="491" ht="30" spans="18:27">
      <c r="R491" s="134"/>
      <c r="S491" s="134"/>
      <c r="T491" s="134"/>
      <c r="U491" s="134"/>
      <c r="V491" s="134"/>
      <c r="W491" s="134"/>
      <c r="X491" s="134"/>
      <c r="Y491" s="134"/>
      <c r="Z491" s="134"/>
      <c r="AA491" s="134"/>
    </row>
    <row r="492" ht="30" spans="18:27">
      <c r="R492" s="134"/>
      <c r="S492" s="134"/>
      <c r="T492" s="134"/>
      <c r="U492" s="134"/>
      <c r="V492" s="134"/>
      <c r="W492" s="134"/>
      <c r="X492" s="134"/>
      <c r="Y492" s="134"/>
      <c r="Z492" s="134"/>
      <c r="AA492" s="134"/>
    </row>
    <row r="493" ht="30" spans="18:27">
      <c r="R493" s="134"/>
      <c r="S493" s="134"/>
      <c r="T493" s="134"/>
      <c r="U493" s="134"/>
      <c r="V493" s="134"/>
      <c r="W493" s="134"/>
      <c r="X493" s="134"/>
      <c r="Y493" s="134"/>
      <c r="Z493" s="134"/>
      <c r="AA493" s="134"/>
    </row>
    <row r="494" ht="20.25" spans="1:40">
      <c r="A494" s="96"/>
      <c r="B494" s="96"/>
      <c r="C494" s="96"/>
      <c r="D494" s="96"/>
      <c r="E494" s="97"/>
      <c r="F494" s="125" t="s">
        <v>569</v>
      </c>
      <c r="G494" s="125"/>
      <c r="H494" s="125"/>
      <c r="I494" s="125"/>
      <c r="J494" s="125"/>
      <c r="K494" s="125"/>
      <c r="L494" s="125"/>
      <c r="M494" s="97"/>
      <c r="N494" s="132" t="s">
        <v>570</v>
      </c>
      <c r="O494" s="132"/>
      <c r="P494" s="132"/>
      <c r="Q494" s="132"/>
      <c r="R494" s="132"/>
      <c r="S494" s="132"/>
      <c r="T494" s="132"/>
      <c r="U494" s="97"/>
      <c r="V494" s="135" t="s">
        <v>571</v>
      </c>
      <c r="W494" s="135"/>
      <c r="X494" s="135"/>
      <c r="Y494" s="135"/>
      <c r="Z494" s="135"/>
      <c r="AA494" s="135"/>
      <c r="AB494" s="135"/>
      <c r="AC494" s="97"/>
      <c r="AD494" s="137" t="s">
        <v>572</v>
      </c>
      <c r="AE494" s="137"/>
      <c r="AF494" s="137"/>
      <c r="AG494" s="137"/>
      <c r="AH494" s="137"/>
      <c r="AI494" s="97"/>
      <c r="AJ494" s="139" t="s">
        <v>573</v>
      </c>
      <c r="AK494" s="139"/>
      <c r="AL494" s="139"/>
      <c r="AM494" s="139"/>
      <c r="AN494" s="139"/>
    </row>
    <row r="495" ht="20.25" spans="1:40">
      <c r="A495" s="97" t="s">
        <v>513</v>
      </c>
      <c r="B495" s="97" t="s">
        <v>486</v>
      </c>
      <c r="C495" s="97" t="s">
        <v>487</v>
      </c>
      <c r="D495" s="110" t="s">
        <v>574</v>
      </c>
      <c r="E495" s="97" t="s">
        <v>15</v>
      </c>
      <c r="F495" s="125" t="s">
        <v>575</v>
      </c>
      <c r="G495" s="125" t="s">
        <v>35</v>
      </c>
      <c r="H495" s="125" t="s">
        <v>576</v>
      </c>
      <c r="I495" s="125" t="s">
        <v>577</v>
      </c>
      <c r="J495" s="125" t="s">
        <v>578</v>
      </c>
      <c r="K495" s="125" t="s">
        <v>579</v>
      </c>
      <c r="L495" s="125" t="s">
        <v>580</v>
      </c>
      <c r="M495" s="97" t="s">
        <v>534</v>
      </c>
      <c r="N495" s="132" t="s">
        <v>581</v>
      </c>
      <c r="O495" s="132" t="s">
        <v>582</v>
      </c>
      <c r="P495" s="132" t="s">
        <v>583</v>
      </c>
      <c r="Q495" s="132" t="s">
        <v>584</v>
      </c>
      <c r="R495" s="132" t="s">
        <v>585</v>
      </c>
      <c r="S495" s="132" t="s">
        <v>586</v>
      </c>
      <c r="T495" s="132" t="s">
        <v>587</v>
      </c>
      <c r="U495" s="97" t="s">
        <v>534</v>
      </c>
      <c r="V495" s="135" t="s">
        <v>588</v>
      </c>
      <c r="W495" s="135" t="s">
        <v>589</v>
      </c>
      <c r="X495" s="135" t="s">
        <v>590</v>
      </c>
      <c r="Y495" s="135" t="s">
        <v>591</v>
      </c>
      <c r="Z495" s="135" t="s">
        <v>592</v>
      </c>
      <c r="AA495" s="135" t="s">
        <v>593</v>
      </c>
      <c r="AB495" s="135" t="s">
        <v>594</v>
      </c>
      <c r="AC495" s="97" t="s">
        <v>534</v>
      </c>
      <c r="AD495" s="137" t="s">
        <v>595</v>
      </c>
      <c r="AE495" s="137" t="s">
        <v>596</v>
      </c>
      <c r="AF495" s="137" t="s">
        <v>597</v>
      </c>
      <c r="AG495" s="137" t="s">
        <v>598</v>
      </c>
      <c r="AH495" s="137" t="s">
        <v>599</v>
      </c>
      <c r="AI495" s="97" t="s">
        <v>534</v>
      </c>
      <c r="AJ495" s="140" t="s">
        <v>575</v>
      </c>
      <c r="AK495" s="140" t="s">
        <v>600</v>
      </c>
      <c r="AL495" s="141" t="s">
        <v>601</v>
      </c>
      <c r="AM495" s="141" t="s">
        <v>602</v>
      </c>
      <c r="AN495" s="141" t="s">
        <v>603</v>
      </c>
    </row>
    <row r="496" spans="1:40">
      <c r="A496" s="96" t="str">
        <f>IF(D496&gt;0,ديسمبر!D12," ")</f>
        <v> </v>
      </c>
      <c r="B496" s="96" t="str">
        <f>IF(D496&gt;0,يناير!D496," ")</f>
        <v> </v>
      </c>
      <c r="C496" s="96" t="str">
        <f>IF(D496&gt;0,يناير!E496,"")</f>
        <v/>
      </c>
      <c r="D496" s="126">
        <f t="shared" ref="D496:D527" si="84">SUM(AI496,AC496,U496,M496)</f>
        <v>0</v>
      </c>
      <c r="E496" s="126">
        <f t="shared" ref="E496:E527" si="85">SUM(H496:L496,-G496-F496)</f>
        <v>0</v>
      </c>
      <c r="F496" s="96">
        <f>IF(F$11=ديسمبر!$A12,ديسمبر!$BP12-ديسمبر!$BO12,0)</f>
        <v>0</v>
      </c>
      <c r="G496" s="96">
        <f>IF(G$11=ديسمبر!$A12,ديسمبر!$BL12-ديسمبر!$BK12,0)</f>
        <v>0</v>
      </c>
      <c r="H496" s="96">
        <f>IF(H$11=ديسمبر!$A12,ديسمبر!$BM12-ديسمبر!$BN12,0)</f>
        <v>0</v>
      </c>
      <c r="I496" s="96">
        <f>IF(I$11=ديسمبر!$A12,ديسمبر!$BM12-ديسمبر!$BN12,0)</f>
        <v>0</v>
      </c>
      <c r="J496" s="96">
        <f>IF(J$11=ديسمبر!$A12,ديسمبر!$BM12-ديسمبر!$BN12,0)</f>
        <v>0</v>
      </c>
      <c r="K496" s="96">
        <f>IF(K$11=ديسمبر!$A12,ديسمبر!$BM12-ديسمبر!$BN12,0)</f>
        <v>0</v>
      </c>
      <c r="L496" s="96">
        <f>IF(L$11=ديسمبر!$A12,ديسمبر!$BM12-ديسمبر!$BN12,0)</f>
        <v>0</v>
      </c>
      <c r="M496" s="96">
        <f t="shared" ref="M496:M527" si="86">SUM(P496:T496,-O496-N496)</f>
        <v>0</v>
      </c>
      <c r="N496" s="96">
        <f>IF(N$11=ديسمبر!$A12,ديسمبر!$BP12-ديسمبر!$BO12,0)</f>
        <v>0</v>
      </c>
      <c r="O496" s="96">
        <f>IF(O$11=ديسمبر!$A12,ديسمبر!$BL12-ديسمبر!$BK12,0)</f>
        <v>0</v>
      </c>
      <c r="P496" s="96">
        <f>IF(P$11=ديسمبر!$A12,ديسمبر!$AI12-ديسمبر!$AJ12,0)</f>
        <v>0</v>
      </c>
      <c r="Q496" s="96">
        <f>IF(Q$11=ديسمبر!$A12,ديسمبر!$AI12-ديسمبر!$AJ12,0)</f>
        <v>0</v>
      </c>
      <c r="R496" s="96">
        <f>IF(R$11=ديسمبر!$A12,ديسمبر!$AI12-ديسمبر!$AJ12,0)</f>
        <v>0</v>
      </c>
      <c r="S496" s="96">
        <f>IF(S$11=ديسمبر!$A12,ديسمبر!$AI12-ديسمبر!$AJ12,0)</f>
        <v>0</v>
      </c>
      <c r="T496" s="96">
        <f>IF(T$11=ديسمبر!$A12,ديسمبر!$AI12-ديسمبر!$AJ12,0)</f>
        <v>0</v>
      </c>
      <c r="U496" s="96">
        <f t="shared" ref="U496:U527" si="87">SUM(X496:AB496,-W496-V496)</f>
        <v>0</v>
      </c>
      <c r="V496" s="96">
        <f>IF(V$11=ديسمبر!$A12,ديسمبر!$BP12-ديسمبر!$BO12,0)</f>
        <v>0</v>
      </c>
      <c r="W496" s="96">
        <f>IF(W$11=ديسمبر!$A12,ديسمبر!$BL12-ديسمبر!$BK12,0)</f>
        <v>0</v>
      </c>
      <c r="X496" s="96">
        <f>IF(X$11=ديسمبر!$A12,ديسمبر!$AI12-ديسمبر!$AJ12,0)</f>
        <v>0</v>
      </c>
      <c r="Y496" s="96">
        <f>IF(Y$11=ديسمبر!$A12,ديسمبر!$AI12-ديسمبر!$AJ12,0)</f>
        <v>0</v>
      </c>
      <c r="Z496" s="96">
        <f>IF(Z$11=ديسمبر!$A12,ديسمبر!$AI12-ديسمبر!$AJ12,0)</f>
        <v>0</v>
      </c>
      <c r="AA496" s="96">
        <f>IF(AA$11=ديسمبر!$A12,ديسمبر!$AI12-ديسمبر!$AJ12,0)</f>
        <v>0</v>
      </c>
      <c r="AB496" s="96">
        <f>IF(AB$11=ديسمبر!$A12,ديسمبر!$AI12-ديسمبر!$AJ12,0)</f>
        <v>0</v>
      </c>
      <c r="AC496" s="96">
        <f t="shared" ref="AC496:AC527" si="88">SUM(AF496:AH496,-AE496-AD496)</f>
        <v>0</v>
      </c>
      <c r="AD496" s="96">
        <f>IF(AD$11=ديسمبر!$A12,ديسمبر!$BP12-ديسمبر!$BO12,0)</f>
        <v>0</v>
      </c>
      <c r="AE496" s="96">
        <f>IF(AE$11=ديسمبر!$A12,ديسمبر!$BL12-ديسمبر!$BK12,0)</f>
        <v>0</v>
      </c>
      <c r="AF496" s="96">
        <f>IF(AF$11=ديسمبر!$A12,ديسمبر!$AI12-ديسمبر!$AJ12,0)</f>
        <v>0</v>
      </c>
      <c r="AG496" s="96">
        <f>IF(AG$11=ديسمبر!$A12,ديسمبر!$AI12-ديسمبر!$AJ12,0)</f>
        <v>0</v>
      </c>
      <c r="AH496" s="96">
        <f>IF(AH$11=ديسمبر!$A12,ديسمبر!$AI12-ديسمبر!$AJ12,0)</f>
        <v>0</v>
      </c>
      <c r="AI496" s="96">
        <f t="shared" ref="AI496:AI527" si="89">SUM(AK496:AN496,-AJ496)</f>
        <v>0</v>
      </c>
      <c r="AJ496" s="96">
        <f>IF(AJ$11=ديسمبر!$A12,ديسمبر!$BP12-ديسمبر!$BO12,0)</f>
        <v>0</v>
      </c>
      <c r="AK496" s="96">
        <f>IF(AK$11=ديسمبر!$A12,ديسمبر!$AI12-ديسمبر!$AJ12,0)</f>
        <v>0</v>
      </c>
      <c r="AL496" s="96">
        <f>IF(AL$11=ديسمبر!$A12,ديسمبر!$AI12-ديسمبر!$AJ12,0)</f>
        <v>0</v>
      </c>
      <c r="AM496" s="96">
        <f>IF(AM$11=ديسمبر!$A12,ديسمبر!$AI12-ديسمبر!$AJ12,0)</f>
        <v>0</v>
      </c>
      <c r="AN496" s="96">
        <f>IF(AN$11=ديسمبر!$A12,ديسمبر!$AI12-ديسمبر!$AJ12,0)</f>
        <v>0</v>
      </c>
    </row>
    <row r="497" spans="1:40">
      <c r="A497" s="96" t="str">
        <f>IF(D484&gt;0,ديسمبر!D13," ")</f>
        <v> </v>
      </c>
      <c r="B497" s="96"/>
      <c r="C497" s="96"/>
      <c r="D497" s="126">
        <f t="shared" si="84"/>
        <v>0</v>
      </c>
      <c r="E497" s="126">
        <f t="shared" si="85"/>
        <v>0</v>
      </c>
      <c r="F497" s="96">
        <f>IF(F$11=ديسمبر!$A13,ديسمبر!$BP13-ديسمبر!$BO13,0)</f>
        <v>0</v>
      </c>
      <c r="G497" s="96">
        <f>IF(G$11=ديسمبر!$A13,ديسمبر!$BL13-ديسمبر!$BK13,0)</f>
        <v>0</v>
      </c>
      <c r="H497" s="96">
        <f>IF(H$11=ديسمبر!$A13,ديسمبر!$BM13-ديسمبر!$BN13,0)</f>
        <v>0</v>
      </c>
      <c r="I497" s="96">
        <f>IF(I$11=ديسمبر!$A13,ديسمبر!$BM13-ديسمبر!$BN13,0)</f>
        <v>0</v>
      </c>
      <c r="J497" s="96">
        <f>IF(J$11=ديسمبر!$A13,ديسمبر!$BM13-ديسمبر!$BN13,0)</f>
        <v>0</v>
      </c>
      <c r="K497" s="96">
        <f>IF(K$11=ديسمبر!$A13,ديسمبر!$BM13-ديسمبر!$BN13,0)</f>
        <v>0</v>
      </c>
      <c r="L497" s="96">
        <f>IF(L$11=ديسمبر!$A13,ديسمبر!$BM13-ديسمبر!$BN13,0)</f>
        <v>0</v>
      </c>
      <c r="M497" s="96">
        <f t="shared" si="86"/>
        <v>0</v>
      </c>
      <c r="N497" s="96">
        <f>IF(N$11=ديسمبر!$A13,ديسمبر!$BP13-ديسمبر!$BO13,0)</f>
        <v>0</v>
      </c>
      <c r="O497" s="96">
        <f>IF(O$11=ديسمبر!$A13,ديسمبر!$BL13-ديسمبر!$BK13,0)</f>
        <v>0</v>
      </c>
      <c r="P497" s="96">
        <f>IF(P$11=ديسمبر!$A13,ديسمبر!$AI13-ديسمبر!$AJ13,0)</f>
        <v>0</v>
      </c>
      <c r="Q497" s="96">
        <f>IF(Q$11=ديسمبر!$A13,ديسمبر!$AI13-ديسمبر!$AJ13,0)</f>
        <v>0</v>
      </c>
      <c r="R497" s="96">
        <f>IF(R$11=ديسمبر!$A13,ديسمبر!$AI13-ديسمبر!$AJ13,0)</f>
        <v>0</v>
      </c>
      <c r="S497" s="96">
        <f>IF(S$11=ديسمبر!$A13,ديسمبر!$AI13-ديسمبر!$AJ13,0)</f>
        <v>0</v>
      </c>
      <c r="T497" s="96">
        <f>IF(T$11=ديسمبر!$A13,ديسمبر!$AI13-ديسمبر!$AJ13,0)</f>
        <v>0</v>
      </c>
      <c r="U497" s="96">
        <f t="shared" si="87"/>
        <v>0</v>
      </c>
      <c r="V497" s="96">
        <f>IF(V$11=ديسمبر!$A13,ديسمبر!$BP13-ديسمبر!$BO13,0)</f>
        <v>0</v>
      </c>
      <c r="W497" s="96">
        <f>IF(W$11=ديسمبر!$A13,ديسمبر!$BL13-ديسمبر!$BK13,0)</f>
        <v>0</v>
      </c>
      <c r="X497" s="96">
        <f>IF(X$11=ديسمبر!$A13,ديسمبر!$AI13-ديسمبر!$AJ13,0)</f>
        <v>0</v>
      </c>
      <c r="Y497" s="96">
        <f>IF(Y$11=ديسمبر!$A13,ديسمبر!$AI13-ديسمبر!$AJ13,0)</f>
        <v>0</v>
      </c>
      <c r="Z497" s="96">
        <f>IF(Z$11=ديسمبر!$A13,ديسمبر!$AI13-ديسمبر!$AJ13,0)</f>
        <v>0</v>
      </c>
      <c r="AA497" s="96">
        <f>IF(AA$11=ديسمبر!$A13,ديسمبر!$AI13-ديسمبر!$AJ13,0)</f>
        <v>0</v>
      </c>
      <c r="AB497" s="96">
        <f>IF(AB$11=ديسمبر!$A13,ديسمبر!$AI13-ديسمبر!$AJ13,0)</f>
        <v>0</v>
      </c>
      <c r="AC497" s="96">
        <f t="shared" si="88"/>
        <v>0</v>
      </c>
      <c r="AD497" s="96">
        <f>IF(AD$11=ديسمبر!$A13,ديسمبر!$BP13-ديسمبر!$BO13,0)</f>
        <v>0</v>
      </c>
      <c r="AE497" s="96">
        <f>IF(AE$11=ديسمبر!$A13,ديسمبر!$BL13-ديسمبر!$BK13,0)</f>
        <v>0</v>
      </c>
      <c r="AF497" s="96">
        <f>IF(AF$11=ديسمبر!$A13,ديسمبر!$AI13-ديسمبر!$AJ13,0)</f>
        <v>0</v>
      </c>
      <c r="AG497" s="96">
        <f>IF(AG$11=ديسمبر!$A13,ديسمبر!$AI13-ديسمبر!$AJ13,0)</f>
        <v>0</v>
      </c>
      <c r="AH497" s="96">
        <f>IF(AH$11=ديسمبر!$A13,ديسمبر!$AI13-ديسمبر!$AJ13,0)</f>
        <v>0</v>
      </c>
      <c r="AI497" s="96">
        <f t="shared" si="89"/>
        <v>0</v>
      </c>
      <c r="AJ497" s="96">
        <f>IF(AJ$11=ديسمبر!$A13,ديسمبر!$BP13-ديسمبر!$BO13,0)</f>
        <v>0</v>
      </c>
      <c r="AK497" s="96">
        <f>IF(AK$11=ديسمبر!$A13,ديسمبر!$AI13-ديسمبر!$AJ13,0)</f>
        <v>0</v>
      </c>
      <c r="AL497" s="96">
        <f>IF(AL$11=ديسمبر!$A13,ديسمبر!$AI13-ديسمبر!$AJ13,0)</f>
        <v>0</v>
      </c>
      <c r="AM497" s="96">
        <f>IF(AM$11=ديسمبر!$A13,ديسمبر!$AI13-ديسمبر!$AJ13,0)</f>
        <v>0</v>
      </c>
      <c r="AN497" s="96">
        <f>IF(AN$11=ديسمبر!$A13,ديسمبر!$AI13-ديسمبر!$AJ13,0)</f>
        <v>0</v>
      </c>
    </row>
    <row r="498" spans="1:40">
      <c r="A498" s="96" t="str">
        <f>IF(D485&gt;0,ديسمبر!D14," ")</f>
        <v> </v>
      </c>
      <c r="B498" s="96"/>
      <c r="C498" s="96"/>
      <c r="D498" s="126">
        <f t="shared" si="84"/>
        <v>0</v>
      </c>
      <c r="E498" s="126">
        <f t="shared" si="85"/>
        <v>0</v>
      </c>
      <c r="F498" s="96">
        <f>IF(F$11=ديسمبر!$A14,ديسمبر!$BP14-ديسمبر!$BO14,0)</f>
        <v>0</v>
      </c>
      <c r="G498" s="96">
        <f>IF(G$11=ديسمبر!$A14,ديسمبر!$BL14-ديسمبر!$BK14,0)</f>
        <v>0</v>
      </c>
      <c r="H498" s="96">
        <f>IF(H$11=ديسمبر!$A14,ديسمبر!$BM14-ديسمبر!$BN14,0)</f>
        <v>0</v>
      </c>
      <c r="I498" s="96">
        <f>IF(I$11=ديسمبر!$A14,ديسمبر!$BM14-ديسمبر!$BN14,0)</f>
        <v>0</v>
      </c>
      <c r="J498" s="96">
        <f>IF(J$11=ديسمبر!$A14,ديسمبر!$BM14-ديسمبر!$BN14,0)</f>
        <v>0</v>
      </c>
      <c r="K498" s="96">
        <f>IF(K$11=ديسمبر!$A14,ديسمبر!$BM14-ديسمبر!$BN14,0)</f>
        <v>0</v>
      </c>
      <c r="L498" s="96">
        <f>IF(L$11=ديسمبر!$A14,ديسمبر!$BM14-ديسمبر!$BN14,0)</f>
        <v>0</v>
      </c>
      <c r="M498" s="96">
        <f t="shared" si="86"/>
        <v>0</v>
      </c>
      <c r="N498" s="96">
        <f>IF(N$11=ديسمبر!$A14,ديسمبر!$BP14-ديسمبر!$BO14,0)</f>
        <v>0</v>
      </c>
      <c r="O498" s="96">
        <f>IF(O$11=ديسمبر!$A14,ديسمبر!$BL14-ديسمبر!$BK14,0)</f>
        <v>0</v>
      </c>
      <c r="P498" s="96">
        <f>IF(P$11=ديسمبر!$A14,ديسمبر!$AI14-ديسمبر!$AJ14,0)</f>
        <v>0</v>
      </c>
      <c r="Q498" s="96">
        <f>IF(Q$11=ديسمبر!$A14,ديسمبر!$AI14-ديسمبر!$AJ14,0)</f>
        <v>0</v>
      </c>
      <c r="R498" s="96">
        <f>IF(R$11=ديسمبر!$A14,ديسمبر!$AI14-ديسمبر!$AJ14,0)</f>
        <v>0</v>
      </c>
      <c r="S498" s="96">
        <f>IF(S$11=ديسمبر!$A14,ديسمبر!$AI14-ديسمبر!$AJ14,0)</f>
        <v>0</v>
      </c>
      <c r="T498" s="96">
        <f>IF(T$11=ديسمبر!$A14,ديسمبر!$AI14-ديسمبر!$AJ14,0)</f>
        <v>0</v>
      </c>
      <c r="U498" s="96">
        <f t="shared" si="87"/>
        <v>0</v>
      </c>
      <c r="V498" s="96">
        <f>IF(V$11=ديسمبر!$A14,ديسمبر!$BP14-ديسمبر!$BO14,0)</f>
        <v>0</v>
      </c>
      <c r="W498" s="96">
        <f>IF(W$11=ديسمبر!$A14,ديسمبر!$BL14-ديسمبر!$BK14,0)</f>
        <v>0</v>
      </c>
      <c r="X498" s="96">
        <f>IF(X$11=ديسمبر!$A14,ديسمبر!$AI14-ديسمبر!$AJ14,0)</f>
        <v>0</v>
      </c>
      <c r="Y498" s="96">
        <f>IF(Y$11=ديسمبر!$A14,ديسمبر!$AI14-ديسمبر!$AJ14,0)</f>
        <v>0</v>
      </c>
      <c r="Z498" s="96">
        <f>IF(Z$11=ديسمبر!$A14,ديسمبر!$AI14-ديسمبر!$AJ14,0)</f>
        <v>0</v>
      </c>
      <c r="AA498" s="96">
        <f>IF(AA$11=ديسمبر!$A14,ديسمبر!$AI14-ديسمبر!$AJ14,0)</f>
        <v>0</v>
      </c>
      <c r="AB498" s="96">
        <f>IF(AB$11=ديسمبر!$A14,ديسمبر!$AI14-ديسمبر!$AJ14,0)</f>
        <v>0</v>
      </c>
      <c r="AC498" s="96">
        <f t="shared" si="88"/>
        <v>0</v>
      </c>
      <c r="AD498" s="96">
        <f>IF(AD$11=ديسمبر!$A14,ديسمبر!$BP14-ديسمبر!$BO14,0)</f>
        <v>0</v>
      </c>
      <c r="AE498" s="96">
        <f>IF(AE$11=ديسمبر!$A14,ديسمبر!$BL14-ديسمبر!$BK14,0)</f>
        <v>0</v>
      </c>
      <c r="AF498" s="96">
        <f>IF(AF$11=ديسمبر!$A14,ديسمبر!$AI14-ديسمبر!$AJ14,0)</f>
        <v>0</v>
      </c>
      <c r="AG498" s="96">
        <f>IF(AG$11=ديسمبر!$A14,ديسمبر!$AI14-ديسمبر!$AJ14,0)</f>
        <v>0</v>
      </c>
      <c r="AH498" s="96">
        <f>IF(AH$11=ديسمبر!$A14,ديسمبر!$AI14-ديسمبر!$AJ14,0)</f>
        <v>0</v>
      </c>
      <c r="AI498" s="96">
        <f t="shared" si="89"/>
        <v>0</v>
      </c>
      <c r="AJ498" s="96">
        <f>IF(AJ$11=ديسمبر!$A14,ديسمبر!$BP14-ديسمبر!$BO14,0)</f>
        <v>0</v>
      </c>
      <c r="AK498" s="96">
        <f>IF(AK$11=ديسمبر!$A14,ديسمبر!$AI14-ديسمبر!$AJ14,0)</f>
        <v>0</v>
      </c>
      <c r="AL498" s="96">
        <f>IF(AL$11=ديسمبر!$A14,ديسمبر!$AI14-ديسمبر!$AJ14,0)</f>
        <v>0</v>
      </c>
      <c r="AM498" s="96">
        <f>IF(AM$11=ديسمبر!$A14,ديسمبر!$AI14-ديسمبر!$AJ14,0)</f>
        <v>0</v>
      </c>
      <c r="AN498" s="96">
        <f>IF(AN$11=ديسمبر!$A14,ديسمبر!$AI14-ديسمبر!$AJ14,0)</f>
        <v>0</v>
      </c>
    </row>
    <row r="499" spans="1:40">
      <c r="A499" s="96" t="str">
        <f>IF(D486&gt;0,ديسمبر!D15," ")</f>
        <v> </v>
      </c>
      <c r="B499" s="96"/>
      <c r="C499" s="96"/>
      <c r="D499" s="126">
        <f t="shared" si="84"/>
        <v>0</v>
      </c>
      <c r="E499" s="126">
        <f t="shared" si="85"/>
        <v>0</v>
      </c>
      <c r="F499" s="96">
        <f>IF(F$11=ديسمبر!$A15,ديسمبر!$BP15-ديسمبر!$BO15,0)</f>
        <v>0</v>
      </c>
      <c r="G499" s="96">
        <f>IF(G$11=ديسمبر!$A15,ديسمبر!$BL15-ديسمبر!$BK15,0)</f>
        <v>0</v>
      </c>
      <c r="H499" s="96">
        <f>IF(H$11=ديسمبر!$A15,ديسمبر!$BM15-ديسمبر!$BN15,0)</f>
        <v>0</v>
      </c>
      <c r="I499" s="96">
        <f>IF(I$11=ديسمبر!$A15,ديسمبر!$BM15-ديسمبر!$BN15,0)</f>
        <v>0</v>
      </c>
      <c r="J499" s="96">
        <f>IF(J$11=ديسمبر!$A15,ديسمبر!$BM15-ديسمبر!$BN15,0)</f>
        <v>0</v>
      </c>
      <c r="K499" s="96">
        <f>IF(K$11=ديسمبر!$A15,ديسمبر!$BM15-ديسمبر!$BN15,0)</f>
        <v>0</v>
      </c>
      <c r="L499" s="96">
        <f>IF(L$11=ديسمبر!$A15,ديسمبر!$BM15-ديسمبر!$BN15,0)</f>
        <v>0</v>
      </c>
      <c r="M499" s="96">
        <f t="shared" si="86"/>
        <v>0</v>
      </c>
      <c r="N499" s="96">
        <f>IF(N$11=ديسمبر!$A15,ديسمبر!$BP15-ديسمبر!$BO15,0)</f>
        <v>0</v>
      </c>
      <c r="O499" s="96">
        <f>IF(O$11=ديسمبر!$A15,ديسمبر!$BL15-ديسمبر!$BK15,0)</f>
        <v>0</v>
      </c>
      <c r="P499" s="96">
        <f>IF(P$11=ديسمبر!$A15,ديسمبر!$AI15-ديسمبر!$AJ15,0)</f>
        <v>0</v>
      </c>
      <c r="Q499" s="96">
        <f>IF(Q$11=ديسمبر!$A15,ديسمبر!$AI15-ديسمبر!$AJ15,0)</f>
        <v>0</v>
      </c>
      <c r="R499" s="96">
        <f>IF(R$11=ديسمبر!$A15,ديسمبر!$AI15-ديسمبر!$AJ15,0)</f>
        <v>0</v>
      </c>
      <c r="S499" s="96">
        <f>IF(S$11=ديسمبر!$A15,ديسمبر!$AI15-ديسمبر!$AJ15,0)</f>
        <v>0</v>
      </c>
      <c r="T499" s="96">
        <f>IF(T$11=ديسمبر!$A15,ديسمبر!$AI15-ديسمبر!$AJ15,0)</f>
        <v>0</v>
      </c>
      <c r="U499" s="96">
        <f t="shared" si="87"/>
        <v>0</v>
      </c>
      <c r="V499" s="96">
        <f>IF(V$11=ديسمبر!$A15,ديسمبر!$BP15-ديسمبر!$BO15,0)</f>
        <v>0</v>
      </c>
      <c r="W499" s="96">
        <f>IF(W$11=ديسمبر!$A15,ديسمبر!$BL15-ديسمبر!$BK15,0)</f>
        <v>0</v>
      </c>
      <c r="X499" s="96">
        <f>IF(X$11=ديسمبر!$A15,ديسمبر!$AI15-ديسمبر!$AJ15,0)</f>
        <v>0</v>
      </c>
      <c r="Y499" s="96">
        <f>IF(Y$11=ديسمبر!$A15,ديسمبر!$AI15-ديسمبر!$AJ15,0)</f>
        <v>0</v>
      </c>
      <c r="Z499" s="96">
        <f>IF(Z$11=ديسمبر!$A15,ديسمبر!$AI15-ديسمبر!$AJ15,0)</f>
        <v>0</v>
      </c>
      <c r="AA499" s="96">
        <f>IF(AA$11=ديسمبر!$A15,ديسمبر!$AI15-ديسمبر!$AJ15,0)</f>
        <v>0</v>
      </c>
      <c r="AB499" s="96">
        <f>IF(AB$11=ديسمبر!$A15,ديسمبر!$AI15-ديسمبر!$AJ15,0)</f>
        <v>0</v>
      </c>
      <c r="AC499" s="96">
        <f t="shared" si="88"/>
        <v>0</v>
      </c>
      <c r="AD499" s="96">
        <f>IF(AD$11=ديسمبر!$A15,ديسمبر!$BP15-ديسمبر!$BO15,0)</f>
        <v>0</v>
      </c>
      <c r="AE499" s="96">
        <f>IF(AE$11=ديسمبر!$A15,ديسمبر!$BL15-ديسمبر!$BK15,0)</f>
        <v>0</v>
      </c>
      <c r="AF499" s="96">
        <f>IF(AF$11=ديسمبر!$A15,ديسمبر!$AI15-ديسمبر!$AJ15,0)</f>
        <v>0</v>
      </c>
      <c r="AG499" s="96">
        <f>IF(AG$11=ديسمبر!$A15,ديسمبر!$AI15-ديسمبر!$AJ15,0)</f>
        <v>0</v>
      </c>
      <c r="AH499" s="96">
        <f>IF(AH$11=ديسمبر!$A15,ديسمبر!$AI15-ديسمبر!$AJ15,0)</f>
        <v>0</v>
      </c>
      <c r="AI499" s="96">
        <f t="shared" si="89"/>
        <v>0</v>
      </c>
      <c r="AJ499" s="96">
        <f>IF(AJ$11=ديسمبر!$A15,ديسمبر!$BP15-ديسمبر!$BO15,0)</f>
        <v>0</v>
      </c>
      <c r="AK499" s="96">
        <f>IF(AK$11=ديسمبر!$A15,ديسمبر!$AI15-ديسمبر!$AJ15,0)</f>
        <v>0</v>
      </c>
      <c r="AL499" s="96">
        <f>IF(AL$11=ديسمبر!$A15,ديسمبر!$AI15-ديسمبر!$AJ15,0)</f>
        <v>0</v>
      </c>
      <c r="AM499" s="96">
        <f>IF(AM$11=ديسمبر!$A15,ديسمبر!$AI15-ديسمبر!$AJ15,0)</f>
        <v>0</v>
      </c>
      <c r="AN499" s="96">
        <f>IF(AN$11=ديسمبر!$A15,ديسمبر!$AI15-ديسمبر!$AJ15,0)</f>
        <v>0</v>
      </c>
    </row>
    <row r="500" spans="1:40">
      <c r="A500" s="96" t="str">
        <f>IF(D487&gt;0,ديسمبر!D16," ")</f>
        <v> </v>
      </c>
      <c r="B500" s="96"/>
      <c r="C500" s="96"/>
      <c r="D500" s="126">
        <f t="shared" si="84"/>
        <v>0</v>
      </c>
      <c r="E500" s="126">
        <f t="shared" si="85"/>
        <v>0</v>
      </c>
      <c r="F500" s="96">
        <f>IF(F$11=ديسمبر!$A16,ديسمبر!$BP16-ديسمبر!$BO16,0)</f>
        <v>0</v>
      </c>
      <c r="G500" s="96">
        <f>IF(G$11=ديسمبر!$A16,ديسمبر!$BL16-ديسمبر!$BK16,0)</f>
        <v>0</v>
      </c>
      <c r="H500" s="96">
        <f>IF(H$11=ديسمبر!$A16,ديسمبر!$BM16-ديسمبر!$BN16,0)</f>
        <v>0</v>
      </c>
      <c r="I500" s="96">
        <f>IF(I$11=ديسمبر!$A16,ديسمبر!$BM16-ديسمبر!$BN16,0)</f>
        <v>0</v>
      </c>
      <c r="J500" s="96">
        <f>IF(J$11=ديسمبر!$A16,ديسمبر!$BM16-ديسمبر!$BN16,0)</f>
        <v>0</v>
      </c>
      <c r="K500" s="96">
        <f>IF(K$11=ديسمبر!$A16,ديسمبر!$BM16-ديسمبر!$BN16,0)</f>
        <v>0</v>
      </c>
      <c r="L500" s="96">
        <f>IF(L$11=ديسمبر!$A16,ديسمبر!$BM16-ديسمبر!$BN16,0)</f>
        <v>0</v>
      </c>
      <c r="M500" s="96">
        <f t="shared" si="86"/>
        <v>0</v>
      </c>
      <c r="N500" s="96">
        <f>IF(N$11=ديسمبر!$A16,ديسمبر!$BP16-ديسمبر!$BO16,0)</f>
        <v>0</v>
      </c>
      <c r="O500" s="96">
        <f>IF(O$11=ديسمبر!$A16,ديسمبر!$BL16-ديسمبر!$BK16,0)</f>
        <v>0</v>
      </c>
      <c r="P500" s="96">
        <f>IF(P$11=ديسمبر!$A16,ديسمبر!$AI16-ديسمبر!$AJ16,0)</f>
        <v>0</v>
      </c>
      <c r="Q500" s="96">
        <f>IF(Q$11=ديسمبر!$A16,ديسمبر!$AI16-ديسمبر!$AJ16,0)</f>
        <v>0</v>
      </c>
      <c r="R500" s="96">
        <f>IF(R$11=ديسمبر!$A16,ديسمبر!$AI16-ديسمبر!$AJ16,0)</f>
        <v>0</v>
      </c>
      <c r="S500" s="96">
        <f>IF(S$11=ديسمبر!$A16,ديسمبر!$AI16-ديسمبر!$AJ16,0)</f>
        <v>0</v>
      </c>
      <c r="T500" s="96">
        <f>IF(T$11=ديسمبر!$A16,ديسمبر!$AI16-ديسمبر!$AJ16,0)</f>
        <v>0</v>
      </c>
      <c r="U500" s="96">
        <f t="shared" si="87"/>
        <v>0</v>
      </c>
      <c r="V500" s="96">
        <f>IF(V$11=ديسمبر!$A16,ديسمبر!$BP16-ديسمبر!$BO16,0)</f>
        <v>0</v>
      </c>
      <c r="W500" s="96">
        <f>IF(W$11=ديسمبر!$A16,ديسمبر!$BL16-ديسمبر!$BK16,0)</f>
        <v>0</v>
      </c>
      <c r="X500" s="96">
        <f>IF(X$11=ديسمبر!$A16,ديسمبر!$AI16-ديسمبر!$AJ16,0)</f>
        <v>0</v>
      </c>
      <c r="Y500" s="96">
        <f>IF(Y$11=ديسمبر!$A16,ديسمبر!$AI16-ديسمبر!$AJ16,0)</f>
        <v>0</v>
      </c>
      <c r="Z500" s="96">
        <f>IF(Z$11=ديسمبر!$A16,ديسمبر!$AI16-ديسمبر!$AJ16,0)</f>
        <v>0</v>
      </c>
      <c r="AA500" s="96">
        <f>IF(AA$11=ديسمبر!$A16,ديسمبر!$AI16-ديسمبر!$AJ16,0)</f>
        <v>0</v>
      </c>
      <c r="AB500" s="96">
        <f>IF(AB$11=ديسمبر!$A16,ديسمبر!$AI16-ديسمبر!$AJ16,0)</f>
        <v>0</v>
      </c>
      <c r="AC500" s="96">
        <f t="shared" si="88"/>
        <v>0</v>
      </c>
      <c r="AD500" s="96">
        <f>IF(AD$11=ديسمبر!$A16,ديسمبر!$BP16-ديسمبر!$BO16,0)</f>
        <v>0</v>
      </c>
      <c r="AE500" s="96">
        <f>IF(AE$11=ديسمبر!$A16,ديسمبر!$BL16-ديسمبر!$BK16,0)</f>
        <v>0</v>
      </c>
      <c r="AF500" s="96">
        <f>IF(AF$11=ديسمبر!$A16,ديسمبر!$AI16-ديسمبر!$AJ16,0)</f>
        <v>0</v>
      </c>
      <c r="AG500" s="96">
        <f>IF(AG$11=ديسمبر!$A16,ديسمبر!$AI16-ديسمبر!$AJ16,0)</f>
        <v>0</v>
      </c>
      <c r="AH500" s="96">
        <f>IF(AH$11=ديسمبر!$A16,ديسمبر!$AI16-ديسمبر!$AJ16,0)</f>
        <v>0</v>
      </c>
      <c r="AI500" s="96">
        <f t="shared" si="89"/>
        <v>0</v>
      </c>
      <c r="AJ500" s="96">
        <f>IF(AJ$11=ديسمبر!$A16,ديسمبر!$BP16-ديسمبر!$BO16,0)</f>
        <v>0</v>
      </c>
      <c r="AK500" s="96">
        <f>IF(AK$11=ديسمبر!$A16,ديسمبر!$AI16-ديسمبر!$AJ16,0)</f>
        <v>0</v>
      </c>
      <c r="AL500" s="96">
        <f>IF(AL$11=ديسمبر!$A16,ديسمبر!$AI16-ديسمبر!$AJ16,0)</f>
        <v>0</v>
      </c>
      <c r="AM500" s="96">
        <f>IF(AM$11=ديسمبر!$A16,ديسمبر!$AI16-ديسمبر!$AJ16,0)</f>
        <v>0</v>
      </c>
      <c r="AN500" s="96">
        <f>IF(AN$11=ديسمبر!$A16,ديسمبر!$AI16-ديسمبر!$AJ16,0)</f>
        <v>0</v>
      </c>
    </row>
    <row r="501" spans="1:40">
      <c r="A501" s="96" t="str">
        <f>IF(D488&gt;0,ديسمبر!D17," ")</f>
        <v> </v>
      </c>
      <c r="B501" s="96"/>
      <c r="C501" s="96"/>
      <c r="D501" s="126">
        <f t="shared" si="84"/>
        <v>0</v>
      </c>
      <c r="E501" s="126">
        <f t="shared" si="85"/>
        <v>0</v>
      </c>
      <c r="F501" s="96">
        <f>IF(F$11=ديسمبر!$A17,ديسمبر!$BP17-ديسمبر!$BO17,0)</f>
        <v>0</v>
      </c>
      <c r="G501" s="96">
        <f>IF(G$11=ديسمبر!$A17,ديسمبر!$BL17-ديسمبر!$BK17,0)</f>
        <v>0</v>
      </c>
      <c r="H501" s="96">
        <f>IF(H$11=ديسمبر!$A17,ديسمبر!$BM17-ديسمبر!$BN17,0)</f>
        <v>0</v>
      </c>
      <c r="I501" s="96">
        <f>IF(I$11=ديسمبر!$A17,ديسمبر!$BM17-ديسمبر!$BN17,0)</f>
        <v>0</v>
      </c>
      <c r="J501" s="96">
        <f>IF(J$11=ديسمبر!$A17,ديسمبر!$BM17-ديسمبر!$BN17,0)</f>
        <v>0</v>
      </c>
      <c r="K501" s="96">
        <f>IF(K$11=ديسمبر!$A17,ديسمبر!$BM17-ديسمبر!$BN17,0)</f>
        <v>0</v>
      </c>
      <c r="L501" s="96">
        <f>IF(L$11=ديسمبر!$A17,ديسمبر!$BM17-ديسمبر!$BN17,0)</f>
        <v>0</v>
      </c>
      <c r="M501" s="96">
        <f t="shared" si="86"/>
        <v>0</v>
      </c>
      <c r="N501" s="96">
        <f>IF(N$11=ديسمبر!$A17,ديسمبر!$BP17-ديسمبر!$BO17,0)</f>
        <v>0</v>
      </c>
      <c r="O501" s="96">
        <f>IF(O$11=ديسمبر!$A17,ديسمبر!$BL17-ديسمبر!$BK17,0)</f>
        <v>0</v>
      </c>
      <c r="P501" s="96">
        <f>IF(P$11=ديسمبر!$A17,ديسمبر!$AI17-ديسمبر!$AJ17,0)</f>
        <v>0</v>
      </c>
      <c r="Q501" s="96">
        <f>IF(Q$11=ديسمبر!$A17,ديسمبر!$AI17-ديسمبر!$AJ17,0)</f>
        <v>0</v>
      </c>
      <c r="R501" s="96">
        <f>IF(R$11=ديسمبر!$A17,ديسمبر!$AI17-ديسمبر!$AJ17,0)</f>
        <v>0</v>
      </c>
      <c r="S501" s="96">
        <f>IF(S$11=ديسمبر!$A17,ديسمبر!$AI17-ديسمبر!$AJ17,0)</f>
        <v>0</v>
      </c>
      <c r="T501" s="96">
        <f>IF(T$11=ديسمبر!$A17,ديسمبر!$AI17-ديسمبر!$AJ17,0)</f>
        <v>0</v>
      </c>
      <c r="U501" s="96">
        <f t="shared" si="87"/>
        <v>0</v>
      </c>
      <c r="V501" s="96">
        <f>IF(V$11=ديسمبر!$A17,ديسمبر!$BP17-ديسمبر!$BO17,0)</f>
        <v>0</v>
      </c>
      <c r="W501" s="96">
        <f>IF(W$11=ديسمبر!$A17,ديسمبر!$BL17-ديسمبر!$BK17,0)</f>
        <v>0</v>
      </c>
      <c r="X501" s="96">
        <f>IF(X$11=ديسمبر!$A17,ديسمبر!$AI17-ديسمبر!$AJ17,0)</f>
        <v>0</v>
      </c>
      <c r="Y501" s="96">
        <f>IF(Y$11=ديسمبر!$A17,ديسمبر!$AI17-ديسمبر!$AJ17,0)</f>
        <v>0</v>
      </c>
      <c r="Z501" s="96">
        <f>IF(Z$11=ديسمبر!$A17,ديسمبر!$AI17-ديسمبر!$AJ17,0)</f>
        <v>0</v>
      </c>
      <c r="AA501" s="96">
        <f>IF(AA$11=ديسمبر!$A17,ديسمبر!$AI17-ديسمبر!$AJ17,0)</f>
        <v>0</v>
      </c>
      <c r="AB501" s="96">
        <f>IF(AB$11=ديسمبر!$A17,ديسمبر!$AI17-ديسمبر!$AJ17,0)</f>
        <v>0</v>
      </c>
      <c r="AC501" s="96">
        <f t="shared" si="88"/>
        <v>0</v>
      </c>
      <c r="AD501" s="96">
        <f>IF(AD$11=ديسمبر!$A17,ديسمبر!$BP17-ديسمبر!$BO17,0)</f>
        <v>0</v>
      </c>
      <c r="AE501" s="96">
        <f>IF(AE$11=ديسمبر!$A17,ديسمبر!$BL17-ديسمبر!$BK17,0)</f>
        <v>0</v>
      </c>
      <c r="AF501" s="96">
        <f>IF(AF$11=ديسمبر!$A17,ديسمبر!$AI17-ديسمبر!$AJ17,0)</f>
        <v>0</v>
      </c>
      <c r="AG501" s="96">
        <f>IF(AG$11=ديسمبر!$A17,ديسمبر!$AI17-ديسمبر!$AJ17,0)</f>
        <v>0</v>
      </c>
      <c r="AH501" s="96">
        <f>IF(AH$11=ديسمبر!$A17,ديسمبر!$AI17-ديسمبر!$AJ17,0)</f>
        <v>0</v>
      </c>
      <c r="AI501" s="96">
        <f t="shared" si="89"/>
        <v>0</v>
      </c>
      <c r="AJ501" s="96">
        <f>IF(AJ$11=ديسمبر!$A17,ديسمبر!$BP17-ديسمبر!$BO17,0)</f>
        <v>0</v>
      </c>
      <c r="AK501" s="96">
        <f>IF(AK$11=ديسمبر!$A17,ديسمبر!$AI17-ديسمبر!$AJ17,0)</f>
        <v>0</v>
      </c>
      <c r="AL501" s="96">
        <f>IF(AL$11=ديسمبر!$A17,ديسمبر!$AI17-ديسمبر!$AJ17,0)</f>
        <v>0</v>
      </c>
      <c r="AM501" s="96">
        <f>IF(AM$11=ديسمبر!$A17,ديسمبر!$AI17-ديسمبر!$AJ17,0)</f>
        <v>0</v>
      </c>
      <c r="AN501" s="96">
        <f>IF(AN$11=ديسمبر!$A17,ديسمبر!$AI17-ديسمبر!$AJ17,0)</f>
        <v>0</v>
      </c>
    </row>
    <row r="502" spans="1:40">
      <c r="A502" s="96" t="str">
        <f>IF(D489&gt;0,ديسمبر!D18," ")</f>
        <v> </v>
      </c>
      <c r="B502" s="96"/>
      <c r="C502" s="96"/>
      <c r="D502" s="126">
        <f t="shared" si="84"/>
        <v>0</v>
      </c>
      <c r="E502" s="126">
        <f t="shared" si="85"/>
        <v>0</v>
      </c>
      <c r="F502" s="96">
        <f>IF(F$11=ديسمبر!$A18,ديسمبر!$BP18-ديسمبر!$BO18,0)</f>
        <v>0</v>
      </c>
      <c r="G502" s="96">
        <f>IF(G$11=ديسمبر!$A18,ديسمبر!$BL18-ديسمبر!$BK18,0)</f>
        <v>0</v>
      </c>
      <c r="H502" s="96">
        <f>IF(H$11=ديسمبر!$A18,ديسمبر!$BM18-ديسمبر!$BN18,0)</f>
        <v>0</v>
      </c>
      <c r="I502" s="96">
        <f>IF(I$11=ديسمبر!$A18,ديسمبر!$BM18-ديسمبر!$BN18,0)</f>
        <v>0</v>
      </c>
      <c r="J502" s="96">
        <f>IF(J$11=ديسمبر!$A18,ديسمبر!$BM18-ديسمبر!$BN18,0)</f>
        <v>0</v>
      </c>
      <c r="K502" s="96">
        <f>IF(K$11=ديسمبر!$A18,ديسمبر!$BM18-ديسمبر!$BN18,0)</f>
        <v>0</v>
      </c>
      <c r="L502" s="96">
        <f>IF(L$11=ديسمبر!$A18,ديسمبر!$BM18-ديسمبر!$BN18,0)</f>
        <v>0</v>
      </c>
      <c r="M502" s="96">
        <f t="shared" si="86"/>
        <v>0</v>
      </c>
      <c r="N502" s="96">
        <f>IF(N$11=ديسمبر!$A18,ديسمبر!$BP18-ديسمبر!$BO18,0)</f>
        <v>0</v>
      </c>
      <c r="O502" s="96">
        <f>IF(O$11=ديسمبر!$A18,ديسمبر!$BL18-ديسمبر!$BK18,0)</f>
        <v>0</v>
      </c>
      <c r="P502" s="96">
        <f>IF(P$11=ديسمبر!$A18,ديسمبر!$AI18-ديسمبر!$AJ18,0)</f>
        <v>0</v>
      </c>
      <c r="Q502" s="96">
        <f>IF(Q$11=ديسمبر!$A18,ديسمبر!$AI18-ديسمبر!$AJ18,0)</f>
        <v>0</v>
      </c>
      <c r="R502" s="96">
        <f>IF(R$11=ديسمبر!$A18,ديسمبر!$AI18-ديسمبر!$AJ18,0)</f>
        <v>0</v>
      </c>
      <c r="S502" s="96">
        <f>IF(S$11=ديسمبر!$A18,ديسمبر!$AI18-ديسمبر!$AJ18,0)</f>
        <v>0</v>
      </c>
      <c r="T502" s="96">
        <f>IF(T$11=ديسمبر!$A18,ديسمبر!$AI18-ديسمبر!$AJ18,0)</f>
        <v>0</v>
      </c>
      <c r="U502" s="96">
        <f t="shared" si="87"/>
        <v>0</v>
      </c>
      <c r="V502" s="96">
        <f>IF(V$11=ديسمبر!$A18,ديسمبر!$BP18-ديسمبر!$BO18,0)</f>
        <v>0</v>
      </c>
      <c r="W502" s="96">
        <f>IF(W$11=ديسمبر!$A18,ديسمبر!$BL18-ديسمبر!$BK18,0)</f>
        <v>0</v>
      </c>
      <c r="X502" s="96">
        <f>IF(X$11=ديسمبر!$A18,ديسمبر!$AI18-ديسمبر!$AJ18,0)</f>
        <v>0</v>
      </c>
      <c r="Y502" s="96">
        <f>IF(Y$11=ديسمبر!$A18,ديسمبر!$AI18-ديسمبر!$AJ18,0)</f>
        <v>0</v>
      </c>
      <c r="Z502" s="96">
        <f>IF(Z$11=ديسمبر!$A18,ديسمبر!$AI18-ديسمبر!$AJ18,0)</f>
        <v>0</v>
      </c>
      <c r="AA502" s="96">
        <f>IF(AA$11=ديسمبر!$A18,ديسمبر!$AI18-ديسمبر!$AJ18,0)</f>
        <v>0</v>
      </c>
      <c r="AB502" s="96">
        <f>IF(AB$11=ديسمبر!$A18,ديسمبر!$AI18-ديسمبر!$AJ18,0)</f>
        <v>0</v>
      </c>
      <c r="AC502" s="96">
        <f t="shared" si="88"/>
        <v>0</v>
      </c>
      <c r="AD502" s="96">
        <f>IF(AD$11=ديسمبر!$A18,ديسمبر!$BP18-ديسمبر!$BO18,0)</f>
        <v>0</v>
      </c>
      <c r="AE502" s="96">
        <f>IF(AE$11=ديسمبر!$A18,ديسمبر!$BL18-ديسمبر!$BK18,0)</f>
        <v>0</v>
      </c>
      <c r="AF502" s="96">
        <f>IF(AF$11=ديسمبر!$A18,ديسمبر!$AI18-ديسمبر!$AJ18,0)</f>
        <v>0</v>
      </c>
      <c r="AG502" s="96">
        <f>IF(AG$11=ديسمبر!$A18,ديسمبر!$AI18-ديسمبر!$AJ18,0)</f>
        <v>0</v>
      </c>
      <c r="AH502" s="96">
        <f>IF(AH$11=ديسمبر!$A18,ديسمبر!$AI18-ديسمبر!$AJ18,0)</f>
        <v>0</v>
      </c>
      <c r="AI502" s="96">
        <f t="shared" si="89"/>
        <v>0</v>
      </c>
      <c r="AJ502" s="96">
        <f>IF(AJ$11=ديسمبر!$A18,ديسمبر!$BP18-ديسمبر!$BO18,0)</f>
        <v>0</v>
      </c>
      <c r="AK502" s="96">
        <f>IF(AK$11=ديسمبر!$A18,ديسمبر!$AI18-ديسمبر!$AJ18,0)</f>
        <v>0</v>
      </c>
      <c r="AL502" s="96">
        <f>IF(AL$11=ديسمبر!$A18,ديسمبر!$AI18-ديسمبر!$AJ18,0)</f>
        <v>0</v>
      </c>
      <c r="AM502" s="96">
        <f>IF(AM$11=ديسمبر!$A18,ديسمبر!$AI18-ديسمبر!$AJ18,0)</f>
        <v>0</v>
      </c>
      <c r="AN502" s="96">
        <f>IF(AN$11=ديسمبر!$A18,ديسمبر!$AI18-ديسمبر!$AJ18,0)</f>
        <v>0</v>
      </c>
    </row>
    <row r="503" spans="1:40">
      <c r="A503" s="96" t="str">
        <f>IF(D490&gt;0,ديسمبر!D19," ")</f>
        <v> </v>
      </c>
      <c r="B503" s="96"/>
      <c r="C503" s="96"/>
      <c r="D503" s="126">
        <f t="shared" si="84"/>
        <v>0</v>
      </c>
      <c r="E503" s="126">
        <f t="shared" si="85"/>
        <v>0</v>
      </c>
      <c r="F503" s="96">
        <f>IF(F$11=ديسمبر!$A19,ديسمبر!$BP19-ديسمبر!$BO19,0)</f>
        <v>0</v>
      </c>
      <c r="G503" s="96">
        <f>IF(G$11=ديسمبر!$A19,ديسمبر!$BL19-ديسمبر!$BK19,0)</f>
        <v>0</v>
      </c>
      <c r="H503" s="96">
        <f>IF(H$11=ديسمبر!$A19,ديسمبر!$BM19-ديسمبر!$BN19,0)</f>
        <v>0</v>
      </c>
      <c r="I503" s="96">
        <f>IF(I$11=ديسمبر!$A19,ديسمبر!$BM19-ديسمبر!$BN19,0)</f>
        <v>0</v>
      </c>
      <c r="J503" s="96">
        <f>IF(J$11=ديسمبر!$A19,ديسمبر!$BM19-ديسمبر!$BN19,0)</f>
        <v>0</v>
      </c>
      <c r="K503" s="96">
        <f>IF(K$11=ديسمبر!$A19,ديسمبر!$BM19-ديسمبر!$BN19,0)</f>
        <v>0</v>
      </c>
      <c r="L503" s="96">
        <f>IF(L$11=ديسمبر!$A19,ديسمبر!$BM19-ديسمبر!$BN19,0)</f>
        <v>0</v>
      </c>
      <c r="M503" s="96">
        <f t="shared" si="86"/>
        <v>0</v>
      </c>
      <c r="N503" s="96">
        <f>IF(N$11=ديسمبر!$A19,ديسمبر!$BP19-ديسمبر!$BO19,0)</f>
        <v>0</v>
      </c>
      <c r="O503" s="96">
        <f>IF(O$11=ديسمبر!$A19,ديسمبر!$BL19-ديسمبر!$BK19,0)</f>
        <v>0</v>
      </c>
      <c r="P503" s="96">
        <f>IF(P$11=ديسمبر!$A19,ديسمبر!$AI19-ديسمبر!$AJ19,0)</f>
        <v>0</v>
      </c>
      <c r="Q503" s="96">
        <f>IF(Q$11=ديسمبر!$A19,ديسمبر!$AI19-ديسمبر!$AJ19,0)</f>
        <v>0</v>
      </c>
      <c r="R503" s="96">
        <f>IF(R$11=ديسمبر!$A19,ديسمبر!$AI19-ديسمبر!$AJ19,0)</f>
        <v>0</v>
      </c>
      <c r="S503" s="96">
        <f>IF(S$11=ديسمبر!$A19,ديسمبر!$AI19-ديسمبر!$AJ19,0)</f>
        <v>0</v>
      </c>
      <c r="T503" s="96">
        <f>IF(T$11=ديسمبر!$A19,ديسمبر!$AI19-ديسمبر!$AJ19,0)</f>
        <v>0</v>
      </c>
      <c r="U503" s="96">
        <f t="shared" si="87"/>
        <v>0</v>
      </c>
      <c r="V503" s="96">
        <f>IF(V$11=ديسمبر!$A19,ديسمبر!$BP19-ديسمبر!$BO19,0)</f>
        <v>0</v>
      </c>
      <c r="W503" s="96">
        <f>IF(W$11=ديسمبر!$A19,ديسمبر!$BL19-ديسمبر!$BK19,0)</f>
        <v>0</v>
      </c>
      <c r="X503" s="96">
        <f>IF(X$11=ديسمبر!$A19,ديسمبر!$AI19-ديسمبر!$AJ19,0)</f>
        <v>0</v>
      </c>
      <c r="Y503" s="96">
        <f>IF(Y$11=ديسمبر!$A19,ديسمبر!$AI19-ديسمبر!$AJ19,0)</f>
        <v>0</v>
      </c>
      <c r="Z503" s="96">
        <f>IF(Z$11=ديسمبر!$A19,ديسمبر!$AI19-ديسمبر!$AJ19,0)</f>
        <v>0</v>
      </c>
      <c r="AA503" s="96">
        <f>IF(AA$11=ديسمبر!$A19,ديسمبر!$AI19-ديسمبر!$AJ19,0)</f>
        <v>0</v>
      </c>
      <c r="AB503" s="96">
        <f>IF(AB$11=ديسمبر!$A19,ديسمبر!$AI19-ديسمبر!$AJ19,0)</f>
        <v>0</v>
      </c>
      <c r="AC503" s="96">
        <f t="shared" si="88"/>
        <v>0</v>
      </c>
      <c r="AD503" s="96">
        <f>IF(AD$11=ديسمبر!$A19,ديسمبر!$BP19-ديسمبر!$BO19,0)</f>
        <v>0</v>
      </c>
      <c r="AE503" s="96">
        <f>IF(AE$11=ديسمبر!$A19,ديسمبر!$BL19-ديسمبر!$BK19,0)</f>
        <v>0</v>
      </c>
      <c r="AF503" s="96">
        <f>IF(AF$11=ديسمبر!$A19,ديسمبر!$AI19-ديسمبر!$AJ19,0)</f>
        <v>0</v>
      </c>
      <c r="AG503" s="96">
        <f>IF(AG$11=ديسمبر!$A19,ديسمبر!$AI19-ديسمبر!$AJ19,0)</f>
        <v>0</v>
      </c>
      <c r="AH503" s="96">
        <f>IF(AH$11=ديسمبر!$A19,ديسمبر!$AI19-ديسمبر!$AJ19,0)</f>
        <v>0</v>
      </c>
      <c r="AI503" s="96">
        <f t="shared" si="89"/>
        <v>0</v>
      </c>
      <c r="AJ503" s="96">
        <f>IF(AJ$11=ديسمبر!$A19,ديسمبر!$BP19-ديسمبر!$BO19,0)</f>
        <v>0</v>
      </c>
      <c r="AK503" s="96">
        <f>IF(AK$11=ديسمبر!$A19,ديسمبر!$AI19-ديسمبر!$AJ19,0)</f>
        <v>0</v>
      </c>
      <c r="AL503" s="96">
        <f>IF(AL$11=ديسمبر!$A19,ديسمبر!$AI19-ديسمبر!$AJ19,0)</f>
        <v>0</v>
      </c>
      <c r="AM503" s="96">
        <f>IF(AM$11=ديسمبر!$A19,ديسمبر!$AI19-ديسمبر!$AJ19,0)</f>
        <v>0</v>
      </c>
      <c r="AN503" s="96">
        <f>IF(AN$11=ديسمبر!$A19,ديسمبر!$AI19-ديسمبر!$AJ19,0)</f>
        <v>0</v>
      </c>
    </row>
    <row r="504" spans="1:40">
      <c r="A504" s="96" t="str">
        <f>IF(D491&gt;0,ديسمبر!D20," ")</f>
        <v> </v>
      </c>
      <c r="B504" s="96"/>
      <c r="C504" s="96"/>
      <c r="D504" s="126">
        <f t="shared" si="84"/>
        <v>0</v>
      </c>
      <c r="E504" s="126">
        <f t="shared" si="85"/>
        <v>0</v>
      </c>
      <c r="F504" s="96">
        <f>IF(F$11=ديسمبر!$A20,ديسمبر!$BP20-ديسمبر!$BO20,0)</f>
        <v>0</v>
      </c>
      <c r="G504" s="96">
        <f>IF(G$11=ديسمبر!$A20,ديسمبر!$BL20-ديسمبر!$BK20,0)</f>
        <v>0</v>
      </c>
      <c r="H504" s="96">
        <f>IF(H$11=ديسمبر!$A20,ديسمبر!$BM20-ديسمبر!$BN20,0)</f>
        <v>0</v>
      </c>
      <c r="I504" s="96">
        <f>IF(I$11=ديسمبر!$A20,ديسمبر!$BM20-ديسمبر!$BN20,0)</f>
        <v>0</v>
      </c>
      <c r="J504" s="96">
        <f>IF(J$11=ديسمبر!$A20,ديسمبر!$BM20-ديسمبر!$BN20,0)</f>
        <v>0</v>
      </c>
      <c r="K504" s="96">
        <f>IF(K$11=ديسمبر!$A20,ديسمبر!$BM20-ديسمبر!$BN20,0)</f>
        <v>0</v>
      </c>
      <c r="L504" s="96">
        <f>IF(L$11=ديسمبر!$A20,ديسمبر!$BM20-ديسمبر!$BN20,0)</f>
        <v>0</v>
      </c>
      <c r="M504" s="96">
        <f t="shared" si="86"/>
        <v>0</v>
      </c>
      <c r="N504" s="96">
        <f>IF(N$11=ديسمبر!$A20,ديسمبر!$BP20-ديسمبر!$BO20,0)</f>
        <v>0</v>
      </c>
      <c r="O504" s="96">
        <f>IF(O$11=ديسمبر!$A20,ديسمبر!$BL20-ديسمبر!$BK20,0)</f>
        <v>0</v>
      </c>
      <c r="P504" s="96">
        <f>IF(P$11=ديسمبر!$A20,ديسمبر!$AI20-ديسمبر!$AJ20,0)</f>
        <v>0</v>
      </c>
      <c r="Q504" s="96">
        <f>IF(Q$11=ديسمبر!$A20,ديسمبر!$AI20-ديسمبر!$AJ20,0)</f>
        <v>0</v>
      </c>
      <c r="R504" s="96">
        <f>IF(R$11=ديسمبر!$A20,ديسمبر!$AI20-ديسمبر!$AJ20,0)</f>
        <v>0</v>
      </c>
      <c r="S504" s="96">
        <f>IF(S$11=ديسمبر!$A20,ديسمبر!$AI20-ديسمبر!$AJ20,0)</f>
        <v>0</v>
      </c>
      <c r="T504" s="96">
        <f>IF(T$11=ديسمبر!$A20,ديسمبر!$AI20-ديسمبر!$AJ20,0)</f>
        <v>0</v>
      </c>
      <c r="U504" s="96">
        <f t="shared" si="87"/>
        <v>0</v>
      </c>
      <c r="V504" s="96">
        <f>IF(V$11=ديسمبر!$A20,ديسمبر!$BP20-ديسمبر!$BO20,0)</f>
        <v>0</v>
      </c>
      <c r="W504" s="96">
        <f>IF(W$11=ديسمبر!$A20,ديسمبر!$BL20-ديسمبر!$BK20,0)</f>
        <v>0</v>
      </c>
      <c r="X504" s="96">
        <f>IF(X$11=ديسمبر!$A20,ديسمبر!$AI20-ديسمبر!$AJ20,0)</f>
        <v>0</v>
      </c>
      <c r="Y504" s="96">
        <f>IF(Y$11=ديسمبر!$A20,ديسمبر!$AI20-ديسمبر!$AJ20,0)</f>
        <v>0</v>
      </c>
      <c r="Z504" s="96">
        <f>IF(Z$11=ديسمبر!$A20,ديسمبر!$AI20-ديسمبر!$AJ20,0)</f>
        <v>0</v>
      </c>
      <c r="AA504" s="96">
        <f>IF(AA$11=ديسمبر!$A20,ديسمبر!$AI20-ديسمبر!$AJ20,0)</f>
        <v>0</v>
      </c>
      <c r="AB504" s="96">
        <f>IF(AB$11=ديسمبر!$A20,ديسمبر!$AI20-ديسمبر!$AJ20,0)</f>
        <v>0</v>
      </c>
      <c r="AC504" s="96">
        <f t="shared" si="88"/>
        <v>0</v>
      </c>
      <c r="AD504" s="96">
        <f>IF(AD$11=ديسمبر!$A20,ديسمبر!$BP20-ديسمبر!$BO20,0)</f>
        <v>0</v>
      </c>
      <c r="AE504" s="96">
        <f>IF(AE$11=ديسمبر!$A20,ديسمبر!$BL20-ديسمبر!$BK20,0)</f>
        <v>0</v>
      </c>
      <c r="AF504" s="96">
        <f>IF(AF$11=ديسمبر!$A20,ديسمبر!$AI20-ديسمبر!$AJ20,0)</f>
        <v>0</v>
      </c>
      <c r="AG504" s="96">
        <f>IF(AG$11=ديسمبر!$A20,ديسمبر!$AI20-ديسمبر!$AJ20,0)</f>
        <v>0</v>
      </c>
      <c r="AH504" s="96">
        <f>IF(AH$11=ديسمبر!$A20,ديسمبر!$AI20-ديسمبر!$AJ20,0)</f>
        <v>0</v>
      </c>
      <c r="AI504" s="96">
        <f t="shared" si="89"/>
        <v>0</v>
      </c>
      <c r="AJ504" s="96">
        <f>IF(AJ$11=ديسمبر!$A20,ديسمبر!$BP20-ديسمبر!$BO20,0)</f>
        <v>0</v>
      </c>
      <c r="AK504" s="96">
        <f>IF(AK$11=ديسمبر!$A20,ديسمبر!$AI20-ديسمبر!$AJ20,0)</f>
        <v>0</v>
      </c>
      <c r="AL504" s="96">
        <f>IF(AL$11=ديسمبر!$A20,ديسمبر!$AI20-ديسمبر!$AJ20,0)</f>
        <v>0</v>
      </c>
      <c r="AM504" s="96">
        <f>IF(AM$11=ديسمبر!$A20,ديسمبر!$AI20-ديسمبر!$AJ20,0)</f>
        <v>0</v>
      </c>
      <c r="AN504" s="96">
        <f>IF(AN$11=ديسمبر!$A20,ديسمبر!$AI20-ديسمبر!$AJ20,0)</f>
        <v>0</v>
      </c>
    </row>
    <row r="505" spans="1:40">
      <c r="A505" s="96" t="str">
        <f>IF(D492&gt;0,ديسمبر!D21," ")</f>
        <v> </v>
      </c>
      <c r="B505" s="96"/>
      <c r="C505" s="96"/>
      <c r="D505" s="126">
        <f t="shared" si="84"/>
        <v>0</v>
      </c>
      <c r="E505" s="126">
        <f t="shared" si="85"/>
        <v>0</v>
      </c>
      <c r="F505" s="96">
        <f>IF(F$11=ديسمبر!$A21,ديسمبر!$BP21-ديسمبر!$BO21,0)</f>
        <v>0</v>
      </c>
      <c r="G505" s="96">
        <f>IF(G$11=ديسمبر!$A21,ديسمبر!$BL21-ديسمبر!$BK21,0)</f>
        <v>0</v>
      </c>
      <c r="H505" s="96">
        <f>IF(H$11=ديسمبر!$A21,ديسمبر!$BM21-ديسمبر!$BN21,0)</f>
        <v>0</v>
      </c>
      <c r="I505" s="96">
        <f>IF(I$11=ديسمبر!$A21,ديسمبر!$BM21-ديسمبر!$BN21,0)</f>
        <v>0</v>
      </c>
      <c r="J505" s="96">
        <f>IF(J$11=ديسمبر!$A21,ديسمبر!$BM21-ديسمبر!$BN21,0)</f>
        <v>0</v>
      </c>
      <c r="K505" s="96">
        <f>IF(K$11=ديسمبر!$A21,ديسمبر!$BM21-ديسمبر!$BN21,0)</f>
        <v>0</v>
      </c>
      <c r="L505" s="96">
        <f>IF(L$11=ديسمبر!$A21,ديسمبر!$BM21-ديسمبر!$BN21,0)</f>
        <v>0</v>
      </c>
      <c r="M505" s="96">
        <f t="shared" si="86"/>
        <v>0</v>
      </c>
      <c r="N505" s="96">
        <f>IF(N$11=ديسمبر!$A21,ديسمبر!$BP21-ديسمبر!$BO21,0)</f>
        <v>0</v>
      </c>
      <c r="O505" s="96">
        <f>IF(O$11=ديسمبر!$A21,ديسمبر!$BL21-ديسمبر!$BK21,0)</f>
        <v>0</v>
      </c>
      <c r="P505" s="96">
        <f>IF(P$11=ديسمبر!$A21,ديسمبر!$AI21-ديسمبر!$AJ21,0)</f>
        <v>0</v>
      </c>
      <c r="Q505" s="96">
        <f>IF(Q$11=ديسمبر!$A21,ديسمبر!$AI21-ديسمبر!$AJ21,0)</f>
        <v>0</v>
      </c>
      <c r="R505" s="96">
        <f>IF(R$11=ديسمبر!$A21,ديسمبر!$AI21-ديسمبر!$AJ21,0)</f>
        <v>0</v>
      </c>
      <c r="S505" s="96">
        <f>IF(S$11=ديسمبر!$A21,ديسمبر!$AI21-ديسمبر!$AJ21,0)</f>
        <v>0</v>
      </c>
      <c r="T505" s="96">
        <f>IF(T$11=ديسمبر!$A21,ديسمبر!$AI21-ديسمبر!$AJ21,0)</f>
        <v>0</v>
      </c>
      <c r="U505" s="96">
        <f t="shared" si="87"/>
        <v>0</v>
      </c>
      <c r="V505" s="96">
        <f>IF(V$11=ديسمبر!$A21,ديسمبر!$BP21-ديسمبر!$BO21,0)</f>
        <v>0</v>
      </c>
      <c r="W505" s="96">
        <f>IF(W$11=ديسمبر!$A21,ديسمبر!$BL21-ديسمبر!$BK21,0)</f>
        <v>0</v>
      </c>
      <c r="X505" s="96">
        <f>IF(X$11=ديسمبر!$A21,ديسمبر!$AI21-ديسمبر!$AJ21,0)</f>
        <v>0</v>
      </c>
      <c r="Y505" s="96">
        <f>IF(Y$11=ديسمبر!$A21,ديسمبر!$AI21-ديسمبر!$AJ21,0)</f>
        <v>0</v>
      </c>
      <c r="Z505" s="96">
        <f>IF(Z$11=ديسمبر!$A21,ديسمبر!$AI21-ديسمبر!$AJ21,0)</f>
        <v>0</v>
      </c>
      <c r="AA505" s="96">
        <f>IF(AA$11=ديسمبر!$A21,ديسمبر!$AI21-ديسمبر!$AJ21,0)</f>
        <v>0</v>
      </c>
      <c r="AB505" s="96">
        <f>IF(AB$11=ديسمبر!$A21,ديسمبر!$AI21-ديسمبر!$AJ21,0)</f>
        <v>0</v>
      </c>
      <c r="AC505" s="96">
        <f t="shared" si="88"/>
        <v>0</v>
      </c>
      <c r="AD505" s="96">
        <f>IF(AD$11=ديسمبر!$A21,ديسمبر!$BP21-ديسمبر!$BO21,0)</f>
        <v>0</v>
      </c>
      <c r="AE505" s="96">
        <f>IF(AE$11=ديسمبر!$A21,ديسمبر!$BL21-ديسمبر!$BK21,0)</f>
        <v>0</v>
      </c>
      <c r="AF505" s="96">
        <f>IF(AF$11=ديسمبر!$A21,ديسمبر!$AI21-ديسمبر!$AJ21,0)</f>
        <v>0</v>
      </c>
      <c r="AG505" s="96">
        <f>IF(AG$11=ديسمبر!$A21,ديسمبر!$AI21-ديسمبر!$AJ21,0)</f>
        <v>0</v>
      </c>
      <c r="AH505" s="96">
        <f>IF(AH$11=ديسمبر!$A21,ديسمبر!$AI21-ديسمبر!$AJ21,0)</f>
        <v>0</v>
      </c>
      <c r="AI505" s="96">
        <f t="shared" si="89"/>
        <v>0</v>
      </c>
      <c r="AJ505" s="96">
        <f>IF(AJ$11=ديسمبر!$A21,ديسمبر!$BP21-ديسمبر!$BO21,0)</f>
        <v>0</v>
      </c>
      <c r="AK505" s="96">
        <f>IF(AK$11=ديسمبر!$A21,ديسمبر!$AI21-ديسمبر!$AJ21,0)</f>
        <v>0</v>
      </c>
      <c r="AL505" s="96">
        <f>IF(AL$11=ديسمبر!$A21,ديسمبر!$AI21-ديسمبر!$AJ21,0)</f>
        <v>0</v>
      </c>
      <c r="AM505" s="96">
        <f>IF(AM$11=ديسمبر!$A21,ديسمبر!$AI21-ديسمبر!$AJ21,0)</f>
        <v>0</v>
      </c>
      <c r="AN505" s="96">
        <f>IF(AN$11=ديسمبر!$A21,ديسمبر!$AI21-ديسمبر!$AJ21,0)</f>
        <v>0</v>
      </c>
    </row>
    <row r="506" spans="1:40">
      <c r="A506" s="96" t="str">
        <f>IF(D493&gt;0,ديسمبر!D22," ")</f>
        <v> </v>
      </c>
      <c r="B506" s="96"/>
      <c r="C506" s="96"/>
      <c r="D506" s="126">
        <f t="shared" si="84"/>
        <v>0</v>
      </c>
      <c r="E506" s="126">
        <f t="shared" si="85"/>
        <v>0</v>
      </c>
      <c r="F506" s="96">
        <f>IF(F$11=ديسمبر!$A22,ديسمبر!$BP22-ديسمبر!$BO22,0)</f>
        <v>0</v>
      </c>
      <c r="G506" s="96">
        <f>IF(G$11=ديسمبر!$A22,ديسمبر!$BL22-ديسمبر!$BK22,0)</f>
        <v>0</v>
      </c>
      <c r="H506" s="96">
        <f>IF(H$11=ديسمبر!$A22,ديسمبر!$BM22-ديسمبر!$BN22,0)</f>
        <v>0</v>
      </c>
      <c r="I506" s="96">
        <f>IF(I$11=ديسمبر!$A22,ديسمبر!$BM22-ديسمبر!$BN22,0)</f>
        <v>0</v>
      </c>
      <c r="J506" s="96">
        <f>IF(J$11=ديسمبر!$A22,ديسمبر!$BM22-ديسمبر!$BN22,0)</f>
        <v>0</v>
      </c>
      <c r="K506" s="96">
        <f>IF(K$11=ديسمبر!$A22,ديسمبر!$BM22-ديسمبر!$BN22,0)</f>
        <v>0</v>
      </c>
      <c r="L506" s="96">
        <f>IF(L$11=ديسمبر!$A22,ديسمبر!$BM22-ديسمبر!$BN22,0)</f>
        <v>0</v>
      </c>
      <c r="M506" s="96">
        <f t="shared" si="86"/>
        <v>0</v>
      </c>
      <c r="N506" s="96">
        <f>IF(N$11=ديسمبر!$A22,ديسمبر!$BP22-ديسمبر!$BO22,0)</f>
        <v>0</v>
      </c>
      <c r="O506" s="96">
        <f>IF(O$11=ديسمبر!$A22,ديسمبر!$BL22-ديسمبر!$BK22,0)</f>
        <v>0</v>
      </c>
      <c r="P506" s="96">
        <f>IF(P$11=ديسمبر!$A22,ديسمبر!$AI22-ديسمبر!$AJ22,0)</f>
        <v>0</v>
      </c>
      <c r="Q506" s="96">
        <f>IF(Q$11=ديسمبر!$A22,ديسمبر!$AI22-ديسمبر!$AJ22,0)</f>
        <v>0</v>
      </c>
      <c r="R506" s="96">
        <f>IF(R$11=ديسمبر!$A22,ديسمبر!$AI22-ديسمبر!$AJ22,0)</f>
        <v>0</v>
      </c>
      <c r="S506" s="96">
        <f>IF(S$11=ديسمبر!$A22,ديسمبر!$AI22-ديسمبر!$AJ22,0)</f>
        <v>0</v>
      </c>
      <c r="T506" s="96">
        <f>IF(T$11=ديسمبر!$A22,ديسمبر!$AI22-ديسمبر!$AJ22,0)</f>
        <v>0</v>
      </c>
      <c r="U506" s="96">
        <f t="shared" si="87"/>
        <v>0</v>
      </c>
      <c r="V506" s="96">
        <f>IF(V$11=ديسمبر!$A22,ديسمبر!$BP22-ديسمبر!$BO22,0)</f>
        <v>0</v>
      </c>
      <c r="W506" s="96">
        <f>IF(W$11=ديسمبر!$A22,ديسمبر!$BL22-ديسمبر!$BK22,0)</f>
        <v>0</v>
      </c>
      <c r="X506" s="96">
        <f>IF(X$11=ديسمبر!$A22,ديسمبر!$AI22-ديسمبر!$AJ22,0)</f>
        <v>0</v>
      </c>
      <c r="Y506" s="96">
        <f>IF(Y$11=ديسمبر!$A22,ديسمبر!$AI22-ديسمبر!$AJ22,0)</f>
        <v>0</v>
      </c>
      <c r="Z506" s="96">
        <f>IF(Z$11=ديسمبر!$A22,ديسمبر!$AI22-ديسمبر!$AJ22,0)</f>
        <v>0</v>
      </c>
      <c r="AA506" s="96">
        <f>IF(AA$11=ديسمبر!$A22,ديسمبر!$AI22-ديسمبر!$AJ22,0)</f>
        <v>0</v>
      </c>
      <c r="AB506" s="96">
        <f>IF(AB$11=ديسمبر!$A22,ديسمبر!$AI22-ديسمبر!$AJ22,0)</f>
        <v>0</v>
      </c>
      <c r="AC506" s="96">
        <f t="shared" si="88"/>
        <v>0</v>
      </c>
      <c r="AD506" s="96">
        <f>IF(AD$11=ديسمبر!$A22,ديسمبر!$BP22-ديسمبر!$BO22,0)</f>
        <v>0</v>
      </c>
      <c r="AE506" s="96">
        <f>IF(AE$11=ديسمبر!$A22,ديسمبر!$BL22-ديسمبر!$BK22,0)</f>
        <v>0</v>
      </c>
      <c r="AF506" s="96">
        <f>IF(AF$11=ديسمبر!$A22,ديسمبر!$AI22-ديسمبر!$AJ22,0)</f>
        <v>0</v>
      </c>
      <c r="AG506" s="96">
        <f>IF(AG$11=ديسمبر!$A22,ديسمبر!$AI22-ديسمبر!$AJ22,0)</f>
        <v>0</v>
      </c>
      <c r="AH506" s="96">
        <f>IF(AH$11=ديسمبر!$A22,ديسمبر!$AI22-ديسمبر!$AJ22,0)</f>
        <v>0</v>
      </c>
      <c r="AI506" s="96">
        <f t="shared" si="89"/>
        <v>0</v>
      </c>
      <c r="AJ506" s="96">
        <f>IF(AJ$11=ديسمبر!$A22,ديسمبر!$BP22-ديسمبر!$BO22,0)</f>
        <v>0</v>
      </c>
      <c r="AK506" s="96">
        <f>IF(AK$11=ديسمبر!$A22,ديسمبر!$AI22-ديسمبر!$AJ22,0)</f>
        <v>0</v>
      </c>
      <c r="AL506" s="96">
        <f>IF(AL$11=ديسمبر!$A22,ديسمبر!$AI22-ديسمبر!$AJ22,0)</f>
        <v>0</v>
      </c>
      <c r="AM506" s="96">
        <f>IF(AM$11=ديسمبر!$A22,ديسمبر!$AI22-ديسمبر!$AJ22,0)</f>
        <v>0</v>
      </c>
      <c r="AN506" s="96">
        <f>IF(AN$11=ديسمبر!$A22,ديسمبر!$AI22-ديسمبر!$AJ22,0)</f>
        <v>0</v>
      </c>
    </row>
    <row r="507" spans="1:40">
      <c r="A507" s="96" t="str">
        <f>IF(D494&gt;0,ديسمبر!D23," ")</f>
        <v> </v>
      </c>
      <c r="B507" s="96"/>
      <c r="C507" s="96"/>
      <c r="D507" s="126">
        <f t="shared" si="84"/>
        <v>0</v>
      </c>
      <c r="E507" s="126">
        <f t="shared" si="85"/>
        <v>0</v>
      </c>
      <c r="F507" s="96">
        <f>IF(F$11=ديسمبر!$A23,ديسمبر!$BP23-ديسمبر!$BO23,0)</f>
        <v>0</v>
      </c>
      <c r="G507" s="96">
        <f>IF(G$11=ديسمبر!$A23,ديسمبر!$BL23-ديسمبر!$BK23,0)</f>
        <v>0</v>
      </c>
      <c r="H507" s="96">
        <f>IF(H$11=ديسمبر!$A23,ديسمبر!$BM23-ديسمبر!$BN23,0)</f>
        <v>0</v>
      </c>
      <c r="I507" s="96">
        <f>IF(I$11=ديسمبر!$A23,ديسمبر!$BM23-ديسمبر!$BN23,0)</f>
        <v>0</v>
      </c>
      <c r="J507" s="96">
        <f>IF(J$11=ديسمبر!$A23,ديسمبر!$BM23-ديسمبر!$BN23,0)</f>
        <v>0</v>
      </c>
      <c r="K507" s="96">
        <f>IF(K$11=ديسمبر!$A23,ديسمبر!$BM23-ديسمبر!$BN23,0)</f>
        <v>0</v>
      </c>
      <c r="L507" s="96">
        <f>IF(L$11=ديسمبر!$A23,ديسمبر!$BM23-ديسمبر!$BN23,0)</f>
        <v>0</v>
      </c>
      <c r="M507" s="96">
        <f t="shared" si="86"/>
        <v>0</v>
      </c>
      <c r="N507" s="96">
        <f>IF(N$11=ديسمبر!$A23,ديسمبر!$BP23-ديسمبر!$BO23,0)</f>
        <v>0</v>
      </c>
      <c r="O507" s="96">
        <f>IF(O$11=ديسمبر!$A23,ديسمبر!$BL23-ديسمبر!$BK23,0)</f>
        <v>0</v>
      </c>
      <c r="P507" s="96">
        <f>IF(P$11=ديسمبر!$A23,ديسمبر!$AI23-ديسمبر!$AJ23,0)</f>
        <v>0</v>
      </c>
      <c r="Q507" s="96">
        <f>IF(Q$11=ديسمبر!$A23,ديسمبر!$AI23-ديسمبر!$AJ23,0)</f>
        <v>0</v>
      </c>
      <c r="R507" s="96">
        <f>IF(R$11=ديسمبر!$A23,ديسمبر!$AI23-ديسمبر!$AJ23,0)</f>
        <v>0</v>
      </c>
      <c r="S507" s="96">
        <f>IF(S$11=ديسمبر!$A23,ديسمبر!$AI23-ديسمبر!$AJ23,0)</f>
        <v>0</v>
      </c>
      <c r="T507" s="96">
        <f>IF(T$11=ديسمبر!$A23,ديسمبر!$AI23-ديسمبر!$AJ23,0)</f>
        <v>0</v>
      </c>
      <c r="U507" s="96">
        <f t="shared" si="87"/>
        <v>0</v>
      </c>
      <c r="V507" s="96">
        <f>IF(V$11=ديسمبر!$A23,ديسمبر!$BP23-ديسمبر!$BO23,0)</f>
        <v>0</v>
      </c>
      <c r="W507" s="96">
        <f>IF(W$11=ديسمبر!$A23,ديسمبر!$BL23-ديسمبر!$BK23,0)</f>
        <v>0</v>
      </c>
      <c r="X507" s="96">
        <f>IF(X$11=ديسمبر!$A23,ديسمبر!$AI23-ديسمبر!$AJ23,0)</f>
        <v>0</v>
      </c>
      <c r="Y507" s="96">
        <f>IF(Y$11=ديسمبر!$A23,ديسمبر!$AI23-ديسمبر!$AJ23,0)</f>
        <v>0</v>
      </c>
      <c r="Z507" s="96">
        <f>IF(Z$11=ديسمبر!$A23,ديسمبر!$AI23-ديسمبر!$AJ23,0)</f>
        <v>0</v>
      </c>
      <c r="AA507" s="96">
        <f>IF(AA$11=ديسمبر!$A23,ديسمبر!$AI23-ديسمبر!$AJ23,0)</f>
        <v>0</v>
      </c>
      <c r="AB507" s="96">
        <f>IF(AB$11=ديسمبر!$A23,ديسمبر!$AI23-ديسمبر!$AJ23,0)</f>
        <v>0</v>
      </c>
      <c r="AC507" s="96">
        <f t="shared" si="88"/>
        <v>0</v>
      </c>
      <c r="AD507" s="96">
        <f>IF(AD$11=ديسمبر!$A23,ديسمبر!$BP23-ديسمبر!$BO23,0)</f>
        <v>0</v>
      </c>
      <c r="AE507" s="96">
        <f>IF(AE$11=ديسمبر!$A23,ديسمبر!$BL23-ديسمبر!$BK23,0)</f>
        <v>0</v>
      </c>
      <c r="AF507" s="96">
        <f>IF(AF$11=ديسمبر!$A23,ديسمبر!$AI23-ديسمبر!$AJ23,0)</f>
        <v>0</v>
      </c>
      <c r="AG507" s="96">
        <f>IF(AG$11=ديسمبر!$A23,ديسمبر!$AI23-ديسمبر!$AJ23,0)</f>
        <v>0</v>
      </c>
      <c r="AH507" s="96">
        <f>IF(AH$11=ديسمبر!$A23,ديسمبر!$AI23-ديسمبر!$AJ23,0)</f>
        <v>0</v>
      </c>
      <c r="AI507" s="96">
        <f t="shared" si="89"/>
        <v>0</v>
      </c>
      <c r="AJ507" s="96">
        <f>IF(AJ$11=ديسمبر!$A23,ديسمبر!$BP23-ديسمبر!$BO23,0)</f>
        <v>0</v>
      </c>
      <c r="AK507" s="96">
        <f>IF(AK$11=ديسمبر!$A23,ديسمبر!$AI23-ديسمبر!$AJ23,0)</f>
        <v>0</v>
      </c>
      <c r="AL507" s="96">
        <f>IF(AL$11=ديسمبر!$A23,ديسمبر!$AI23-ديسمبر!$AJ23,0)</f>
        <v>0</v>
      </c>
      <c r="AM507" s="96">
        <f>IF(AM$11=ديسمبر!$A23,ديسمبر!$AI23-ديسمبر!$AJ23,0)</f>
        <v>0</v>
      </c>
      <c r="AN507" s="96">
        <f>IF(AN$11=ديسمبر!$A23,ديسمبر!$AI23-ديسمبر!$AJ23,0)</f>
        <v>0</v>
      </c>
    </row>
    <row r="508" spans="1:40">
      <c r="A508" s="96" t="str">
        <f>IF(D495&gt;0,ديسمبر!D24," ")</f>
        <v>desmber-13</v>
      </c>
      <c r="B508" s="96"/>
      <c r="C508" s="96"/>
      <c r="D508" s="126">
        <f t="shared" si="84"/>
        <v>0</v>
      </c>
      <c r="E508" s="126">
        <f t="shared" si="85"/>
        <v>0</v>
      </c>
      <c r="F508" s="96">
        <f>IF(F$11=ديسمبر!$A24,ديسمبر!$BP24-ديسمبر!$BO24,0)</f>
        <v>0</v>
      </c>
      <c r="G508" s="96">
        <f>IF(G$11=ديسمبر!$A24,ديسمبر!$BL24-ديسمبر!$BK24,0)</f>
        <v>0</v>
      </c>
      <c r="H508" s="96">
        <f>IF(H$11=ديسمبر!$A24,ديسمبر!$BM24-ديسمبر!$BN24,0)</f>
        <v>0</v>
      </c>
      <c r="I508" s="96">
        <f>IF(I$11=ديسمبر!$A24,ديسمبر!$BM24-ديسمبر!$BN24,0)</f>
        <v>0</v>
      </c>
      <c r="J508" s="96">
        <f>IF(J$11=ديسمبر!$A24,ديسمبر!$BM24-ديسمبر!$BN24,0)</f>
        <v>0</v>
      </c>
      <c r="K508" s="96">
        <f>IF(K$11=ديسمبر!$A24,ديسمبر!$BM24-ديسمبر!$BN24,0)</f>
        <v>0</v>
      </c>
      <c r="L508" s="96">
        <f>IF(L$11=ديسمبر!$A24,ديسمبر!$BM24-ديسمبر!$BN24,0)</f>
        <v>0</v>
      </c>
      <c r="M508" s="96">
        <f t="shared" si="86"/>
        <v>0</v>
      </c>
      <c r="N508" s="96">
        <f>IF(N$11=ديسمبر!$A24,ديسمبر!$BP24-ديسمبر!$BO24,0)</f>
        <v>0</v>
      </c>
      <c r="O508" s="96">
        <f>IF(O$11=ديسمبر!$A24,ديسمبر!$BL24-ديسمبر!$BK24,0)</f>
        <v>0</v>
      </c>
      <c r="P508" s="96">
        <f>IF(P$11=ديسمبر!$A24,ديسمبر!$AI24-ديسمبر!$AJ24,0)</f>
        <v>0</v>
      </c>
      <c r="Q508" s="96">
        <f>IF(Q$11=ديسمبر!$A24,ديسمبر!$AI24-ديسمبر!$AJ24,0)</f>
        <v>0</v>
      </c>
      <c r="R508" s="96">
        <f>IF(R$11=ديسمبر!$A24,ديسمبر!$AI24-ديسمبر!$AJ24,0)</f>
        <v>0</v>
      </c>
      <c r="S508" s="96">
        <f>IF(S$11=ديسمبر!$A24,ديسمبر!$AI24-ديسمبر!$AJ24,0)</f>
        <v>0</v>
      </c>
      <c r="T508" s="96">
        <f>IF(T$11=ديسمبر!$A24,ديسمبر!$AI24-ديسمبر!$AJ24,0)</f>
        <v>0</v>
      </c>
      <c r="U508" s="96">
        <f t="shared" si="87"/>
        <v>0</v>
      </c>
      <c r="V508" s="96">
        <f>IF(V$11=ديسمبر!$A24,ديسمبر!$BP24-ديسمبر!$BO24,0)</f>
        <v>0</v>
      </c>
      <c r="W508" s="96">
        <f>IF(W$11=ديسمبر!$A24,ديسمبر!$BL24-ديسمبر!$BK24,0)</f>
        <v>0</v>
      </c>
      <c r="X508" s="96">
        <f>IF(X$11=ديسمبر!$A24,ديسمبر!$AI24-ديسمبر!$AJ24,0)</f>
        <v>0</v>
      </c>
      <c r="Y508" s="96">
        <f>IF(Y$11=ديسمبر!$A24,ديسمبر!$AI24-ديسمبر!$AJ24,0)</f>
        <v>0</v>
      </c>
      <c r="Z508" s="96">
        <f>IF(Z$11=ديسمبر!$A24,ديسمبر!$AI24-ديسمبر!$AJ24,0)</f>
        <v>0</v>
      </c>
      <c r="AA508" s="96">
        <f>IF(AA$11=ديسمبر!$A24,ديسمبر!$AI24-ديسمبر!$AJ24,0)</f>
        <v>0</v>
      </c>
      <c r="AB508" s="96">
        <f>IF(AB$11=ديسمبر!$A24,ديسمبر!$AI24-ديسمبر!$AJ24,0)</f>
        <v>0</v>
      </c>
      <c r="AC508" s="96">
        <f t="shared" si="88"/>
        <v>0</v>
      </c>
      <c r="AD508" s="96">
        <f>IF(AD$11=ديسمبر!$A24,ديسمبر!$BP24-ديسمبر!$BO24,0)</f>
        <v>0</v>
      </c>
      <c r="AE508" s="96">
        <f>IF(AE$11=ديسمبر!$A24,ديسمبر!$BL24-ديسمبر!$BK24,0)</f>
        <v>0</v>
      </c>
      <c r="AF508" s="96">
        <f>IF(AF$11=ديسمبر!$A24,ديسمبر!$AI24-ديسمبر!$AJ24,0)</f>
        <v>0</v>
      </c>
      <c r="AG508" s="96">
        <f>IF(AG$11=ديسمبر!$A24,ديسمبر!$AI24-ديسمبر!$AJ24,0)</f>
        <v>0</v>
      </c>
      <c r="AH508" s="96">
        <f>IF(AH$11=ديسمبر!$A24,ديسمبر!$AI24-ديسمبر!$AJ24,0)</f>
        <v>0</v>
      </c>
      <c r="AI508" s="96">
        <f t="shared" si="89"/>
        <v>0</v>
      </c>
      <c r="AJ508" s="96">
        <f>IF(AJ$11=ديسمبر!$A24,ديسمبر!$BP24-ديسمبر!$BO24,0)</f>
        <v>0</v>
      </c>
      <c r="AK508" s="96">
        <f>IF(AK$11=ديسمبر!$A24,ديسمبر!$AI24-ديسمبر!$AJ24,0)</f>
        <v>0</v>
      </c>
      <c r="AL508" s="96">
        <f>IF(AL$11=ديسمبر!$A24,ديسمبر!$AI24-ديسمبر!$AJ24,0)</f>
        <v>0</v>
      </c>
      <c r="AM508" s="96">
        <f>IF(AM$11=ديسمبر!$A24,ديسمبر!$AI24-ديسمبر!$AJ24,0)</f>
        <v>0</v>
      </c>
      <c r="AN508" s="96">
        <f>IF(AN$11=ديسمبر!$A24,ديسمبر!$AI24-ديسمبر!$AJ24,0)</f>
        <v>0</v>
      </c>
    </row>
    <row r="509" spans="1:40">
      <c r="A509" s="96" t="str">
        <f>IF(D496&gt;0,ديسمبر!D25," ")</f>
        <v> </v>
      </c>
      <c r="B509" s="96"/>
      <c r="C509" s="96"/>
      <c r="D509" s="126">
        <f t="shared" si="84"/>
        <v>0</v>
      </c>
      <c r="E509" s="126">
        <f t="shared" si="85"/>
        <v>0</v>
      </c>
      <c r="F509" s="96">
        <f>IF(F$11=ديسمبر!$A25,ديسمبر!$BP25-ديسمبر!$BO25,0)</f>
        <v>0</v>
      </c>
      <c r="G509" s="96">
        <f>IF(G$11=ديسمبر!$A25,ديسمبر!$BL25-ديسمبر!$BK25,0)</f>
        <v>0</v>
      </c>
      <c r="H509" s="96">
        <f>IF(H$11=ديسمبر!$A25,ديسمبر!$BM25-ديسمبر!$BN25,0)</f>
        <v>0</v>
      </c>
      <c r="I509" s="96">
        <f>IF(I$11=ديسمبر!$A25,ديسمبر!$BM25-ديسمبر!$BN25,0)</f>
        <v>0</v>
      </c>
      <c r="J509" s="96">
        <f>IF(J$11=ديسمبر!$A25,ديسمبر!$BM25-ديسمبر!$BN25,0)</f>
        <v>0</v>
      </c>
      <c r="K509" s="96">
        <f>IF(K$11=ديسمبر!$A25,ديسمبر!$BM25-ديسمبر!$BN25,0)</f>
        <v>0</v>
      </c>
      <c r="L509" s="96">
        <f>IF(L$11=ديسمبر!$A25,ديسمبر!$BM25-ديسمبر!$BN25,0)</f>
        <v>0</v>
      </c>
      <c r="M509" s="96">
        <f t="shared" si="86"/>
        <v>0</v>
      </c>
      <c r="N509" s="96">
        <f>IF(N$11=ديسمبر!$A25,ديسمبر!$BP25-ديسمبر!$BO25,0)</f>
        <v>0</v>
      </c>
      <c r="O509" s="96">
        <f>IF(O$11=ديسمبر!$A25,ديسمبر!$BL25-ديسمبر!$BK25,0)</f>
        <v>0</v>
      </c>
      <c r="P509" s="96">
        <f>IF(P$11=ديسمبر!$A25,ديسمبر!$AI25-ديسمبر!$AJ25,0)</f>
        <v>0</v>
      </c>
      <c r="Q509" s="96">
        <f>IF(Q$11=ديسمبر!$A25,ديسمبر!$AI25-ديسمبر!$AJ25,0)</f>
        <v>0</v>
      </c>
      <c r="R509" s="96">
        <f>IF(R$11=ديسمبر!$A25,ديسمبر!$AI25-ديسمبر!$AJ25,0)</f>
        <v>0</v>
      </c>
      <c r="S509" s="96">
        <f>IF(S$11=ديسمبر!$A25,ديسمبر!$AI25-ديسمبر!$AJ25,0)</f>
        <v>0</v>
      </c>
      <c r="T509" s="96">
        <f>IF(T$11=ديسمبر!$A25,ديسمبر!$AI25-ديسمبر!$AJ25,0)</f>
        <v>0</v>
      </c>
      <c r="U509" s="96">
        <f t="shared" si="87"/>
        <v>0</v>
      </c>
      <c r="V509" s="96">
        <f>IF(V$11=ديسمبر!$A25,ديسمبر!$BP25-ديسمبر!$BO25,0)</f>
        <v>0</v>
      </c>
      <c r="W509" s="96">
        <f>IF(W$11=ديسمبر!$A25,ديسمبر!$BL25-ديسمبر!$BK25,0)</f>
        <v>0</v>
      </c>
      <c r="X509" s="96">
        <f>IF(X$11=ديسمبر!$A25,ديسمبر!$AI25-ديسمبر!$AJ25,0)</f>
        <v>0</v>
      </c>
      <c r="Y509" s="96">
        <f>IF(Y$11=ديسمبر!$A25,ديسمبر!$AI25-ديسمبر!$AJ25,0)</f>
        <v>0</v>
      </c>
      <c r="Z509" s="96">
        <f>IF(Z$11=ديسمبر!$A25,ديسمبر!$AI25-ديسمبر!$AJ25,0)</f>
        <v>0</v>
      </c>
      <c r="AA509" s="96">
        <f>IF(AA$11=ديسمبر!$A25,ديسمبر!$AI25-ديسمبر!$AJ25,0)</f>
        <v>0</v>
      </c>
      <c r="AB509" s="96">
        <f>IF(AB$11=ديسمبر!$A25,ديسمبر!$AI25-ديسمبر!$AJ25,0)</f>
        <v>0</v>
      </c>
      <c r="AC509" s="96">
        <f t="shared" si="88"/>
        <v>0</v>
      </c>
      <c r="AD509" s="96">
        <f>IF(AD$11=ديسمبر!$A25,ديسمبر!$BP25-ديسمبر!$BO25,0)</f>
        <v>0</v>
      </c>
      <c r="AE509" s="96">
        <f>IF(AE$11=ديسمبر!$A25,ديسمبر!$BL25-ديسمبر!$BK25,0)</f>
        <v>0</v>
      </c>
      <c r="AF509" s="96">
        <f>IF(AF$11=ديسمبر!$A25,ديسمبر!$AI25-ديسمبر!$AJ25,0)</f>
        <v>0</v>
      </c>
      <c r="AG509" s="96">
        <f>IF(AG$11=ديسمبر!$A25,ديسمبر!$AI25-ديسمبر!$AJ25,0)</f>
        <v>0</v>
      </c>
      <c r="AH509" s="96">
        <f>IF(AH$11=ديسمبر!$A25,ديسمبر!$AI25-ديسمبر!$AJ25,0)</f>
        <v>0</v>
      </c>
      <c r="AI509" s="96">
        <f t="shared" si="89"/>
        <v>0</v>
      </c>
      <c r="AJ509" s="96">
        <f>IF(AJ$11=ديسمبر!$A25,ديسمبر!$BP25-ديسمبر!$BO25,0)</f>
        <v>0</v>
      </c>
      <c r="AK509" s="96">
        <f>IF(AK$11=ديسمبر!$A25,ديسمبر!$AI25-ديسمبر!$AJ25,0)</f>
        <v>0</v>
      </c>
      <c r="AL509" s="96">
        <f>IF(AL$11=ديسمبر!$A25,ديسمبر!$AI25-ديسمبر!$AJ25,0)</f>
        <v>0</v>
      </c>
      <c r="AM509" s="96">
        <f>IF(AM$11=ديسمبر!$A25,ديسمبر!$AI25-ديسمبر!$AJ25,0)</f>
        <v>0</v>
      </c>
      <c r="AN509" s="96">
        <f>IF(AN$11=ديسمبر!$A25,ديسمبر!$AI25-ديسمبر!$AJ25,0)</f>
        <v>0</v>
      </c>
    </row>
    <row r="510" spans="1:40">
      <c r="A510" s="96" t="str">
        <f>IF(D497&gt;0,ديسمبر!D26," ")</f>
        <v> </v>
      </c>
      <c r="B510" s="96"/>
      <c r="C510" s="96"/>
      <c r="D510" s="126">
        <f t="shared" si="84"/>
        <v>0</v>
      </c>
      <c r="E510" s="126">
        <f t="shared" si="85"/>
        <v>0</v>
      </c>
      <c r="F510" s="96">
        <f>IF(F$11=ديسمبر!$A26,ديسمبر!$BP26-ديسمبر!$BO26,0)</f>
        <v>0</v>
      </c>
      <c r="G510" s="96">
        <f>IF(G$11=ديسمبر!$A26,ديسمبر!$BL26-ديسمبر!$BK26,0)</f>
        <v>0</v>
      </c>
      <c r="H510" s="96">
        <f>IF(H$11=ديسمبر!$A26,ديسمبر!$BM26-ديسمبر!$BN26,0)</f>
        <v>0</v>
      </c>
      <c r="I510" s="96">
        <f>IF(I$11=ديسمبر!$A26,ديسمبر!$BM26-ديسمبر!$BN26,0)</f>
        <v>0</v>
      </c>
      <c r="J510" s="96">
        <f>IF(J$11=ديسمبر!$A26,ديسمبر!$BM26-ديسمبر!$BN26,0)</f>
        <v>0</v>
      </c>
      <c r="K510" s="96">
        <f>IF(K$11=ديسمبر!$A26,ديسمبر!$BM26-ديسمبر!$BN26,0)</f>
        <v>0</v>
      </c>
      <c r="L510" s="96">
        <f>IF(L$11=ديسمبر!$A26,ديسمبر!$BM26-ديسمبر!$BN26,0)</f>
        <v>0</v>
      </c>
      <c r="M510" s="96">
        <f t="shared" si="86"/>
        <v>0</v>
      </c>
      <c r="N510" s="96">
        <f>IF(N$11=ديسمبر!$A26,ديسمبر!$BP26-ديسمبر!$BO26,0)</f>
        <v>0</v>
      </c>
      <c r="O510" s="96">
        <f>IF(O$11=ديسمبر!$A26,ديسمبر!$BL26-ديسمبر!$BK26,0)</f>
        <v>0</v>
      </c>
      <c r="P510" s="96">
        <f>IF(P$11=ديسمبر!$A26,ديسمبر!$AI26-ديسمبر!$AJ26,0)</f>
        <v>0</v>
      </c>
      <c r="Q510" s="96">
        <f>IF(Q$11=ديسمبر!$A26,ديسمبر!$AI26-ديسمبر!$AJ26,0)</f>
        <v>0</v>
      </c>
      <c r="R510" s="96">
        <f>IF(R$11=ديسمبر!$A26,ديسمبر!$AI26-ديسمبر!$AJ26,0)</f>
        <v>0</v>
      </c>
      <c r="S510" s="96">
        <f>IF(S$11=ديسمبر!$A26,ديسمبر!$AI26-ديسمبر!$AJ26,0)</f>
        <v>0</v>
      </c>
      <c r="T510" s="96">
        <f>IF(T$11=ديسمبر!$A26,ديسمبر!$AI26-ديسمبر!$AJ26,0)</f>
        <v>0</v>
      </c>
      <c r="U510" s="96">
        <f t="shared" si="87"/>
        <v>0</v>
      </c>
      <c r="V510" s="96">
        <f>IF(V$11=ديسمبر!$A26,ديسمبر!$BP26-ديسمبر!$BO26,0)</f>
        <v>0</v>
      </c>
      <c r="W510" s="96">
        <f>IF(W$11=ديسمبر!$A26,ديسمبر!$BL26-ديسمبر!$BK26,0)</f>
        <v>0</v>
      </c>
      <c r="X510" s="96">
        <f>IF(X$11=ديسمبر!$A26,ديسمبر!$AI26-ديسمبر!$AJ26,0)</f>
        <v>0</v>
      </c>
      <c r="Y510" s="96">
        <f>IF(Y$11=ديسمبر!$A26,ديسمبر!$AI26-ديسمبر!$AJ26,0)</f>
        <v>0</v>
      </c>
      <c r="Z510" s="96">
        <f>IF(Z$11=ديسمبر!$A26,ديسمبر!$AI26-ديسمبر!$AJ26,0)</f>
        <v>0</v>
      </c>
      <c r="AA510" s="96">
        <f>IF(AA$11=ديسمبر!$A26,ديسمبر!$AI26-ديسمبر!$AJ26,0)</f>
        <v>0</v>
      </c>
      <c r="AB510" s="96">
        <f>IF(AB$11=ديسمبر!$A26,ديسمبر!$AI26-ديسمبر!$AJ26,0)</f>
        <v>0</v>
      </c>
      <c r="AC510" s="96">
        <f t="shared" si="88"/>
        <v>0</v>
      </c>
      <c r="AD510" s="96">
        <f>IF(AD$11=ديسمبر!$A26,ديسمبر!$BP26-ديسمبر!$BO26,0)</f>
        <v>0</v>
      </c>
      <c r="AE510" s="96">
        <f>IF(AE$11=ديسمبر!$A26,ديسمبر!$BL26-ديسمبر!$BK26,0)</f>
        <v>0</v>
      </c>
      <c r="AF510" s="96">
        <f>IF(AF$11=ديسمبر!$A26,ديسمبر!$AI26-ديسمبر!$AJ26,0)</f>
        <v>0</v>
      </c>
      <c r="AG510" s="96">
        <f>IF(AG$11=ديسمبر!$A26,ديسمبر!$AI26-ديسمبر!$AJ26,0)</f>
        <v>0</v>
      </c>
      <c r="AH510" s="96">
        <f>IF(AH$11=ديسمبر!$A26,ديسمبر!$AI26-ديسمبر!$AJ26,0)</f>
        <v>0</v>
      </c>
      <c r="AI510" s="96">
        <f t="shared" si="89"/>
        <v>0</v>
      </c>
      <c r="AJ510" s="96">
        <f>IF(AJ$11=ديسمبر!$A26,ديسمبر!$BP26-ديسمبر!$BO26,0)</f>
        <v>0</v>
      </c>
      <c r="AK510" s="96">
        <f>IF(AK$11=ديسمبر!$A26,ديسمبر!$AI26-ديسمبر!$AJ26,0)</f>
        <v>0</v>
      </c>
      <c r="AL510" s="96">
        <f>IF(AL$11=ديسمبر!$A26,ديسمبر!$AI26-ديسمبر!$AJ26,0)</f>
        <v>0</v>
      </c>
      <c r="AM510" s="96">
        <f>IF(AM$11=ديسمبر!$A26,ديسمبر!$AI26-ديسمبر!$AJ26,0)</f>
        <v>0</v>
      </c>
      <c r="AN510" s="96">
        <f>IF(AN$11=ديسمبر!$A26,ديسمبر!$AI26-ديسمبر!$AJ26,0)</f>
        <v>0</v>
      </c>
    </row>
    <row r="511" spans="1:40">
      <c r="A511" s="96" t="str">
        <f>IF(D498&gt;0,ديسمبر!D27," ")</f>
        <v> </v>
      </c>
      <c r="B511" s="96"/>
      <c r="C511" s="96"/>
      <c r="D511" s="126">
        <f t="shared" si="84"/>
        <v>0</v>
      </c>
      <c r="E511" s="126">
        <f t="shared" si="85"/>
        <v>0</v>
      </c>
      <c r="F511" s="96">
        <f>IF(F$11=ديسمبر!$A27,ديسمبر!$BP27-ديسمبر!$BO27,0)</f>
        <v>0</v>
      </c>
      <c r="G511" s="96">
        <f>IF(G$11=ديسمبر!$A27,ديسمبر!$BL27-ديسمبر!$BK27,0)</f>
        <v>0</v>
      </c>
      <c r="H511" s="96">
        <f>IF(H$11=ديسمبر!$A27,ديسمبر!$BM27-ديسمبر!$BN27,0)</f>
        <v>0</v>
      </c>
      <c r="I511" s="96">
        <f>IF(I$11=ديسمبر!$A27,ديسمبر!$BM27-ديسمبر!$BN27,0)</f>
        <v>0</v>
      </c>
      <c r="J511" s="96">
        <f>IF(J$11=ديسمبر!$A27,ديسمبر!$BM27-ديسمبر!$BN27,0)</f>
        <v>0</v>
      </c>
      <c r="K511" s="96">
        <f>IF(K$11=ديسمبر!$A27,ديسمبر!$BM27-ديسمبر!$BN27,0)</f>
        <v>0</v>
      </c>
      <c r="L511" s="96">
        <f>IF(L$11=ديسمبر!$A27,ديسمبر!$BM27-ديسمبر!$BN27,0)</f>
        <v>0</v>
      </c>
      <c r="M511" s="96">
        <f t="shared" si="86"/>
        <v>0</v>
      </c>
      <c r="N511" s="96">
        <f>IF(N$11=ديسمبر!$A27,ديسمبر!$BP27-ديسمبر!$BO27,0)</f>
        <v>0</v>
      </c>
      <c r="O511" s="96">
        <f>IF(O$11=ديسمبر!$A27,ديسمبر!$BL27-ديسمبر!$BK27,0)</f>
        <v>0</v>
      </c>
      <c r="P511" s="96">
        <f>IF(P$11=ديسمبر!$A27,ديسمبر!$AI27-ديسمبر!$AJ27,0)</f>
        <v>0</v>
      </c>
      <c r="Q511" s="96">
        <f>IF(Q$11=ديسمبر!$A27,ديسمبر!$AI27-ديسمبر!$AJ27,0)</f>
        <v>0</v>
      </c>
      <c r="R511" s="96">
        <f>IF(R$11=ديسمبر!$A27,ديسمبر!$AI27-ديسمبر!$AJ27,0)</f>
        <v>0</v>
      </c>
      <c r="S511" s="96">
        <f>IF(S$11=ديسمبر!$A27,ديسمبر!$AI27-ديسمبر!$AJ27,0)</f>
        <v>0</v>
      </c>
      <c r="T511" s="96">
        <f>IF(T$11=ديسمبر!$A27,ديسمبر!$AI27-ديسمبر!$AJ27,0)</f>
        <v>0</v>
      </c>
      <c r="U511" s="96">
        <f t="shared" si="87"/>
        <v>0</v>
      </c>
      <c r="V511" s="96">
        <f>IF(V$11=ديسمبر!$A27,ديسمبر!$BP27-ديسمبر!$BO27,0)</f>
        <v>0</v>
      </c>
      <c r="W511" s="96">
        <f>IF(W$11=ديسمبر!$A27,ديسمبر!$BL27-ديسمبر!$BK27,0)</f>
        <v>0</v>
      </c>
      <c r="X511" s="96">
        <f>IF(X$11=ديسمبر!$A27,ديسمبر!$AI27-ديسمبر!$AJ27,0)</f>
        <v>0</v>
      </c>
      <c r="Y511" s="96">
        <f>IF(Y$11=ديسمبر!$A27,ديسمبر!$AI27-ديسمبر!$AJ27,0)</f>
        <v>0</v>
      </c>
      <c r="Z511" s="96">
        <f>IF(Z$11=ديسمبر!$A27,ديسمبر!$AI27-ديسمبر!$AJ27,0)</f>
        <v>0</v>
      </c>
      <c r="AA511" s="96">
        <f>IF(AA$11=ديسمبر!$A27,ديسمبر!$AI27-ديسمبر!$AJ27,0)</f>
        <v>0</v>
      </c>
      <c r="AB511" s="96">
        <f>IF(AB$11=ديسمبر!$A27,ديسمبر!$AI27-ديسمبر!$AJ27,0)</f>
        <v>0</v>
      </c>
      <c r="AC511" s="96">
        <f t="shared" si="88"/>
        <v>0</v>
      </c>
      <c r="AD511" s="96">
        <f>IF(AD$11=ديسمبر!$A27,ديسمبر!$BP27-ديسمبر!$BO27,0)</f>
        <v>0</v>
      </c>
      <c r="AE511" s="96">
        <f>IF(AE$11=ديسمبر!$A27,ديسمبر!$BL27-ديسمبر!$BK27,0)</f>
        <v>0</v>
      </c>
      <c r="AF511" s="96">
        <f>IF(AF$11=ديسمبر!$A27,ديسمبر!$AI27-ديسمبر!$AJ27,0)</f>
        <v>0</v>
      </c>
      <c r="AG511" s="96">
        <f>IF(AG$11=ديسمبر!$A27,ديسمبر!$AI27-ديسمبر!$AJ27,0)</f>
        <v>0</v>
      </c>
      <c r="AH511" s="96">
        <f>IF(AH$11=ديسمبر!$A27,ديسمبر!$AI27-ديسمبر!$AJ27,0)</f>
        <v>0</v>
      </c>
      <c r="AI511" s="96">
        <f t="shared" si="89"/>
        <v>0</v>
      </c>
      <c r="AJ511" s="96">
        <f>IF(AJ$11=ديسمبر!$A27,ديسمبر!$BP27-ديسمبر!$BO27,0)</f>
        <v>0</v>
      </c>
      <c r="AK511" s="96">
        <f>IF(AK$11=ديسمبر!$A27,ديسمبر!$AI27-ديسمبر!$AJ27,0)</f>
        <v>0</v>
      </c>
      <c r="AL511" s="96">
        <f>IF(AL$11=ديسمبر!$A27,ديسمبر!$AI27-ديسمبر!$AJ27,0)</f>
        <v>0</v>
      </c>
      <c r="AM511" s="96">
        <f>IF(AM$11=ديسمبر!$A27,ديسمبر!$AI27-ديسمبر!$AJ27,0)</f>
        <v>0</v>
      </c>
      <c r="AN511" s="96">
        <f>IF(AN$11=ديسمبر!$A27,ديسمبر!$AI27-ديسمبر!$AJ27,0)</f>
        <v>0</v>
      </c>
    </row>
    <row r="512" spans="1:40">
      <c r="A512" s="96" t="str">
        <f>IF(D499&gt;0,ديسمبر!D28," ")</f>
        <v> </v>
      </c>
      <c r="B512" s="96"/>
      <c r="C512" s="96"/>
      <c r="D512" s="126">
        <f t="shared" si="84"/>
        <v>0</v>
      </c>
      <c r="E512" s="126">
        <f t="shared" si="85"/>
        <v>0</v>
      </c>
      <c r="F512" s="96">
        <f>IF(F$11=ديسمبر!$A28,ديسمبر!$BP28-ديسمبر!$BO28,0)</f>
        <v>0</v>
      </c>
      <c r="G512" s="96">
        <f>IF(G$11=ديسمبر!$A28,ديسمبر!$BL28-ديسمبر!$BK28,0)</f>
        <v>0</v>
      </c>
      <c r="H512" s="96">
        <f>IF(H$11=ديسمبر!$A28,ديسمبر!$BM28-ديسمبر!$BN28,0)</f>
        <v>0</v>
      </c>
      <c r="I512" s="96">
        <f>IF(I$11=ديسمبر!$A28,ديسمبر!$BM28-ديسمبر!$BN28,0)</f>
        <v>0</v>
      </c>
      <c r="J512" s="96">
        <f>IF(J$11=ديسمبر!$A28,ديسمبر!$BM28-ديسمبر!$BN28,0)</f>
        <v>0</v>
      </c>
      <c r="K512" s="96">
        <f>IF(K$11=ديسمبر!$A28,ديسمبر!$BM28-ديسمبر!$BN28,0)</f>
        <v>0</v>
      </c>
      <c r="L512" s="96">
        <f>IF(L$11=ديسمبر!$A28,ديسمبر!$BM28-ديسمبر!$BN28,0)</f>
        <v>0</v>
      </c>
      <c r="M512" s="96">
        <f t="shared" si="86"/>
        <v>0</v>
      </c>
      <c r="N512" s="96">
        <f>IF(N$11=ديسمبر!$A28,ديسمبر!$BP28-ديسمبر!$BO28,0)</f>
        <v>0</v>
      </c>
      <c r="O512" s="96">
        <f>IF(O$11=ديسمبر!$A28,ديسمبر!$BL28-ديسمبر!$BK28,0)</f>
        <v>0</v>
      </c>
      <c r="P512" s="96">
        <f>IF(P$11=ديسمبر!$A28,ديسمبر!$AI28-ديسمبر!$AJ28,0)</f>
        <v>0</v>
      </c>
      <c r="Q512" s="96">
        <f>IF(Q$11=ديسمبر!$A28,ديسمبر!$AI28-ديسمبر!$AJ28,0)</f>
        <v>0</v>
      </c>
      <c r="R512" s="96">
        <f>IF(R$11=ديسمبر!$A28,ديسمبر!$AI28-ديسمبر!$AJ28,0)</f>
        <v>0</v>
      </c>
      <c r="S512" s="96">
        <f>IF(S$11=ديسمبر!$A28,ديسمبر!$AI28-ديسمبر!$AJ28,0)</f>
        <v>0</v>
      </c>
      <c r="T512" s="96">
        <f>IF(T$11=ديسمبر!$A28,ديسمبر!$AI28-ديسمبر!$AJ28,0)</f>
        <v>0</v>
      </c>
      <c r="U512" s="96">
        <f t="shared" si="87"/>
        <v>0</v>
      </c>
      <c r="V512" s="96">
        <f>IF(V$11=ديسمبر!$A28,ديسمبر!$BP28-ديسمبر!$BO28,0)</f>
        <v>0</v>
      </c>
      <c r="W512" s="96">
        <f>IF(W$11=ديسمبر!$A28,ديسمبر!$BL28-ديسمبر!$BK28,0)</f>
        <v>0</v>
      </c>
      <c r="X512" s="96">
        <f>IF(X$11=ديسمبر!$A28,ديسمبر!$AI28-ديسمبر!$AJ28,0)</f>
        <v>0</v>
      </c>
      <c r="Y512" s="96">
        <f>IF(Y$11=ديسمبر!$A28,ديسمبر!$AI28-ديسمبر!$AJ28,0)</f>
        <v>0</v>
      </c>
      <c r="Z512" s="96">
        <f>IF(Z$11=ديسمبر!$A28,ديسمبر!$AI28-ديسمبر!$AJ28,0)</f>
        <v>0</v>
      </c>
      <c r="AA512" s="96">
        <f>IF(AA$11=ديسمبر!$A28,ديسمبر!$AI28-ديسمبر!$AJ28,0)</f>
        <v>0</v>
      </c>
      <c r="AB512" s="96">
        <f>IF(AB$11=ديسمبر!$A28,ديسمبر!$AI28-ديسمبر!$AJ28,0)</f>
        <v>0</v>
      </c>
      <c r="AC512" s="96">
        <f t="shared" si="88"/>
        <v>0</v>
      </c>
      <c r="AD512" s="96">
        <f>IF(AD$11=ديسمبر!$A28,ديسمبر!$BP28-ديسمبر!$BO28,0)</f>
        <v>0</v>
      </c>
      <c r="AE512" s="96">
        <f>IF(AE$11=ديسمبر!$A28,ديسمبر!$BL28-ديسمبر!$BK28,0)</f>
        <v>0</v>
      </c>
      <c r="AF512" s="96">
        <f>IF(AF$11=ديسمبر!$A28,ديسمبر!$AI28-ديسمبر!$AJ28,0)</f>
        <v>0</v>
      </c>
      <c r="AG512" s="96">
        <f>IF(AG$11=ديسمبر!$A28,ديسمبر!$AI28-ديسمبر!$AJ28,0)</f>
        <v>0</v>
      </c>
      <c r="AH512" s="96">
        <f>IF(AH$11=ديسمبر!$A28,ديسمبر!$AI28-ديسمبر!$AJ28,0)</f>
        <v>0</v>
      </c>
      <c r="AI512" s="96">
        <f t="shared" si="89"/>
        <v>0</v>
      </c>
      <c r="AJ512" s="96">
        <f>IF(AJ$11=ديسمبر!$A28,ديسمبر!$BP28-ديسمبر!$BO28,0)</f>
        <v>0</v>
      </c>
      <c r="AK512" s="96">
        <f>IF(AK$11=ديسمبر!$A28,ديسمبر!$AI28-ديسمبر!$AJ28,0)</f>
        <v>0</v>
      </c>
      <c r="AL512" s="96">
        <f>IF(AL$11=ديسمبر!$A28,ديسمبر!$AI28-ديسمبر!$AJ28,0)</f>
        <v>0</v>
      </c>
      <c r="AM512" s="96">
        <f>IF(AM$11=ديسمبر!$A28,ديسمبر!$AI28-ديسمبر!$AJ28,0)</f>
        <v>0</v>
      </c>
      <c r="AN512" s="96">
        <f>IF(AN$11=ديسمبر!$A28,ديسمبر!$AI28-ديسمبر!$AJ28,0)</f>
        <v>0</v>
      </c>
    </row>
    <row r="513" spans="1:40">
      <c r="A513" s="96" t="str">
        <f>IF(D500&gt;0,ديسمبر!D29," ")</f>
        <v> </v>
      </c>
      <c r="B513" s="96"/>
      <c r="C513" s="96"/>
      <c r="D513" s="126">
        <f t="shared" si="84"/>
        <v>0</v>
      </c>
      <c r="E513" s="126">
        <f t="shared" si="85"/>
        <v>0</v>
      </c>
      <c r="F513" s="96">
        <f>IF(F$11=ديسمبر!$A29,ديسمبر!$BP29-ديسمبر!$BO29,0)</f>
        <v>0</v>
      </c>
      <c r="G513" s="96">
        <f>IF(G$11=ديسمبر!$A29,ديسمبر!$BL29-ديسمبر!$BK29,0)</f>
        <v>0</v>
      </c>
      <c r="H513" s="96">
        <f>IF(H$11=ديسمبر!$A29,ديسمبر!$BM29-ديسمبر!$BN29,0)</f>
        <v>0</v>
      </c>
      <c r="I513" s="96">
        <f>IF(I$11=ديسمبر!$A29,ديسمبر!$BM29-ديسمبر!$BN29,0)</f>
        <v>0</v>
      </c>
      <c r="J513" s="96">
        <f>IF(J$11=ديسمبر!$A29,ديسمبر!$BM29-ديسمبر!$BN29,0)</f>
        <v>0</v>
      </c>
      <c r="K513" s="96">
        <f>IF(K$11=ديسمبر!$A29,ديسمبر!$BM29-ديسمبر!$BN29,0)</f>
        <v>0</v>
      </c>
      <c r="L513" s="96">
        <f>IF(L$11=ديسمبر!$A29,ديسمبر!$BM29-ديسمبر!$BN29,0)</f>
        <v>0</v>
      </c>
      <c r="M513" s="96">
        <f t="shared" si="86"/>
        <v>0</v>
      </c>
      <c r="N513" s="96">
        <f>IF(N$11=ديسمبر!$A29,ديسمبر!$BP29-ديسمبر!$BO29,0)</f>
        <v>0</v>
      </c>
      <c r="O513" s="96">
        <f>IF(O$11=ديسمبر!$A29,ديسمبر!$BL29-ديسمبر!$BK29,0)</f>
        <v>0</v>
      </c>
      <c r="P513" s="96">
        <f>IF(P$11=ديسمبر!$A29,ديسمبر!$AI29-ديسمبر!$AJ29,0)</f>
        <v>0</v>
      </c>
      <c r="Q513" s="96">
        <f>IF(Q$11=ديسمبر!$A29,ديسمبر!$AI29-ديسمبر!$AJ29,0)</f>
        <v>0</v>
      </c>
      <c r="R513" s="96">
        <f>IF(R$11=ديسمبر!$A29,ديسمبر!$AI29-ديسمبر!$AJ29,0)</f>
        <v>0</v>
      </c>
      <c r="S513" s="96">
        <f>IF(S$11=ديسمبر!$A29,ديسمبر!$AI29-ديسمبر!$AJ29,0)</f>
        <v>0</v>
      </c>
      <c r="T513" s="96">
        <f>IF(T$11=ديسمبر!$A29,ديسمبر!$AI29-ديسمبر!$AJ29,0)</f>
        <v>0</v>
      </c>
      <c r="U513" s="96">
        <f t="shared" si="87"/>
        <v>0</v>
      </c>
      <c r="V513" s="96">
        <f>IF(V$11=ديسمبر!$A29,ديسمبر!$BP29-ديسمبر!$BO29,0)</f>
        <v>0</v>
      </c>
      <c r="W513" s="96">
        <f>IF(W$11=ديسمبر!$A29,ديسمبر!$BL29-ديسمبر!$BK29,0)</f>
        <v>0</v>
      </c>
      <c r="X513" s="96">
        <f>IF(X$11=ديسمبر!$A29,ديسمبر!$AI29-ديسمبر!$AJ29,0)</f>
        <v>0</v>
      </c>
      <c r="Y513" s="96">
        <f>IF(Y$11=ديسمبر!$A29,ديسمبر!$AI29-ديسمبر!$AJ29,0)</f>
        <v>0</v>
      </c>
      <c r="Z513" s="96">
        <f>IF(Z$11=ديسمبر!$A29,ديسمبر!$AI29-ديسمبر!$AJ29,0)</f>
        <v>0</v>
      </c>
      <c r="AA513" s="96">
        <f>IF(AA$11=ديسمبر!$A29,ديسمبر!$AI29-ديسمبر!$AJ29,0)</f>
        <v>0</v>
      </c>
      <c r="AB513" s="96">
        <f>IF(AB$11=ديسمبر!$A29,ديسمبر!$AI29-ديسمبر!$AJ29,0)</f>
        <v>0</v>
      </c>
      <c r="AC513" s="96">
        <f t="shared" si="88"/>
        <v>0</v>
      </c>
      <c r="AD513" s="96">
        <f>IF(AD$11=ديسمبر!$A29,ديسمبر!$BP29-ديسمبر!$BO29,0)</f>
        <v>0</v>
      </c>
      <c r="AE513" s="96">
        <f>IF(AE$11=ديسمبر!$A29,ديسمبر!$BL29-ديسمبر!$BK29,0)</f>
        <v>0</v>
      </c>
      <c r="AF513" s="96">
        <f>IF(AF$11=ديسمبر!$A29,ديسمبر!$AI29-ديسمبر!$AJ29,0)</f>
        <v>0</v>
      </c>
      <c r="AG513" s="96">
        <f>IF(AG$11=ديسمبر!$A29,ديسمبر!$AI29-ديسمبر!$AJ29,0)</f>
        <v>0</v>
      </c>
      <c r="AH513" s="96">
        <f>IF(AH$11=ديسمبر!$A29,ديسمبر!$AI29-ديسمبر!$AJ29,0)</f>
        <v>0</v>
      </c>
      <c r="AI513" s="96">
        <f t="shared" si="89"/>
        <v>0</v>
      </c>
      <c r="AJ513" s="96">
        <f>IF(AJ$11=ديسمبر!$A29,ديسمبر!$BP29-ديسمبر!$BO29,0)</f>
        <v>0</v>
      </c>
      <c r="AK513" s="96">
        <f>IF(AK$11=ديسمبر!$A29,ديسمبر!$AI29-ديسمبر!$AJ29,0)</f>
        <v>0</v>
      </c>
      <c r="AL513" s="96">
        <f>IF(AL$11=ديسمبر!$A29,ديسمبر!$AI29-ديسمبر!$AJ29,0)</f>
        <v>0</v>
      </c>
      <c r="AM513" s="96">
        <f>IF(AM$11=ديسمبر!$A29,ديسمبر!$AI29-ديسمبر!$AJ29,0)</f>
        <v>0</v>
      </c>
      <c r="AN513" s="96">
        <f>IF(AN$11=ديسمبر!$A29,ديسمبر!$AI29-ديسمبر!$AJ29,0)</f>
        <v>0</v>
      </c>
    </row>
    <row r="514" spans="1:40">
      <c r="A514" s="96" t="str">
        <f>IF(D501&gt;0,ديسمبر!D30," ")</f>
        <v> </v>
      </c>
      <c r="B514" s="96"/>
      <c r="C514" s="96"/>
      <c r="D514" s="126">
        <f t="shared" si="84"/>
        <v>0</v>
      </c>
      <c r="E514" s="126">
        <f t="shared" si="85"/>
        <v>0</v>
      </c>
      <c r="F514" s="96">
        <f>IF(F$11=ديسمبر!$A30,ديسمبر!$BP30-ديسمبر!$BO30,0)</f>
        <v>0</v>
      </c>
      <c r="G514" s="96">
        <f>IF(G$11=ديسمبر!$A30,ديسمبر!$BL30-ديسمبر!$BK30,0)</f>
        <v>0</v>
      </c>
      <c r="H514" s="96">
        <f>IF(H$11=ديسمبر!$A30,ديسمبر!$BM30-ديسمبر!$BN30,0)</f>
        <v>0</v>
      </c>
      <c r="I514" s="96">
        <f>IF(I$11=ديسمبر!$A30,ديسمبر!$BM30-ديسمبر!$BN30,0)</f>
        <v>0</v>
      </c>
      <c r="J514" s="96">
        <f>IF(J$11=ديسمبر!$A30,ديسمبر!$BM30-ديسمبر!$BN30,0)</f>
        <v>0</v>
      </c>
      <c r="K514" s="96">
        <f>IF(K$11=ديسمبر!$A30,ديسمبر!$BM30-ديسمبر!$BN30,0)</f>
        <v>0</v>
      </c>
      <c r="L514" s="96">
        <f>IF(L$11=ديسمبر!$A30,ديسمبر!$BM30-ديسمبر!$BN30,0)</f>
        <v>0</v>
      </c>
      <c r="M514" s="96">
        <f t="shared" si="86"/>
        <v>0</v>
      </c>
      <c r="N514" s="96">
        <f>IF(N$11=ديسمبر!$A30,ديسمبر!$BP30-ديسمبر!$BO30,0)</f>
        <v>0</v>
      </c>
      <c r="O514" s="96">
        <f>IF(O$11=ديسمبر!$A30,ديسمبر!$BL30-ديسمبر!$BK30,0)</f>
        <v>0</v>
      </c>
      <c r="P514" s="96">
        <f>IF(P$11=ديسمبر!$A30,ديسمبر!$AI30-ديسمبر!$AJ30,0)</f>
        <v>0</v>
      </c>
      <c r="Q514" s="96">
        <f>IF(Q$11=ديسمبر!$A30,ديسمبر!$AI30-ديسمبر!$AJ30,0)</f>
        <v>0</v>
      </c>
      <c r="R514" s="96">
        <f>IF(R$11=ديسمبر!$A30,ديسمبر!$AI30-ديسمبر!$AJ30,0)</f>
        <v>0</v>
      </c>
      <c r="S514" s="96">
        <f>IF(S$11=ديسمبر!$A30,ديسمبر!$AI30-ديسمبر!$AJ30,0)</f>
        <v>0</v>
      </c>
      <c r="T514" s="96">
        <f>IF(T$11=ديسمبر!$A30,ديسمبر!$AI30-ديسمبر!$AJ30,0)</f>
        <v>0</v>
      </c>
      <c r="U514" s="96">
        <f t="shared" si="87"/>
        <v>0</v>
      </c>
      <c r="V514" s="96">
        <f>IF(V$11=ديسمبر!$A30,ديسمبر!$BP30-ديسمبر!$BO30,0)</f>
        <v>0</v>
      </c>
      <c r="W514" s="96">
        <f>IF(W$11=ديسمبر!$A30,ديسمبر!$BL30-ديسمبر!$BK30,0)</f>
        <v>0</v>
      </c>
      <c r="X514" s="96">
        <f>IF(X$11=ديسمبر!$A30,ديسمبر!$AI30-ديسمبر!$AJ30,0)</f>
        <v>0</v>
      </c>
      <c r="Y514" s="96">
        <f>IF(Y$11=ديسمبر!$A30,ديسمبر!$AI30-ديسمبر!$AJ30,0)</f>
        <v>0</v>
      </c>
      <c r="Z514" s="96">
        <f>IF(Z$11=ديسمبر!$A30,ديسمبر!$AI30-ديسمبر!$AJ30,0)</f>
        <v>0</v>
      </c>
      <c r="AA514" s="96">
        <f>IF(AA$11=ديسمبر!$A30,ديسمبر!$AI30-ديسمبر!$AJ30,0)</f>
        <v>0</v>
      </c>
      <c r="AB514" s="96">
        <f>IF(AB$11=ديسمبر!$A30,ديسمبر!$AI30-ديسمبر!$AJ30,0)</f>
        <v>0</v>
      </c>
      <c r="AC514" s="96">
        <f t="shared" si="88"/>
        <v>0</v>
      </c>
      <c r="AD514" s="96">
        <f>IF(AD$11=ديسمبر!$A30,ديسمبر!$BP30-ديسمبر!$BO30,0)</f>
        <v>0</v>
      </c>
      <c r="AE514" s="96">
        <f>IF(AE$11=ديسمبر!$A30,ديسمبر!$BL30-ديسمبر!$BK30,0)</f>
        <v>0</v>
      </c>
      <c r="AF514" s="96">
        <f>IF(AF$11=ديسمبر!$A30,ديسمبر!$AI30-ديسمبر!$AJ30,0)</f>
        <v>0</v>
      </c>
      <c r="AG514" s="96">
        <f>IF(AG$11=ديسمبر!$A30,ديسمبر!$AI30-ديسمبر!$AJ30,0)</f>
        <v>0</v>
      </c>
      <c r="AH514" s="96">
        <f>IF(AH$11=ديسمبر!$A30,ديسمبر!$AI30-ديسمبر!$AJ30,0)</f>
        <v>0</v>
      </c>
      <c r="AI514" s="96">
        <f t="shared" si="89"/>
        <v>0</v>
      </c>
      <c r="AJ514" s="96">
        <f>IF(AJ$11=ديسمبر!$A30,ديسمبر!$BP30-ديسمبر!$BO30,0)</f>
        <v>0</v>
      </c>
      <c r="AK514" s="96">
        <f>IF(AK$11=ديسمبر!$A30,ديسمبر!$AI30-ديسمبر!$AJ30,0)</f>
        <v>0</v>
      </c>
      <c r="AL514" s="96">
        <f>IF(AL$11=ديسمبر!$A30,ديسمبر!$AI30-ديسمبر!$AJ30,0)</f>
        <v>0</v>
      </c>
      <c r="AM514" s="96">
        <f>IF(AM$11=ديسمبر!$A30,ديسمبر!$AI30-ديسمبر!$AJ30,0)</f>
        <v>0</v>
      </c>
      <c r="AN514" s="96">
        <f>IF(AN$11=ديسمبر!$A30,ديسمبر!$AI30-ديسمبر!$AJ30,0)</f>
        <v>0</v>
      </c>
    </row>
    <row r="515" spans="1:40">
      <c r="A515" s="96" t="str">
        <f>IF(D502&gt;0,ديسمبر!D31," ")</f>
        <v> </v>
      </c>
      <c r="B515" s="96"/>
      <c r="C515" s="96"/>
      <c r="D515" s="126">
        <f t="shared" si="84"/>
        <v>0</v>
      </c>
      <c r="E515" s="126">
        <f t="shared" si="85"/>
        <v>0</v>
      </c>
      <c r="F515" s="96">
        <f>IF(F$11=ديسمبر!$A31,ديسمبر!$BP31-ديسمبر!$BO31,0)</f>
        <v>0</v>
      </c>
      <c r="G515" s="96">
        <f>IF(G$11=ديسمبر!$A31,ديسمبر!$BL31-ديسمبر!$BK31,0)</f>
        <v>0</v>
      </c>
      <c r="H515" s="96">
        <f>IF(H$11=ديسمبر!$A31,ديسمبر!$BM31-ديسمبر!$BN31,0)</f>
        <v>0</v>
      </c>
      <c r="I515" s="96">
        <f>IF(I$11=ديسمبر!$A31,ديسمبر!$BM31-ديسمبر!$BN31,0)</f>
        <v>0</v>
      </c>
      <c r="J515" s="96">
        <f>IF(J$11=ديسمبر!$A31,ديسمبر!$BM31-ديسمبر!$BN31,0)</f>
        <v>0</v>
      </c>
      <c r="K515" s="96">
        <f>IF(K$11=ديسمبر!$A31,ديسمبر!$BM31-ديسمبر!$BN31,0)</f>
        <v>0</v>
      </c>
      <c r="L515" s="96">
        <f>IF(L$11=ديسمبر!$A31,ديسمبر!$BM31-ديسمبر!$BN31,0)</f>
        <v>0</v>
      </c>
      <c r="M515" s="96">
        <f t="shared" si="86"/>
        <v>0</v>
      </c>
      <c r="N515" s="96">
        <f>IF(N$11=ديسمبر!$A31,ديسمبر!$BP31-ديسمبر!$BO31,0)</f>
        <v>0</v>
      </c>
      <c r="O515" s="96">
        <f>IF(O$11=ديسمبر!$A31,ديسمبر!$BL31-ديسمبر!$BK31,0)</f>
        <v>0</v>
      </c>
      <c r="P515" s="96">
        <f>IF(P$11=ديسمبر!$A31,ديسمبر!$AI31-ديسمبر!$AJ31,0)</f>
        <v>0</v>
      </c>
      <c r="Q515" s="96">
        <f>IF(Q$11=ديسمبر!$A31,ديسمبر!$AI31-ديسمبر!$AJ31,0)</f>
        <v>0</v>
      </c>
      <c r="R515" s="96">
        <f>IF(R$11=ديسمبر!$A31,ديسمبر!$AI31-ديسمبر!$AJ31,0)</f>
        <v>0</v>
      </c>
      <c r="S515" s="96">
        <f>IF(S$11=ديسمبر!$A31,ديسمبر!$AI31-ديسمبر!$AJ31,0)</f>
        <v>0</v>
      </c>
      <c r="T515" s="96">
        <f>IF(T$11=ديسمبر!$A31,ديسمبر!$AI31-ديسمبر!$AJ31,0)</f>
        <v>0</v>
      </c>
      <c r="U515" s="96">
        <f t="shared" si="87"/>
        <v>0</v>
      </c>
      <c r="V515" s="96">
        <f>IF(V$11=ديسمبر!$A31,ديسمبر!$BP31-ديسمبر!$BO31,0)</f>
        <v>0</v>
      </c>
      <c r="W515" s="96">
        <f>IF(W$11=ديسمبر!$A31,ديسمبر!$BL31-ديسمبر!$BK31,0)</f>
        <v>0</v>
      </c>
      <c r="X515" s="96">
        <f>IF(X$11=ديسمبر!$A31,ديسمبر!$AI31-ديسمبر!$AJ31,0)</f>
        <v>0</v>
      </c>
      <c r="Y515" s="96">
        <f>IF(Y$11=ديسمبر!$A31,ديسمبر!$AI31-ديسمبر!$AJ31,0)</f>
        <v>0</v>
      </c>
      <c r="Z515" s="96">
        <f>IF(Z$11=ديسمبر!$A31,ديسمبر!$AI31-ديسمبر!$AJ31,0)</f>
        <v>0</v>
      </c>
      <c r="AA515" s="96">
        <f>IF(AA$11=ديسمبر!$A31,ديسمبر!$AI31-ديسمبر!$AJ31,0)</f>
        <v>0</v>
      </c>
      <c r="AB515" s="96">
        <f>IF(AB$11=ديسمبر!$A31,ديسمبر!$AI31-ديسمبر!$AJ31,0)</f>
        <v>0</v>
      </c>
      <c r="AC515" s="96">
        <f t="shared" si="88"/>
        <v>0</v>
      </c>
      <c r="AD515" s="96">
        <f>IF(AD$11=ديسمبر!$A31,ديسمبر!$BP31-ديسمبر!$BO31,0)</f>
        <v>0</v>
      </c>
      <c r="AE515" s="96">
        <f>IF(AE$11=ديسمبر!$A31,ديسمبر!$BL31-ديسمبر!$BK31,0)</f>
        <v>0</v>
      </c>
      <c r="AF515" s="96">
        <f>IF(AF$11=ديسمبر!$A31,ديسمبر!$AI31-ديسمبر!$AJ31,0)</f>
        <v>0</v>
      </c>
      <c r="AG515" s="96">
        <f>IF(AG$11=ديسمبر!$A31,ديسمبر!$AI31-ديسمبر!$AJ31,0)</f>
        <v>0</v>
      </c>
      <c r="AH515" s="96">
        <f>IF(AH$11=ديسمبر!$A31,ديسمبر!$AI31-ديسمبر!$AJ31,0)</f>
        <v>0</v>
      </c>
      <c r="AI515" s="96">
        <f t="shared" si="89"/>
        <v>0</v>
      </c>
      <c r="AJ515" s="96">
        <f>IF(AJ$11=ديسمبر!$A31,ديسمبر!$BP31-ديسمبر!$BO31,0)</f>
        <v>0</v>
      </c>
      <c r="AK515" s="96">
        <f>IF(AK$11=ديسمبر!$A31,ديسمبر!$AI31-ديسمبر!$AJ31,0)</f>
        <v>0</v>
      </c>
      <c r="AL515" s="96">
        <f>IF(AL$11=ديسمبر!$A31,ديسمبر!$AI31-ديسمبر!$AJ31,0)</f>
        <v>0</v>
      </c>
      <c r="AM515" s="96">
        <f>IF(AM$11=ديسمبر!$A31,ديسمبر!$AI31-ديسمبر!$AJ31,0)</f>
        <v>0</v>
      </c>
      <c r="AN515" s="96">
        <f>IF(AN$11=ديسمبر!$A31,ديسمبر!$AI31-ديسمبر!$AJ31,0)</f>
        <v>0</v>
      </c>
    </row>
    <row r="516" spans="1:40">
      <c r="A516" s="96" t="str">
        <f>IF(D503&gt;0,ديسمبر!D32," ")</f>
        <v> </v>
      </c>
      <c r="B516" s="96"/>
      <c r="C516" s="96"/>
      <c r="D516" s="126">
        <f t="shared" si="84"/>
        <v>0</v>
      </c>
      <c r="E516" s="126">
        <f t="shared" si="85"/>
        <v>0</v>
      </c>
      <c r="F516" s="96">
        <f>IF(F$11=ديسمبر!$A32,ديسمبر!$BP32-ديسمبر!$BO32,0)</f>
        <v>0</v>
      </c>
      <c r="G516" s="96">
        <f>IF(G$11=ديسمبر!$A32,ديسمبر!$BL32-ديسمبر!$BK32,0)</f>
        <v>0</v>
      </c>
      <c r="H516" s="96">
        <f>IF(H$11=ديسمبر!$A32,ديسمبر!$BM32-ديسمبر!$BN32,0)</f>
        <v>0</v>
      </c>
      <c r="I516" s="96">
        <f>IF(I$11=ديسمبر!$A32,ديسمبر!$BM32-ديسمبر!$BN32,0)</f>
        <v>0</v>
      </c>
      <c r="J516" s="96">
        <f>IF(J$11=ديسمبر!$A32,ديسمبر!$BM32-ديسمبر!$BN32,0)</f>
        <v>0</v>
      </c>
      <c r="K516" s="96">
        <f>IF(K$11=ديسمبر!$A32,ديسمبر!$BM32-ديسمبر!$BN32,0)</f>
        <v>0</v>
      </c>
      <c r="L516" s="96">
        <f>IF(L$11=ديسمبر!$A32,ديسمبر!$BM32-ديسمبر!$BN32,0)</f>
        <v>0</v>
      </c>
      <c r="M516" s="96">
        <f t="shared" si="86"/>
        <v>0</v>
      </c>
      <c r="N516" s="96">
        <f>IF(N$11=ديسمبر!$A32,ديسمبر!$BP32-ديسمبر!$BO32,0)</f>
        <v>0</v>
      </c>
      <c r="O516" s="96">
        <f>IF(O$11=ديسمبر!$A32,ديسمبر!$BL32-ديسمبر!$BK32,0)</f>
        <v>0</v>
      </c>
      <c r="P516" s="96">
        <f>IF(P$11=ديسمبر!$A32,ديسمبر!$AI32-ديسمبر!$AJ32,0)</f>
        <v>0</v>
      </c>
      <c r="Q516" s="96">
        <f>IF(Q$11=ديسمبر!$A32,ديسمبر!$AI32-ديسمبر!$AJ32,0)</f>
        <v>0</v>
      </c>
      <c r="R516" s="96">
        <f>IF(R$11=ديسمبر!$A32,ديسمبر!$AI32-ديسمبر!$AJ32,0)</f>
        <v>0</v>
      </c>
      <c r="S516" s="96">
        <f>IF(S$11=ديسمبر!$A32,ديسمبر!$AI32-ديسمبر!$AJ32,0)</f>
        <v>0</v>
      </c>
      <c r="T516" s="96">
        <f>IF(T$11=ديسمبر!$A32,ديسمبر!$AI32-ديسمبر!$AJ32,0)</f>
        <v>0</v>
      </c>
      <c r="U516" s="96">
        <f t="shared" si="87"/>
        <v>0</v>
      </c>
      <c r="V516" s="96">
        <f>IF(V$11=ديسمبر!$A32,ديسمبر!$BP32-ديسمبر!$BO32,0)</f>
        <v>0</v>
      </c>
      <c r="W516" s="96">
        <f>IF(W$11=ديسمبر!$A32,ديسمبر!$BL32-ديسمبر!$BK32,0)</f>
        <v>0</v>
      </c>
      <c r="X516" s="96">
        <f>IF(X$11=ديسمبر!$A32,ديسمبر!$AI32-ديسمبر!$AJ32,0)</f>
        <v>0</v>
      </c>
      <c r="Y516" s="96">
        <f>IF(Y$11=ديسمبر!$A32,ديسمبر!$AI32-ديسمبر!$AJ32,0)</f>
        <v>0</v>
      </c>
      <c r="Z516" s="96">
        <f>IF(Z$11=ديسمبر!$A32,ديسمبر!$AI32-ديسمبر!$AJ32,0)</f>
        <v>0</v>
      </c>
      <c r="AA516" s="96">
        <f>IF(AA$11=ديسمبر!$A32,ديسمبر!$AI32-ديسمبر!$AJ32,0)</f>
        <v>0</v>
      </c>
      <c r="AB516" s="96">
        <f>IF(AB$11=ديسمبر!$A32,ديسمبر!$AI32-ديسمبر!$AJ32,0)</f>
        <v>0</v>
      </c>
      <c r="AC516" s="96">
        <f t="shared" si="88"/>
        <v>0</v>
      </c>
      <c r="AD516" s="96">
        <f>IF(AD$11=ديسمبر!$A32,ديسمبر!$BP32-ديسمبر!$BO32,0)</f>
        <v>0</v>
      </c>
      <c r="AE516" s="96">
        <f>IF(AE$11=ديسمبر!$A32,ديسمبر!$BL32-ديسمبر!$BK32,0)</f>
        <v>0</v>
      </c>
      <c r="AF516" s="96">
        <f>IF(AF$11=ديسمبر!$A32,ديسمبر!$AI32-ديسمبر!$AJ32,0)</f>
        <v>0</v>
      </c>
      <c r="AG516" s="96">
        <f>IF(AG$11=ديسمبر!$A32,ديسمبر!$AI32-ديسمبر!$AJ32,0)</f>
        <v>0</v>
      </c>
      <c r="AH516" s="96">
        <f>IF(AH$11=ديسمبر!$A32,ديسمبر!$AI32-ديسمبر!$AJ32,0)</f>
        <v>0</v>
      </c>
      <c r="AI516" s="96">
        <f t="shared" si="89"/>
        <v>0</v>
      </c>
      <c r="AJ516" s="96">
        <f>IF(AJ$11=ديسمبر!$A32,ديسمبر!$BP32-ديسمبر!$BO32,0)</f>
        <v>0</v>
      </c>
      <c r="AK516" s="96">
        <f>IF(AK$11=ديسمبر!$A32,ديسمبر!$AI32-ديسمبر!$AJ32,0)</f>
        <v>0</v>
      </c>
      <c r="AL516" s="96">
        <f>IF(AL$11=ديسمبر!$A32,ديسمبر!$AI32-ديسمبر!$AJ32,0)</f>
        <v>0</v>
      </c>
      <c r="AM516" s="96">
        <f>IF(AM$11=ديسمبر!$A32,ديسمبر!$AI32-ديسمبر!$AJ32,0)</f>
        <v>0</v>
      </c>
      <c r="AN516" s="96">
        <f>IF(AN$11=ديسمبر!$A32,ديسمبر!$AI32-ديسمبر!$AJ32,0)</f>
        <v>0</v>
      </c>
    </row>
    <row r="517" spans="1:40">
      <c r="A517" s="96" t="str">
        <f>IF(D504&gt;0,ديسمبر!D33," ")</f>
        <v> </v>
      </c>
      <c r="B517" s="96"/>
      <c r="C517" s="96"/>
      <c r="D517" s="126">
        <f t="shared" si="84"/>
        <v>0</v>
      </c>
      <c r="E517" s="126">
        <f t="shared" si="85"/>
        <v>0</v>
      </c>
      <c r="F517" s="96">
        <f>IF(F$11=ديسمبر!$A33,ديسمبر!$BP33-ديسمبر!$BO33,0)</f>
        <v>0</v>
      </c>
      <c r="G517" s="96">
        <f>IF(G$11=ديسمبر!$A33,ديسمبر!$BL33-ديسمبر!$BK33,0)</f>
        <v>0</v>
      </c>
      <c r="H517" s="96">
        <f>IF(H$11=ديسمبر!$A33,ديسمبر!$BM33-ديسمبر!$BN33,0)</f>
        <v>0</v>
      </c>
      <c r="I517" s="96">
        <f>IF(I$11=ديسمبر!$A33,ديسمبر!$BM33-ديسمبر!$BN33,0)</f>
        <v>0</v>
      </c>
      <c r="J517" s="96">
        <f>IF(J$11=ديسمبر!$A33,ديسمبر!$BM33-ديسمبر!$BN33,0)</f>
        <v>0</v>
      </c>
      <c r="K517" s="96">
        <f>IF(K$11=ديسمبر!$A33,ديسمبر!$BM33-ديسمبر!$BN33,0)</f>
        <v>0</v>
      </c>
      <c r="L517" s="96">
        <f>IF(L$11=ديسمبر!$A33,ديسمبر!$BM33-ديسمبر!$BN33,0)</f>
        <v>0</v>
      </c>
      <c r="M517" s="96">
        <f t="shared" si="86"/>
        <v>0</v>
      </c>
      <c r="N517" s="96">
        <f>IF(N$11=ديسمبر!$A33,ديسمبر!$BP33-ديسمبر!$BO33,0)</f>
        <v>0</v>
      </c>
      <c r="O517" s="96">
        <f>IF(O$11=ديسمبر!$A33,ديسمبر!$BL33-ديسمبر!$BK33,0)</f>
        <v>0</v>
      </c>
      <c r="P517" s="96">
        <f>IF(P$11=ديسمبر!$A33,ديسمبر!$AI33-ديسمبر!$AJ33,0)</f>
        <v>0</v>
      </c>
      <c r="Q517" s="96">
        <f>IF(Q$11=ديسمبر!$A33,ديسمبر!$AI33-ديسمبر!$AJ33,0)</f>
        <v>0</v>
      </c>
      <c r="R517" s="96">
        <f>IF(R$11=ديسمبر!$A33,ديسمبر!$AI33-ديسمبر!$AJ33,0)</f>
        <v>0</v>
      </c>
      <c r="S517" s="96">
        <f>IF(S$11=ديسمبر!$A33,ديسمبر!$AI33-ديسمبر!$AJ33,0)</f>
        <v>0</v>
      </c>
      <c r="T517" s="96">
        <f>IF(T$11=ديسمبر!$A33,ديسمبر!$AI33-ديسمبر!$AJ33,0)</f>
        <v>0</v>
      </c>
      <c r="U517" s="96">
        <f t="shared" si="87"/>
        <v>0</v>
      </c>
      <c r="V517" s="96">
        <f>IF(V$11=ديسمبر!$A33,ديسمبر!$BP33-ديسمبر!$BO33,0)</f>
        <v>0</v>
      </c>
      <c r="W517" s="96">
        <f>IF(W$11=ديسمبر!$A33,ديسمبر!$BL33-ديسمبر!$BK33,0)</f>
        <v>0</v>
      </c>
      <c r="X517" s="96">
        <f>IF(X$11=ديسمبر!$A33,ديسمبر!$AI33-ديسمبر!$AJ33,0)</f>
        <v>0</v>
      </c>
      <c r="Y517" s="96">
        <f>IF(Y$11=ديسمبر!$A33,ديسمبر!$AI33-ديسمبر!$AJ33,0)</f>
        <v>0</v>
      </c>
      <c r="Z517" s="96">
        <f>IF(Z$11=ديسمبر!$A33,ديسمبر!$AI33-ديسمبر!$AJ33,0)</f>
        <v>0</v>
      </c>
      <c r="AA517" s="96">
        <f>IF(AA$11=ديسمبر!$A33,ديسمبر!$AI33-ديسمبر!$AJ33,0)</f>
        <v>0</v>
      </c>
      <c r="AB517" s="96">
        <f>IF(AB$11=ديسمبر!$A33,ديسمبر!$AI33-ديسمبر!$AJ33,0)</f>
        <v>0</v>
      </c>
      <c r="AC517" s="96">
        <f t="shared" si="88"/>
        <v>0</v>
      </c>
      <c r="AD517" s="96">
        <f>IF(AD$11=ديسمبر!$A33,ديسمبر!$BP33-ديسمبر!$BO33,0)</f>
        <v>0</v>
      </c>
      <c r="AE517" s="96">
        <f>IF(AE$11=ديسمبر!$A33,ديسمبر!$BL33-ديسمبر!$BK33,0)</f>
        <v>0</v>
      </c>
      <c r="AF517" s="96">
        <f>IF(AF$11=ديسمبر!$A33,ديسمبر!$AI33-ديسمبر!$AJ33,0)</f>
        <v>0</v>
      </c>
      <c r="AG517" s="96">
        <f>IF(AG$11=ديسمبر!$A33,ديسمبر!$AI33-ديسمبر!$AJ33,0)</f>
        <v>0</v>
      </c>
      <c r="AH517" s="96">
        <f>IF(AH$11=ديسمبر!$A33,ديسمبر!$AI33-ديسمبر!$AJ33,0)</f>
        <v>0</v>
      </c>
      <c r="AI517" s="96">
        <f t="shared" si="89"/>
        <v>0</v>
      </c>
      <c r="AJ517" s="96">
        <f>IF(AJ$11=ديسمبر!$A33,ديسمبر!$BP33-ديسمبر!$BO33,0)</f>
        <v>0</v>
      </c>
      <c r="AK517" s="96">
        <f>IF(AK$11=ديسمبر!$A33,ديسمبر!$AI33-ديسمبر!$AJ33,0)</f>
        <v>0</v>
      </c>
      <c r="AL517" s="96">
        <f>IF(AL$11=ديسمبر!$A33,ديسمبر!$AI33-ديسمبر!$AJ33,0)</f>
        <v>0</v>
      </c>
      <c r="AM517" s="96">
        <f>IF(AM$11=ديسمبر!$A33,ديسمبر!$AI33-ديسمبر!$AJ33,0)</f>
        <v>0</v>
      </c>
      <c r="AN517" s="96">
        <f>IF(AN$11=ديسمبر!$A33,ديسمبر!$AI33-ديسمبر!$AJ33,0)</f>
        <v>0</v>
      </c>
    </row>
    <row r="518" spans="1:40">
      <c r="A518" s="96" t="str">
        <f>IF(D505&gt;0,ديسمبر!D34," ")</f>
        <v> </v>
      </c>
      <c r="B518" s="96"/>
      <c r="C518" s="96"/>
      <c r="D518" s="126">
        <f t="shared" si="84"/>
        <v>0</v>
      </c>
      <c r="E518" s="126">
        <f t="shared" si="85"/>
        <v>0</v>
      </c>
      <c r="F518" s="96">
        <f>IF(F$11=ديسمبر!$A34,ديسمبر!$BP34-ديسمبر!$BO34,0)</f>
        <v>0</v>
      </c>
      <c r="G518" s="96">
        <f>IF(G$11=ديسمبر!$A34,ديسمبر!$BL34-ديسمبر!$BK34,0)</f>
        <v>0</v>
      </c>
      <c r="H518" s="96">
        <f>IF(H$11=ديسمبر!$A34,ديسمبر!$BM34-ديسمبر!$BN34,0)</f>
        <v>0</v>
      </c>
      <c r="I518" s="96">
        <f>IF(I$11=ديسمبر!$A34,ديسمبر!$BM34-ديسمبر!$BN34,0)</f>
        <v>0</v>
      </c>
      <c r="J518" s="96">
        <f>IF(J$11=ديسمبر!$A34,ديسمبر!$BM34-ديسمبر!$BN34,0)</f>
        <v>0</v>
      </c>
      <c r="K518" s="96">
        <f>IF(K$11=ديسمبر!$A34,ديسمبر!$BM34-ديسمبر!$BN34,0)</f>
        <v>0</v>
      </c>
      <c r="L518" s="96">
        <f>IF(L$11=ديسمبر!$A34,ديسمبر!$BM34-ديسمبر!$BN34,0)</f>
        <v>0</v>
      </c>
      <c r="M518" s="96">
        <f t="shared" si="86"/>
        <v>0</v>
      </c>
      <c r="N518" s="96">
        <f>IF(N$11=ديسمبر!$A34,ديسمبر!$BP34-ديسمبر!$BO34,0)</f>
        <v>0</v>
      </c>
      <c r="O518" s="96">
        <f>IF(O$11=ديسمبر!$A34,ديسمبر!$BL34-ديسمبر!$BK34,0)</f>
        <v>0</v>
      </c>
      <c r="P518" s="96">
        <f>IF(P$11=ديسمبر!$A34,ديسمبر!$AI34-ديسمبر!$AJ34,0)</f>
        <v>0</v>
      </c>
      <c r="Q518" s="96">
        <f>IF(Q$11=ديسمبر!$A34,ديسمبر!$AI34-ديسمبر!$AJ34,0)</f>
        <v>0</v>
      </c>
      <c r="R518" s="96">
        <f>IF(R$11=ديسمبر!$A34,ديسمبر!$AI34-ديسمبر!$AJ34,0)</f>
        <v>0</v>
      </c>
      <c r="S518" s="96">
        <f>IF(S$11=ديسمبر!$A34,ديسمبر!$AI34-ديسمبر!$AJ34,0)</f>
        <v>0</v>
      </c>
      <c r="T518" s="96">
        <f>IF(T$11=ديسمبر!$A34,ديسمبر!$AI34-ديسمبر!$AJ34,0)</f>
        <v>0</v>
      </c>
      <c r="U518" s="96">
        <f t="shared" si="87"/>
        <v>0</v>
      </c>
      <c r="V518" s="96">
        <f>IF(V$11=ديسمبر!$A34,ديسمبر!$BP34-ديسمبر!$BO34,0)</f>
        <v>0</v>
      </c>
      <c r="W518" s="96">
        <f>IF(W$11=ديسمبر!$A34,ديسمبر!$BL34-ديسمبر!$BK34,0)</f>
        <v>0</v>
      </c>
      <c r="X518" s="96">
        <f>IF(X$11=ديسمبر!$A34,ديسمبر!$AI34-ديسمبر!$AJ34,0)</f>
        <v>0</v>
      </c>
      <c r="Y518" s="96">
        <f>IF(Y$11=ديسمبر!$A34,ديسمبر!$AI34-ديسمبر!$AJ34,0)</f>
        <v>0</v>
      </c>
      <c r="Z518" s="96">
        <f>IF(Z$11=ديسمبر!$A34,ديسمبر!$AI34-ديسمبر!$AJ34,0)</f>
        <v>0</v>
      </c>
      <c r="AA518" s="96">
        <f>IF(AA$11=ديسمبر!$A34,ديسمبر!$AI34-ديسمبر!$AJ34,0)</f>
        <v>0</v>
      </c>
      <c r="AB518" s="96">
        <f>IF(AB$11=ديسمبر!$A34,ديسمبر!$AI34-ديسمبر!$AJ34,0)</f>
        <v>0</v>
      </c>
      <c r="AC518" s="96">
        <f t="shared" si="88"/>
        <v>0</v>
      </c>
      <c r="AD518" s="96">
        <f>IF(AD$11=ديسمبر!$A34,ديسمبر!$BP34-ديسمبر!$BO34,0)</f>
        <v>0</v>
      </c>
      <c r="AE518" s="96">
        <f>IF(AE$11=ديسمبر!$A34,ديسمبر!$BL34-ديسمبر!$BK34,0)</f>
        <v>0</v>
      </c>
      <c r="AF518" s="96">
        <f>IF(AF$11=ديسمبر!$A34,ديسمبر!$AI34-ديسمبر!$AJ34,0)</f>
        <v>0</v>
      </c>
      <c r="AG518" s="96">
        <f>IF(AG$11=ديسمبر!$A34,ديسمبر!$AI34-ديسمبر!$AJ34,0)</f>
        <v>0</v>
      </c>
      <c r="AH518" s="96">
        <f>IF(AH$11=ديسمبر!$A34,ديسمبر!$AI34-ديسمبر!$AJ34,0)</f>
        <v>0</v>
      </c>
      <c r="AI518" s="96">
        <f t="shared" si="89"/>
        <v>0</v>
      </c>
      <c r="AJ518" s="96">
        <f>IF(AJ$11=ديسمبر!$A34,ديسمبر!$BP34-ديسمبر!$BO34,0)</f>
        <v>0</v>
      </c>
      <c r="AK518" s="96">
        <f>IF(AK$11=ديسمبر!$A34,ديسمبر!$AI34-ديسمبر!$AJ34,0)</f>
        <v>0</v>
      </c>
      <c r="AL518" s="96">
        <f>IF(AL$11=ديسمبر!$A34,ديسمبر!$AI34-ديسمبر!$AJ34,0)</f>
        <v>0</v>
      </c>
      <c r="AM518" s="96">
        <f>IF(AM$11=ديسمبر!$A34,ديسمبر!$AI34-ديسمبر!$AJ34,0)</f>
        <v>0</v>
      </c>
      <c r="AN518" s="96">
        <f>IF(AN$11=ديسمبر!$A34,ديسمبر!$AI34-ديسمبر!$AJ34,0)</f>
        <v>0</v>
      </c>
    </row>
    <row r="519" spans="1:40">
      <c r="A519" s="96" t="str">
        <f>IF(D506&gt;0,ديسمبر!D35," ")</f>
        <v> </v>
      </c>
      <c r="B519" s="96"/>
      <c r="C519" s="96"/>
      <c r="D519" s="126">
        <f t="shared" si="84"/>
        <v>0</v>
      </c>
      <c r="E519" s="126">
        <f t="shared" si="85"/>
        <v>0</v>
      </c>
      <c r="F519" s="96">
        <f>IF(F$11=ديسمبر!$A35,ديسمبر!$BP35-ديسمبر!$BO35,0)</f>
        <v>0</v>
      </c>
      <c r="G519" s="96">
        <f>IF(G$11=ديسمبر!$A35,ديسمبر!$BL35-ديسمبر!$BK35,0)</f>
        <v>0</v>
      </c>
      <c r="H519" s="96">
        <f>IF(H$11=ديسمبر!$A35,ديسمبر!$BM35-ديسمبر!$BN35,0)</f>
        <v>0</v>
      </c>
      <c r="I519" s="96">
        <f>IF(I$11=ديسمبر!$A35,ديسمبر!$BM35-ديسمبر!$BN35,0)</f>
        <v>0</v>
      </c>
      <c r="J519" s="96">
        <f>IF(J$11=ديسمبر!$A35,ديسمبر!$BM35-ديسمبر!$BN35,0)</f>
        <v>0</v>
      </c>
      <c r="K519" s="96">
        <f>IF(K$11=ديسمبر!$A35,ديسمبر!$BM35-ديسمبر!$BN35,0)</f>
        <v>0</v>
      </c>
      <c r="L519" s="96">
        <f>IF(L$11=ديسمبر!$A35,ديسمبر!$BM35-ديسمبر!$BN35,0)</f>
        <v>0</v>
      </c>
      <c r="M519" s="96">
        <f t="shared" si="86"/>
        <v>0</v>
      </c>
      <c r="N519" s="96">
        <f>IF(N$11=ديسمبر!$A35,ديسمبر!$BP35-ديسمبر!$BO35,0)</f>
        <v>0</v>
      </c>
      <c r="O519" s="96">
        <f>IF(O$11=ديسمبر!$A35,ديسمبر!$BL35-ديسمبر!$BK35,0)</f>
        <v>0</v>
      </c>
      <c r="P519" s="96">
        <f>IF(P$11=ديسمبر!$A35,ديسمبر!$AI35-ديسمبر!$AJ35,0)</f>
        <v>0</v>
      </c>
      <c r="Q519" s="96">
        <f>IF(Q$11=ديسمبر!$A35,ديسمبر!$AI35-ديسمبر!$AJ35,0)</f>
        <v>0</v>
      </c>
      <c r="R519" s="96">
        <f>IF(R$11=ديسمبر!$A35,ديسمبر!$AI35-ديسمبر!$AJ35,0)</f>
        <v>0</v>
      </c>
      <c r="S519" s="96">
        <f>IF(S$11=ديسمبر!$A35,ديسمبر!$AI35-ديسمبر!$AJ35,0)</f>
        <v>0</v>
      </c>
      <c r="T519" s="96">
        <f>IF(T$11=ديسمبر!$A35,ديسمبر!$AI35-ديسمبر!$AJ35,0)</f>
        <v>0</v>
      </c>
      <c r="U519" s="96">
        <f t="shared" si="87"/>
        <v>0</v>
      </c>
      <c r="V519" s="96">
        <f>IF(V$11=ديسمبر!$A35,ديسمبر!$BP35-ديسمبر!$BO35,0)</f>
        <v>0</v>
      </c>
      <c r="W519" s="96">
        <f>IF(W$11=ديسمبر!$A35,ديسمبر!$BL35-ديسمبر!$BK35,0)</f>
        <v>0</v>
      </c>
      <c r="X519" s="96">
        <f>IF(X$11=ديسمبر!$A35,ديسمبر!$AI35-ديسمبر!$AJ35,0)</f>
        <v>0</v>
      </c>
      <c r="Y519" s="96">
        <f>IF(Y$11=ديسمبر!$A35,ديسمبر!$AI35-ديسمبر!$AJ35,0)</f>
        <v>0</v>
      </c>
      <c r="Z519" s="96">
        <f>IF(Z$11=ديسمبر!$A35,ديسمبر!$AI35-ديسمبر!$AJ35,0)</f>
        <v>0</v>
      </c>
      <c r="AA519" s="96">
        <f>IF(AA$11=ديسمبر!$A35,ديسمبر!$AI35-ديسمبر!$AJ35,0)</f>
        <v>0</v>
      </c>
      <c r="AB519" s="96">
        <f>IF(AB$11=ديسمبر!$A35,ديسمبر!$AI35-ديسمبر!$AJ35,0)</f>
        <v>0</v>
      </c>
      <c r="AC519" s="96">
        <f t="shared" si="88"/>
        <v>0</v>
      </c>
      <c r="AD519" s="96">
        <f>IF(AD$11=ديسمبر!$A35,ديسمبر!$BP35-ديسمبر!$BO35,0)</f>
        <v>0</v>
      </c>
      <c r="AE519" s="96">
        <f>IF(AE$11=ديسمبر!$A35,ديسمبر!$BL35-ديسمبر!$BK35,0)</f>
        <v>0</v>
      </c>
      <c r="AF519" s="96">
        <f>IF(AF$11=ديسمبر!$A35,ديسمبر!$AI35-ديسمبر!$AJ35,0)</f>
        <v>0</v>
      </c>
      <c r="AG519" s="96">
        <f>IF(AG$11=ديسمبر!$A35,ديسمبر!$AI35-ديسمبر!$AJ35,0)</f>
        <v>0</v>
      </c>
      <c r="AH519" s="96">
        <f>IF(AH$11=ديسمبر!$A35,ديسمبر!$AI35-ديسمبر!$AJ35,0)</f>
        <v>0</v>
      </c>
      <c r="AI519" s="96">
        <f t="shared" si="89"/>
        <v>0</v>
      </c>
      <c r="AJ519" s="96">
        <f>IF(AJ$11=ديسمبر!$A35,ديسمبر!$BP35-ديسمبر!$BO35,0)</f>
        <v>0</v>
      </c>
      <c r="AK519" s="96">
        <f>IF(AK$11=ديسمبر!$A35,ديسمبر!$AI35-ديسمبر!$AJ35,0)</f>
        <v>0</v>
      </c>
      <c r="AL519" s="96">
        <f>IF(AL$11=ديسمبر!$A35,ديسمبر!$AI35-ديسمبر!$AJ35,0)</f>
        <v>0</v>
      </c>
      <c r="AM519" s="96">
        <f>IF(AM$11=ديسمبر!$A35,ديسمبر!$AI35-ديسمبر!$AJ35,0)</f>
        <v>0</v>
      </c>
      <c r="AN519" s="96">
        <f>IF(AN$11=ديسمبر!$A35,ديسمبر!$AI35-ديسمبر!$AJ35,0)</f>
        <v>0</v>
      </c>
    </row>
    <row r="520" spans="1:40">
      <c r="A520" s="96" t="str">
        <f>IF(D507&gt;0,ديسمبر!D36," ")</f>
        <v> </v>
      </c>
      <c r="B520" s="96"/>
      <c r="C520" s="96"/>
      <c r="D520" s="126">
        <f t="shared" si="84"/>
        <v>0</v>
      </c>
      <c r="E520" s="126">
        <f t="shared" si="85"/>
        <v>0</v>
      </c>
      <c r="F520" s="96">
        <f>IF(F$11=ديسمبر!$A36,ديسمبر!$BP36-ديسمبر!$BO36,0)</f>
        <v>0</v>
      </c>
      <c r="G520" s="96">
        <f>IF(G$11=ديسمبر!$A36,ديسمبر!$BL36-ديسمبر!$BK36,0)</f>
        <v>0</v>
      </c>
      <c r="H520" s="96">
        <f>IF(H$11=ديسمبر!$A36,ديسمبر!$BM36-ديسمبر!$BN36,0)</f>
        <v>0</v>
      </c>
      <c r="I520" s="96">
        <f>IF(I$11=ديسمبر!$A36,ديسمبر!$BM36-ديسمبر!$BN36,0)</f>
        <v>0</v>
      </c>
      <c r="J520" s="96">
        <f>IF(J$11=ديسمبر!$A36,ديسمبر!$BM36-ديسمبر!$BN36,0)</f>
        <v>0</v>
      </c>
      <c r="K520" s="96">
        <f>IF(K$11=ديسمبر!$A36,ديسمبر!$BM36-ديسمبر!$BN36,0)</f>
        <v>0</v>
      </c>
      <c r="L520" s="96">
        <f>IF(L$11=ديسمبر!$A36,ديسمبر!$BM36-ديسمبر!$BN36,0)</f>
        <v>0</v>
      </c>
      <c r="M520" s="96">
        <f t="shared" si="86"/>
        <v>0</v>
      </c>
      <c r="N520" s="96">
        <f>IF(N$11=ديسمبر!$A36,ديسمبر!$BP36-ديسمبر!$BO36,0)</f>
        <v>0</v>
      </c>
      <c r="O520" s="96">
        <f>IF(O$11=ديسمبر!$A36,ديسمبر!$BL36-ديسمبر!$BK36,0)</f>
        <v>0</v>
      </c>
      <c r="P520" s="96">
        <f>IF(P$11=ديسمبر!$A36,ديسمبر!$AI36-ديسمبر!$AJ36,0)</f>
        <v>0</v>
      </c>
      <c r="Q520" s="96">
        <f>IF(Q$11=ديسمبر!$A36,ديسمبر!$AI36-ديسمبر!$AJ36,0)</f>
        <v>0</v>
      </c>
      <c r="R520" s="96">
        <f>IF(R$11=ديسمبر!$A36,ديسمبر!$AI36-ديسمبر!$AJ36,0)</f>
        <v>0</v>
      </c>
      <c r="S520" s="96">
        <f>IF(S$11=ديسمبر!$A36,ديسمبر!$AI36-ديسمبر!$AJ36,0)</f>
        <v>0</v>
      </c>
      <c r="T520" s="96">
        <f>IF(T$11=ديسمبر!$A36,ديسمبر!$AI36-ديسمبر!$AJ36,0)</f>
        <v>0</v>
      </c>
      <c r="U520" s="96">
        <f t="shared" si="87"/>
        <v>0</v>
      </c>
      <c r="V520" s="96">
        <f>IF(V$11=ديسمبر!$A36,ديسمبر!$BP36-ديسمبر!$BO36,0)</f>
        <v>0</v>
      </c>
      <c r="W520" s="96">
        <f>IF(W$11=ديسمبر!$A36,ديسمبر!$BL36-ديسمبر!$BK36,0)</f>
        <v>0</v>
      </c>
      <c r="X520" s="96">
        <f>IF(X$11=ديسمبر!$A36,ديسمبر!$AI36-ديسمبر!$AJ36,0)</f>
        <v>0</v>
      </c>
      <c r="Y520" s="96">
        <f>IF(Y$11=ديسمبر!$A36,ديسمبر!$AI36-ديسمبر!$AJ36,0)</f>
        <v>0</v>
      </c>
      <c r="Z520" s="96">
        <f>IF(Z$11=ديسمبر!$A36,ديسمبر!$AI36-ديسمبر!$AJ36,0)</f>
        <v>0</v>
      </c>
      <c r="AA520" s="96">
        <f>IF(AA$11=ديسمبر!$A36,ديسمبر!$AI36-ديسمبر!$AJ36,0)</f>
        <v>0</v>
      </c>
      <c r="AB520" s="96">
        <f>IF(AB$11=ديسمبر!$A36,ديسمبر!$AI36-ديسمبر!$AJ36,0)</f>
        <v>0</v>
      </c>
      <c r="AC520" s="96">
        <f t="shared" si="88"/>
        <v>0</v>
      </c>
      <c r="AD520" s="96">
        <f>IF(AD$11=ديسمبر!$A36,ديسمبر!$BP36-ديسمبر!$BO36,0)</f>
        <v>0</v>
      </c>
      <c r="AE520" s="96">
        <f>IF(AE$11=ديسمبر!$A36,ديسمبر!$BL36-ديسمبر!$BK36,0)</f>
        <v>0</v>
      </c>
      <c r="AF520" s="96">
        <f>IF(AF$11=ديسمبر!$A36,ديسمبر!$AI36-ديسمبر!$AJ36,0)</f>
        <v>0</v>
      </c>
      <c r="AG520" s="96">
        <f>IF(AG$11=ديسمبر!$A36,ديسمبر!$AI36-ديسمبر!$AJ36,0)</f>
        <v>0</v>
      </c>
      <c r="AH520" s="96">
        <f>IF(AH$11=ديسمبر!$A36,ديسمبر!$AI36-ديسمبر!$AJ36,0)</f>
        <v>0</v>
      </c>
      <c r="AI520" s="96">
        <f t="shared" si="89"/>
        <v>0</v>
      </c>
      <c r="AJ520" s="96">
        <f>IF(AJ$11=ديسمبر!$A36,ديسمبر!$BP36-ديسمبر!$BO36,0)</f>
        <v>0</v>
      </c>
      <c r="AK520" s="96">
        <f>IF(AK$11=ديسمبر!$A36,ديسمبر!$AI36-ديسمبر!$AJ36,0)</f>
        <v>0</v>
      </c>
      <c r="AL520" s="96">
        <f>IF(AL$11=ديسمبر!$A36,ديسمبر!$AI36-ديسمبر!$AJ36,0)</f>
        <v>0</v>
      </c>
      <c r="AM520" s="96">
        <f>IF(AM$11=ديسمبر!$A36,ديسمبر!$AI36-ديسمبر!$AJ36,0)</f>
        <v>0</v>
      </c>
      <c r="AN520" s="96">
        <f>IF(AN$11=ديسمبر!$A36,ديسمبر!$AI36-ديسمبر!$AJ36,0)</f>
        <v>0</v>
      </c>
    </row>
    <row r="521" spans="1:40">
      <c r="A521" s="96" t="str">
        <f>IF(D508&gt;0,ديسمبر!D37," ")</f>
        <v> </v>
      </c>
      <c r="B521" s="96"/>
      <c r="C521" s="96"/>
      <c r="D521" s="126">
        <f t="shared" si="84"/>
        <v>0</v>
      </c>
      <c r="E521" s="126">
        <f t="shared" si="85"/>
        <v>0</v>
      </c>
      <c r="F521" s="96">
        <f>IF(F$11=ديسمبر!$A37,ديسمبر!$BP37-ديسمبر!$BO37,0)</f>
        <v>0</v>
      </c>
      <c r="G521" s="96">
        <f>IF(G$11=ديسمبر!$A37,ديسمبر!$BL37-ديسمبر!$BK37,0)</f>
        <v>0</v>
      </c>
      <c r="H521" s="96">
        <f>IF(H$11=ديسمبر!$A37,ديسمبر!$BM37-ديسمبر!$BN37,0)</f>
        <v>0</v>
      </c>
      <c r="I521" s="96">
        <f>IF(I$11=ديسمبر!$A37,ديسمبر!$BM37-ديسمبر!$BN37,0)</f>
        <v>0</v>
      </c>
      <c r="J521" s="96">
        <f>IF(J$11=ديسمبر!$A37,ديسمبر!$BM37-ديسمبر!$BN37,0)</f>
        <v>0</v>
      </c>
      <c r="K521" s="96">
        <f>IF(K$11=ديسمبر!$A37,ديسمبر!$BM37-ديسمبر!$BN37,0)</f>
        <v>0</v>
      </c>
      <c r="L521" s="96">
        <f>IF(L$11=ديسمبر!$A37,ديسمبر!$BM37-ديسمبر!$BN37,0)</f>
        <v>0</v>
      </c>
      <c r="M521" s="96">
        <f t="shared" si="86"/>
        <v>0</v>
      </c>
      <c r="N521" s="96">
        <f>IF(N$11=ديسمبر!$A37,ديسمبر!$BP37-ديسمبر!$BO37,0)</f>
        <v>0</v>
      </c>
      <c r="O521" s="96">
        <f>IF(O$11=ديسمبر!$A37,ديسمبر!$BL37-ديسمبر!$BK37,0)</f>
        <v>0</v>
      </c>
      <c r="P521" s="96">
        <f>IF(P$11=ديسمبر!$A37,ديسمبر!$AI37-ديسمبر!$AJ37,0)</f>
        <v>0</v>
      </c>
      <c r="Q521" s="96">
        <f>IF(Q$11=ديسمبر!$A37,ديسمبر!$AI37-ديسمبر!$AJ37,0)</f>
        <v>0</v>
      </c>
      <c r="R521" s="96">
        <f>IF(R$11=ديسمبر!$A37,ديسمبر!$AI37-ديسمبر!$AJ37,0)</f>
        <v>0</v>
      </c>
      <c r="S521" s="96">
        <f>IF(S$11=ديسمبر!$A37,ديسمبر!$AI37-ديسمبر!$AJ37,0)</f>
        <v>0</v>
      </c>
      <c r="T521" s="96">
        <f>IF(T$11=ديسمبر!$A37,ديسمبر!$AI37-ديسمبر!$AJ37,0)</f>
        <v>0</v>
      </c>
      <c r="U521" s="96">
        <f t="shared" si="87"/>
        <v>0</v>
      </c>
      <c r="V521" s="96">
        <f>IF(V$11=ديسمبر!$A37,ديسمبر!$BP37-ديسمبر!$BO37,0)</f>
        <v>0</v>
      </c>
      <c r="W521" s="96">
        <f>IF(W$11=ديسمبر!$A37,ديسمبر!$BL37-ديسمبر!$BK37,0)</f>
        <v>0</v>
      </c>
      <c r="X521" s="96">
        <f>IF(X$11=ديسمبر!$A37,ديسمبر!$AI37-ديسمبر!$AJ37,0)</f>
        <v>0</v>
      </c>
      <c r="Y521" s="96">
        <f>IF(Y$11=ديسمبر!$A37,ديسمبر!$AI37-ديسمبر!$AJ37,0)</f>
        <v>0</v>
      </c>
      <c r="Z521" s="96">
        <f>IF(Z$11=ديسمبر!$A37,ديسمبر!$AI37-ديسمبر!$AJ37,0)</f>
        <v>0</v>
      </c>
      <c r="AA521" s="96">
        <f>IF(AA$11=ديسمبر!$A37,ديسمبر!$AI37-ديسمبر!$AJ37,0)</f>
        <v>0</v>
      </c>
      <c r="AB521" s="96">
        <f>IF(AB$11=ديسمبر!$A37,ديسمبر!$AI37-ديسمبر!$AJ37,0)</f>
        <v>0</v>
      </c>
      <c r="AC521" s="96">
        <f t="shared" si="88"/>
        <v>0</v>
      </c>
      <c r="AD521" s="96">
        <f>IF(AD$11=ديسمبر!$A37,ديسمبر!$BP37-ديسمبر!$BO37,0)</f>
        <v>0</v>
      </c>
      <c r="AE521" s="96">
        <f>IF(AE$11=ديسمبر!$A37,ديسمبر!$BL37-ديسمبر!$BK37,0)</f>
        <v>0</v>
      </c>
      <c r="AF521" s="96">
        <f>IF(AF$11=ديسمبر!$A37,ديسمبر!$AI37-ديسمبر!$AJ37,0)</f>
        <v>0</v>
      </c>
      <c r="AG521" s="96">
        <f>IF(AG$11=ديسمبر!$A37,ديسمبر!$AI37-ديسمبر!$AJ37,0)</f>
        <v>0</v>
      </c>
      <c r="AH521" s="96">
        <f>IF(AH$11=ديسمبر!$A37,ديسمبر!$AI37-ديسمبر!$AJ37,0)</f>
        <v>0</v>
      </c>
      <c r="AI521" s="96">
        <f t="shared" si="89"/>
        <v>0</v>
      </c>
      <c r="AJ521" s="96">
        <f>IF(AJ$11=ديسمبر!$A37,ديسمبر!$BP37-ديسمبر!$BO37,0)</f>
        <v>0</v>
      </c>
      <c r="AK521" s="96">
        <f>IF(AK$11=ديسمبر!$A37,ديسمبر!$AI37-ديسمبر!$AJ37,0)</f>
        <v>0</v>
      </c>
      <c r="AL521" s="96">
        <f>IF(AL$11=ديسمبر!$A37,ديسمبر!$AI37-ديسمبر!$AJ37,0)</f>
        <v>0</v>
      </c>
      <c r="AM521" s="96">
        <f>IF(AM$11=ديسمبر!$A37,ديسمبر!$AI37-ديسمبر!$AJ37,0)</f>
        <v>0</v>
      </c>
      <c r="AN521" s="96">
        <f>IF(AN$11=ديسمبر!$A37,ديسمبر!$AI37-ديسمبر!$AJ37,0)</f>
        <v>0</v>
      </c>
    </row>
    <row r="522" spans="1:40">
      <c r="A522" s="96" t="str">
        <f>IF(D509&gt;0,ديسمبر!D38," ")</f>
        <v> </v>
      </c>
      <c r="B522" s="96"/>
      <c r="C522" s="96"/>
      <c r="D522" s="126">
        <f t="shared" si="84"/>
        <v>0</v>
      </c>
      <c r="E522" s="126">
        <f t="shared" si="85"/>
        <v>0</v>
      </c>
      <c r="F522" s="96">
        <f>IF(F$11=ديسمبر!$A38,ديسمبر!$BP38-ديسمبر!$BO38,0)</f>
        <v>0</v>
      </c>
      <c r="G522" s="96">
        <f>IF(G$11=ديسمبر!$A38,ديسمبر!$BL38-ديسمبر!$BK38,0)</f>
        <v>0</v>
      </c>
      <c r="H522" s="96">
        <f>IF(H$11=ديسمبر!$A38,ديسمبر!$BM38-ديسمبر!$BN38,0)</f>
        <v>0</v>
      </c>
      <c r="I522" s="96">
        <f>IF(I$11=ديسمبر!$A38,ديسمبر!$BM38-ديسمبر!$BN38,0)</f>
        <v>0</v>
      </c>
      <c r="J522" s="96">
        <f>IF(J$11=ديسمبر!$A38,ديسمبر!$BM38-ديسمبر!$BN38,0)</f>
        <v>0</v>
      </c>
      <c r="K522" s="96">
        <f>IF(K$11=ديسمبر!$A38,ديسمبر!$BM38-ديسمبر!$BN38,0)</f>
        <v>0</v>
      </c>
      <c r="L522" s="96">
        <f>IF(L$11=ديسمبر!$A38,ديسمبر!$BM38-ديسمبر!$BN38,0)</f>
        <v>0</v>
      </c>
      <c r="M522" s="96">
        <f t="shared" si="86"/>
        <v>0</v>
      </c>
      <c r="N522" s="96">
        <f>IF(N$11=ديسمبر!$A38,ديسمبر!$BP38-ديسمبر!$BO38,0)</f>
        <v>0</v>
      </c>
      <c r="O522" s="96">
        <f>IF(O$11=ديسمبر!$A38,ديسمبر!$BL38-ديسمبر!$BK38,0)</f>
        <v>0</v>
      </c>
      <c r="P522" s="96">
        <f>IF(P$11=ديسمبر!$A38,ديسمبر!$AI38-ديسمبر!$AJ38,0)</f>
        <v>0</v>
      </c>
      <c r="Q522" s="96">
        <f>IF(Q$11=ديسمبر!$A38,ديسمبر!$AI38-ديسمبر!$AJ38,0)</f>
        <v>0</v>
      </c>
      <c r="R522" s="96">
        <f>IF(R$11=ديسمبر!$A38,ديسمبر!$AI38-ديسمبر!$AJ38,0)</f>
        <v>0</v>
      </c>
      <c r="S522" s="96">
        <f>IF(S$11=ديسمبر!$A38,ديسمبر!$AI38-ديسمبر!$AJ38,0)</f>
        <v>0</v>
      </c>
      <c r="T522" s="96">
        <f>IF(T$11=ديسمبر!$A38,ديسمبر!$AI38-ديسمبر!$AJ38,0)</f>
        <v>0</v>
      </c>
      <c r="U522" s="96">
        <f t="shared" si="87"/>
        <v>0</v>
      </c>
      <c r="V522" s="96">
        <f>IF(V$11=ديسمبر!$A38,ديسمبر!$BP38-ديسمبر!$BO38,0)</f>
        <v>0</v>
      </c>
      <c r="W522" s="96">
        <f>IF(W$11=ديسمبر!$A38,ديسمبر!$BL38-ديسمبر!$BK38,0)</f>
        <v>0</v>
      </c>
      <c r="X522" s="96">
        <f>IF(X$11=ديسمبر!$A38,ديسمبر!$AI38-ديسمبر!$AJ38,0)</f>
        <v>0</v>
      </c>
      <c r="Y522" s="96">
        <f>IF(Y$11=ديسمبر!$A38,ديسمبر!$AI38-ديسمبر!$AJ38,0)</f>
        <v>0</v>
      </c>
      <c r="Z522" s="96">
        <f>IF(Z$11=ديسمبر!$A38,ديسمبر!$AI38-ديسمبر!$AJ38,0)</f>
        <v>0</v>
      </c>
      <c r="AA522" s="96">
        <f>IF(AA$11=ديسمبر!$A38,ديسمبر!$AI38-ديسمبر!$AJ38,0)</f>
        <v>0</v>
      </c>
      <c r="AB522" s="96">
        <f>IF(AB$11=ديسمبر!$A38,ديسمبر!$AI38-ديسمبر!$AJ38,0)</f>
        <v>0</v>
      </c>
      <c r="AC522" s="96">
        <f t="shared" si="88"/>
        <v>0</v>
      </c>
      <c r="AD522" s="96">
        <f>IF(AD$11=ديسمبر!$A38,ديسمبر!$BP38-ديسمبر!$BO38,0)</f>
        <v>0</v>
      </c>
      <c r="AE522" s="96">
        <f>IF(AE$11=ديسمبر!$A38,ديسمبر!$BL38-ديسمبر!$BK38,0)</f>
        <v>0</v>
      </c>
      <c r="AF522" s="96">
        <f>IF(AF$11=ديسمبر!$A38,ديسمبر!$AI38-ديسمبر!$AJ38,0)</f>
        <v>0</v>
      </c>
      <c r="AG522" s="96">
        <f>IF(AG$11=ديسمبر!$A38,ديسمبر!$AI38-ديسمبر!$AJ38,0)</f>
        <v>0</v>
      </c>
      <c r="AH522" s="96">
        <f>IF(AH$11=ديسمبر!$A38,ديسمبر!$AI38-ديسمبر!$AJ38,0)</f>
        <v>0</v>
      </c>
      <c r="AI522" s="96">
        <f t="shared" si="89"/>
        <v>0</v>
      </c>
      <c r="AJ522" s="96">
        <f>IF(AJ$11=ديسمبر!$A38,ديسمبر!$BP38-ديسمبر!$BO38,0)</f>
        <v>0</v>
      </c>
      <c r="AK522" s="96">
        <f>IF(AK$11=ديسمبر!$A38,ديسمبر!$AI38-ديسمبر!$AJ38,0)</f>
        <v>0</v>
      </c>
      <c r="AL522" s="96">
        <f>IF(AL$11=ديسمبر!$A38,ديسمبر!$AI38-ديسمبر!$AJ38,0)</f>
        <v>0</v>
      </c>
      <c r="AM522" s="96">
        <f>IF(AM$11=ديسمبر!$A38,ديسمبر!$AI38-ديسمبر!$AJ38,0)</f>
        <v>0</v>
      </c>
      <c r="AN522" s="96">
        <f>IF(AN$11=ديسمبر!$A38,ديسمبر!$AI38-ديسمبر!$AJ38,0)</f>
        <v>0</v>
      </c>
    </row>
    <row r="523" spans="1:40">
      <c r="A523" s="96" t="str">
        <f>IF(D510&gt;0,ديسمبر!D39," ")</f>
        <v> </v>
      </c>
      <c r="B523" s="96"/>
      <c r="C523" s="96"/>
      <c r="D523" s="126">
        <f t="shared" si="84"/>
        <v>0</v>
      </c>
      <c r="E523" s="126">
        <f t="shared" si="85"/>
        <v>0</v>
      </c>
      <c r="F523" s="96">
        <f>IF(F$11=ديسمبر!$A39,ديسمبر!$BP39-ديسمبر!$BO39,0)</f>
        <v>0</v>
      </c>
      <c r="G523" s="96">
        <f>IF(G$11=ديسمبر!$A39,ديسمبر!$BL39-ديسمبر!$BK39,0)</f>
        <v>0</v>
      </c>
      <c r="H523" s="96">
        <f>IF(H$11=ديسمبر!$A39,ديسمبر!$BM39-ديسمبر!$BN39,0)</f>
        <v>0</v>
      </c>
      <c r="I523" s="96">
        <f>IF(I$11=ديسمبر!$A39,ديسمبر!$BM39-ديسمبر!$BN39,0)</f>
        <v>0</v>
      </c>
      <c r="J523" s="96">
        <f>IF(J$11=ديسمبر!$A39,ديسمبر!$BM39-ديسمبر!$BN39,0)</f>
        <v>0</v>
      </c>
      <c r="K523" s="96">
        <f>IF(K$11=ديسمبر!$A39,ديسمبر!$BM39-ديسمبر!$BN39,0)</f>
        <v>0</v>
      </c>
      <c r="L523" s="96">
        <f>IF(L$11=ديسمبر!$A39,ديسمبر!$BM39-ديسمبر!$BN39,0)</f>
        <v>0</v>
      </c>
      <c r="M523" s="96">
        <f t="shared" si="86"/>
        <v>0</v>
      </c>
      <c r="N523" s="96">
        <f>IF(N$11=ديسمبر!$A39,ديسمبر!$BP39-ديسمبر!$BO39,0)</f>
        <v>0</v>
      </c>
      <c r="O523" s="96">
        <f>IF(O$11=ديسمبر!$A39,ديسمبر!$BL39-ديسمبر!$BK39,0)</f>
        <v>0</v>
      </c>
      <c r="P523" s="96">
        <f>IF(P$11=ديسمبر!$A39,ديسمبر!$AI39-ديسمبر!$AJ39,0)</f>
        <v>0</v>
      </c>
      <c r="Q523" s="96">
        <f>IF(Q$11=ديسمبر!$A39,ديسمبر!$AI39-ديسمبر!$AJ39,0)</f>
        <v>0</v>
      </c>
      <c r="R523" s="96">
        <f>IF(R$11=ديسمبر!$A39,ديسمبر!$AI39-ديسمبر!$AJ39,0)</f>
        <v>0</v>
      </c>
      <c r="S523" s="96">
        <f>IF(S$11=ديسمبر!$A39,ديسمبر!$AI39-ديسمبر!$AJ39,0)</f>
        <v>0</v>
      </c>
      <c r="T523" s="96">
        <f>IF(T$11=ديسمبر!$A39,ديسمبر!$AI39-ديسمبر!$AJ39,0)</f>
        <v>0</v>
      </c>
      <c r="U523" s="96">
        <f t="shared" si="87"/>
        <v>0</v>
      </c>
      <c r="V523" s="96">
        <f>IF(V$11=ديسمبر!$A39,ديسمبر!$BP39-ديسمبر!$BO39,0)</f>
        <v>0</v>
      </c>
      <c r="W523" s="96">
        <f>IF(W$11=ديسمبر!$A39,ديسمبر!$BL39-ديسمبر!$BK39,0)</f>
        <v>0</v>
      </c>
      <c r="X523" s="96">
        <f>IF(X$11=ديسمبر!$A39,ديسمبر!$AI39-ديسمبر!$AJ39,0)</f>
        <v>0</v>
      </c>
      <c r="Y523" s="96">
        <f>IF(Y$11=ديسمبر!$A39,ديسمبر!$AI39-ديسمبر!$AJ39,0)</f>
        <v>0</v>
      </c>
      <c r="Z523" s="96">
        <f>IF(Z$11=ديسمبر!$A39,ديسمبر!$AI39-ديسمبر!$AJ39,0)</f>
        <v>0</v>
      </c>
      <c r="AA523" s="96">
        <f>IF(AA$11=ديسمبر!$A39,ديسمبر!$AI39-ديسمبر!$AJ39,0)</f>
        <v>0</v>
      </c>
      <c r="AB523" s="96">
        <f>IF(AB$11=ديسمبر!$A39,ديسمبر!$AI39-ديسمبر!$AJ39,0)</f>
        <v>0</v>
      </c>
      <c r="AC523" s="96">
        <f t="shared" si="88"/>
        <v>0</v>
      </c>
      <c r="AD523" s="96">
        <f>IF(AD$11=ديسمبر!$A39,ديسمبر!$BP39-ديسمبر!$BO39,0)</f>
        <v>0</v>
      </c>
      <c r="AE523" s="96">
        <f>IF(AE$11=ديسمبر!$A39,ديسمبر!$BL39-ديسمبر!$BK39,0)</f>
        <v>0</v>
      </c>
      <c r="AF523" s="96">
        <f>IF(AF$11=ديسمبر!$A39,ديسمبر!$AI39-ديسمبر!$AJ39,0)</f>
        <v>0</v>
      </c>
      <c r="AG523" s="96">
        <f>IF(AG$11=ديسمبر!$A39,ديسمبر!$AI39-ديسمبر!$AJ39,0)</f>
        <v>0</v>
      </c>
      <c r="AH523" s="96">
        <f>IF(AH$11=ديسمبر!$A39,ديسمبر!$AI39-ديسمبر!$AJ39,0)</f>
        <v>0</v>
      </c>
      <c r="AI523" s="96">
        <f t="shared" si="89"/>
        <v>0</v>
      </c>
      <c r="AJ523" s="96">
        <f>IF(AJ$11=ديسمبر!$A39,ديسمبر!$BP39-ديسمبر!$BO39,0)</f>
        <v>0</v>
      </c>
      <c r="AK523" s="96">
        <f>IF(AK$11=ديسمبر!$A39,ديسمبر!$AI39-ديسمبر!$AJ39,0)</f>
        <v>0</v>
      </c>
      <c r="AL523" s="96">
        <f>IF(AL$11=ديسمبر!$A39,ديسمبر!$AI39-ديسمبر!$AJ39,0)</f>
        <v>0</v>
      </c>
      <c r="AM523" s="96">
        <f>IF(AM$11=ديسمبر!$A39,ديسمبر!$AI39-ديسمبر!$AJ39,0)</f>
        <v>0</v>
      </c>
      <c r="AN523" s="96">
        <f>IF(AN$11=ديسمبر!$A39,ديسمبر!$AI39-ديسمبر!$AJ39,0)</f>
        <v>0</v>
      </c>
    </row>
    <row r="524" spans="1:40">
      <c r="A524" s="96" t="str">
        <f>IF(D511&gt;0,ديسمبر!D40," ")</f>
        <v> </v>
      </c>
      <c r="B524" s="96"/>
      <c r="C524" s="96"/>
      <c r="D524" s="126">
        <f t="shared" si="84"/>
        <v>0</v>
      </c>
      <c r="E524" s="126">
        <f t="shared" si="85"/>
        <v>0</v>
      </c>
      <c r="F524" s="96">
        <f>IF(F$11=ديسمبر!$A40,ديسمبر!$BP40-ديسمبر!$BO40,0)</f>
        <v>0</v>
      </c>
      <c r="G524" s="96">
        <f>IF(G$11=ديسمبر!$A40,ديسمبر!$BL40-ديسمبر!$BK40,0)</f>
        <v>0</v>
      </c>
      <c r="H524" s="96">
        <f>IF(H$11=ديسمبر!$A40,ديسمبر!$BM40-ديسمبر!$BN40,0)</f>
        <v>0</v>
      </c>
      <c r="I524" s="96">
        <f>IF(I$11=ديسمبر!$A40,ديسمبر!$BM40-ديسمبر!$BN40,0)</f>
        <v>0</v>
      </c>
      <c r="J524" s="96">
        <f>IF(J$11=ديسمبر!$A40,ديسمبر!$BM40-ديسمبر!$BN40,0)</f>
        <v>0</v>
      </c>
      <c r="K524" s="96">
        <f>IF(K$11=ديسمبر!$A40,ديسمبر!$BM40-ديسمبر!$BN40,0)</f>
        <v>0</v>
      </c>
      <c r="L524" s="96">
        <f>IF(L$11=ديسمبر!$A40,ديسمبر!$BM40-ديسمبر!$BN40,0)</f>
        <v>0</v>
      </c>
      <c r="M524" s="96">
        <f t="shared" si="86"/>
        <v>0</v>
      </c>
      <c r="N524" s="96">
        <f>IF(N$11=ديسمبر!$A40,ديسمبر!$BP40-ديسمبر!$BO40,0)</f>
        <v>0</v>
      </c>
      <c r="O524" s="96">
        <f>IF(O$11=ديسمبر!$A40,ديسمبر!$BL40-ديسمبر!$BK40,0)</f>
        <v>0</v>
      </c>
      <c r="P524" s="96">
        <f>IF(P$11=ديسمبر!$A40,ديسمبر!$AI40-ديسمبر!$AJ40,0)</f>
        <v>0</v>
      </c>
      <c r="Q524" s="96">
        <f>IF(Q$11=ديسمبر!$A40,ديسمبر!$AI40-ديسمبر!$AJ40,0)</f>
        <v>0</v>
      </c>
      <c r="R524" s="96">
        <f>IF(R$11=ديسمبر!$A40,ديسمبر!$AI40-ديسمبر!$AJ40,0)</f>
        <v>0</v>
      </c>
      <c r="S524" s="96">
        <f>IF(S$11=ديسمبر!$A40,ديسمبر!$AI40-ديسمبر!$AJ40,0)</f>
        <v>0</v>
      </c>
      <c r="T524" s="96">
        <f>IF(T$11=ديسمبر!$A40,ديسمبر!$AI40-ديسمبر!$AJ40,0)</f>
        <v>0</v>
      </c>
      <c r="U524" s="96">
        <f t="shared" si="87"/>
        <v>0</v>
      </c>
      <c r="V524" s="96">
        <f>IF(V$11=ديسمبر!$A40,ديسمبر!$BP40-ديسمبر!$BO40,0)</f>
        <v>0</v>
      </c>
      <c r="W524" s="96">
        <f>IF(W$11=ديسمبر!$A40,ديسمبر!$BL40-ديسمبر!$BK40,0)</f>
        <v>0</v>
      </c>
      <c r="X524" s="96">
        <f>IF(X$11=ديسمبر!$A40,ديسمبر!$AI40-ديسمبر!$AJ40,0)</f>
        <v>0</v>
      </c>
      <c r="Y524" s="96">
        <f>IF(Y$11=ديسمبر!$A40,ديسمبر!$AI40-ديسمبر!$AJ40,0)</f>
        <v>0</v>
      </c>
      <c r="Z524" s="96">
        <f>IF(Z$11=ديسمبر!$A40,ديسمبر!$AI40-ديسمبر!$AJ40,0)</f>
        <v>0</v>
      </c>
      <c r="AA524" s="96">
        <f>IF(AA$11=ديسمبر!$A40,ديسمبر!$AI40-ديسمبر!$AJ40,0)</f>
        <v>0</v>
      </c>
      <c r="AB524" s="96">
        <f>IF(AB$11=ديسمبر!$A40,ديسمبر!$AI40-ديسمبر!$AJ40,0)</f>
        <v>0</v>
      </c>
      <c r="AC524" s="96">
        <f t="shared" si="88"/>
        <v>0</v>
      </c>
      <c r="AD524" s="96">
        <f>IF(AD$11=ديسمبر!$A40,ديسمبر!$BP40-ديسمبر!$BO40,0)</f>
        <v>0</v>
      </c>
      <c r="AE524" s="96">
        <f>IF(AE$11=ديسمبر!$A40,ديسمبر!$BL40-ديسمبر!$BK40,0)</f>
        <v>0</v>
      </c>
      <c r="AF524" s="96">
        <f>IF(AF$11=ديسمبر!$A40,ديسمبر!$AI40-ديسمبر!$AJ40,0)</f>
        <v>0</v>
      </c>
      <c r="AG524" s="96">
        <f>IF(AG$11=ديسمبر!$A40,ديسمبر!$AI40-ديسمبر!$AJ40,0)</f>
        <v>0</v>
      </c>
      <c r="AH524" s="96">
        <f>IF(AH$11=ديسمبر!$A40,ديسمبر!$AI40-ديسمبر!$AJ40,0)</f>
        <v>0</v>
      </c>
      <c r="AI524" s="96">
        <f t="shared" si="89"/>
        <v>0</v>
      </c>
      <c r="AJ524" s="96">
        <f>IF(AJ$11=ديسمبر!$A40,ديسمبر!$BP40-ديسمبر!$BO40,0)</f>
        <v>0</v>
      </c>
      <c r="AK524" s="96">
        <f>IF(AK$11=ديسمبر!$A40,ديسمبر!$AI40-ديسمبر!$AJ40,0)</f>
        <v>0</v>
      </c>
      <c r="AL524" s="96">
        <f>IF(AL$11=ديسمبر!$A40,ديسمبر!$AI40-ديسمبر!$AJ40,0)</f>
        <v>0</v>
      </c>
      <c r="AM524" s="96">
        <f>IF(AM$11=ديسمبر!$A40,ديسمبر!$AI40-ديسمبر!$AJ40,0)</f>
        <v>0</v>
      </c>
      <c r="AN524" s="96">
        <f>IF(AN$11=ديسمبر!$A40,ديسمبر!$AI40-ديسمبر!$AJ40,0)</f>
        <v>0</v>
      </c>
    </row>
    <row r="525" spans="1:40">
      <c r="A525" s="96" t="str">
        <f>IF(D512&gt;0,ديسمبر!D41," ")</f>
        <v> </v>
      </c>
      <c r="B525" s="96"/>
      <c r="C525" s="96"/>
      <c r="D525" s="126">
        <f t="shared" si="84"/>
        <v>0</v>
      </c>
      <c r="E525" s="126">
        <f t="shared" si="85"/>
        <v>0</v>
      </c>
      <c r="F525" s="96">
        <f>IF(F$11=ديسمبر!$A41,ديسمبر!$BP41-ديسمبر!$BO41,0)</f>
        <v>0</v>
      </c>
      <c r="G525" s="96">
        <f>IF(G$11=ديسمبر!$A41,ديسمبر!$BL41-ديسمبر!$BK41,0)</f>
        <v>0</v>
      </c>
      <c r="H525" s="96">
        <f>IF(H$11=ديسمبر!$A41,ديسمبر!$BM41-ديسمبر!$BN41,0)</f>
        <v>0</v>
      </c>
      <c r="I525" s="96">
        <f>IF(I$11=ديسمبر!$A41,ديسمبر!$BM41-ديسمبر!$BN41,0)</f>
        <v>0</v>
      </c>
      <c r="J525" s="96">
        <f>IF(J$11=ديسمبر!$A41,ديسمبر!$BM41-ديسمبر!$BN41,0)</f>
        <v>0</v>
      </c>
      <c r="K525" s="96">
        <f>IF(K$11=ديسمبر!$A41,ديسمبر!$BM41-ديسمبر!$BN41,0)</f>
        <v>0</v>
      </c>
      <c r="L525" s="96">
        <f>IF(L$11=ديسمبر!$A41,ديسمبر!$BM41-ديسمبر!$BN41,0)</f>
        <v>0</v>
      </c>
      <c r="M525" s="96">
        <f t="shared" si="86"/>
        <v>0</v>
      </c>
      <c r="N525" s="96">
        <f>IF(N$11=ديسمبر!$A41,ديسمبر!$BP41-ديسمبر!$BO41,0)</f>
        <v>0</v>
      </c>
      <c r="O525" s="96">
        <f>IF(O$11=ديسمبر!$A41,ديسمبر!$BL41-ديسمبر!$BK41,0)</f>
        <v>0</v>
      </c>
      <c r="P525" s="96">
        <f>IF(P$11=ديسمبر!$A41,ديسمبر!$AI41-ديسمبر!$AJ41,0)</f>
        <v>0</v>
      </c>
      <c r="Q525" s="96">
        <f>IF(Q$11=ديسمبر!$A41,ديسمبر!$AI41-ديسمبر!$AJ41,0)</f>
        <v>0</v>
      </c>
      <c r="R525" s="96">
        <f>IF(R$11=ديسمبر!$A41,ديسمبر!$AI41-ديسمبر!$AJ41,0)</f>
        <v>0</v>
      </c>
      <c r="S525" s="96">
        <f>IF(S$11=ديسمبر!$A41,ديسمبر!$AI41-ديسمبر!$AJ41,0)</f>
        <v>0</v>
      </c>
      <c r="T525" s="96">
        <f>IF(T$11=ديسمبر!$A41,ديسمبر!$AI41-ديسمبر!$AJ41,0)</f>
        <v>0</v>
      </c>
      <c r="U525" s="96">
        <f t="shared" si="87"/>
        <v>0</v>
      </c>
      <c r="V525" s="96">
        <f>IF(V$11=ديسمبر!$A41,ديسمبر!$BP41-ديسمبر!$BO41,0)</f>
        <v>0</v>
      </c>
      <c r="W525" s="96">
        <f>IF(W$11=ديسمبر!$A41,ديسمبر!$BL41-ديسمبر!$BK41,0)</f>
        <v>0</v>
      </c>
      <c r="X525" s="96">
        <f>IF(X$11=ديسمبر!$A41,ديسمبر!$AI41-ديسمبر!$AJ41,0)</f>
        <v>0</v>
      </c>
      <c r="Y525" s="96">
        <f>IF(Y$11=ديسمبر!$A41,ديسمبر!$AI41-ديسمبر!$AJ41,0)</f>
        <v>0</v>
      </c>
      <c r="Z525" s="96">
        <f>IF(Z$11=ديسمبر!$A41,ديسمبر!$AI41-ديسمبر!$AJ41,0)</f>
        <v>0</v>
      </c>
      <c r="AA525" s="96">
        <f>IF(AA$11=ديسمبر!$A41,ديسمبر!$AI41-ديسمبر!$AJ41,0)</f>
        <v>0</v>
      </c>
      <c r="AB525" s="96">
        <f>IF(AB$11=ديسمبر!$A41,ديسمبر!$AI41-ديسمبر!$AJ41,0)</f>
        <v>0</v>
      </c>
      <c r="AC525" s="96">
        <f t="shared" si="88"/>
        <v>0</v>
      </c>
      <c r="AD525" s="96">
        <f>IF(AD$11=ديسمبر!$A41,ديسمبر!$BP41-ديسمبر!$BO41,0)</f>
        <v>0</v>
      </c>
      <c r="AE525" s="96">
        <f>IF(AE$11=ديسمبر!$A41,ديسمبر!$BL41-ديسمبر!$BK41,0)</f>
        <v>0</v>
      </c>
      <c r="AF525" s="96">
        <f>IF(AF$11=ديسمبر!$A41,ديسمبر!$AI41-ديسمبر!$AJ41,0)</f>
        <v>0</v>
      </c>
      <c r="AG525" s="96">
        <f>IF(AG$11=ديسمبر!$A41,ديسمبر!$AI41-ديسمبر!$AJ41,0)</f>
        <v>0</v>
      </c>
      <c r="AH525" s="96">
        <f>IF(AH$11=ديسمبر!$A41,ديسمبر!$AI41-ديسمبر!$AJ41,0)</f>
        <v>0</v>
      </c>
      <c r="AI525" s="96">
        <f t="shared" si="89"/>
        <v>0</v>
      </c>
      <c r="AJ525" s="96">
        <f>IF(AJ$11=ديسمبر!$A41,ديسمبر!$BP41-ديسمبر!$BO41,0)</f>
        <v>0</v>
      </c>
      <c r="AK525" s="96">
        <f>IF(AK$11=ديسمبر!$A41,ديسمبر!$AI41-ديسمبر!$AJ41,0)</f>
        <v>0</v>
      </c>
      <c r="AL525" s="96">
        <f>IF(AL$11=ديسمبر!$A41,ديسمبر!$AI41-ديسمبر!$AJ41,0)</f>
        <v>0</v>
      </c>
      <c r="AM525" s="96">
        <f>IF(AM$11=ديسمبر!$A41,ديسمبر!$AI41-ديسمبر!$AJ41,0)</f>
        <v>0</v>
      </c>
      <c r="AN525" s="96">
        <f>IF(AN$11=ديسمبر!$A41,ديسمبر!$AI41-ديسمبر!$AJ41,0)</f>
        <v>0</v>
      </c>
    </row>
    <row r="526" spans="1:40">
      <c r="A526" s="96" t="str">
        <f>IF(D513&gt;0,ديسمبر!D42," ")</f>
        <v> </v>
      </c>
      <c r="B526" s="96"/>
      <c r="C526" s="96"/>
      <c r="D526" s="126">
        <f t="shared" si="84"/>
        <v>0</v>
      </c>
      <c r="E526" s="126">
        <f t="shared" si="85"/>
        <v>0</v>
      </c>
      <c r="F526" s="96">
        <f>IF(F$11=ديسمبر!$A42,ديسمبر!$BP42-ديسمبر!$BO42,0)</f>
        <v>0</v>
      </c>
      <c r="G526" s="96">
        <f>IF(G$11=ديسمبر!$A42,ديسمبر!$BL42-ديسمبر!$BK42,0)</f>
        <v>0</v>
      </c>
      <c r="H526" s="96">
        <f>IF(H$11=ديسمبر!$A42,ديسمبر!$BM42-ديسمبر!$BN42,0)</f>
        <v>0</v>
      </c>
      <c r="I526" s="96">
        <f>IF(I$11=ديسمبر!$A42,ديسمبر!$BM42-ديسمبر!$BN42,0)</f>
        <v>0</v>
      </c>
      <c r="J526" s="96">
        <f>IF(J$11=ديسمبر!$A42,ديسمبر!$BM42-ديسمبر!$BN42,0)</f>
        <v>0</v>
      </c>
      <c r="K526" s="96">
        <f>IF(K$11=ديسمبر!$A42,ديسمبر!$BM42-ديسمبر!$BN42,0)</f>
        <v>0</v>
      </c>
      <c r="L526" s="96">
        <f>IF(L$11=ديسمبر!$A42,ديسمبر!$BM42-ديسمبر!$BN42,0)</f>
        <v>0</v>
      </c>
      <c r="M526" s="96">
        <f t="shared" si="86"/>
        <v>0</v>
      </c>
      <c r="N526" s="96">
        <f>IF(N$11=ديسمبر!$A42,ديسمبر!$BP42-ديسمبر!$BO42,0)</f>
        <v>0</v>
      </c>
      <c r="O526" s="96">
        <f>IF(O$11=ديسمبر!$A42,ديسمبر!$BL42-ديسمبر!$BK42,0)</f>
        <v>0</v>
      </c>
      <c r="P526" s="96">
        <f>IF(P$11=ديسمبر!$A42,ديسمبر!$AI42-ديسمبر!$AJ42,0)</f>
        <v>0</v>
      </c>
      <c r="Q526" s="96">
        <f>IF(Q$11=ديسمبر!$A42,ديسمبر!$AI42-ديسمبر!$AJ42,0)</f>
        <v>0</v>
      </c>
      <c r="R526" s="96">
        <f>IF(R$11=ديسمبر!$A42,ديسمبر!$AI42-ديسمبر!$AJ42,0)</f>
        <v>0</v>
      </c>
      <c r="S526" s="96">
        <f>IF(S$11=ديسمبر!$A42,ديسمبر!$AI42-ديسمبر!$AJ42,0)</f>
        <v>0</v>
      </c>
      <c r="T526" s="96">
        <f>IF(T$11=ديسمبر!$A42,ديسمبر!$AI42-ديسمبر!$AJ42,0)</f>
        <v>0</v>
      </c>
      <c r="U526" s="96">
        <f t="shared" si="87"/>
        <v>0</v>
      </c>
      <c r="V526" s="96">
        <f>IF(V$11=ديسمبر!$A42,ديسمبر!$BP42-ديسمبر!$BO42,0)</f>
        <v>0</v>
      </c>
      <c r="W526" s="96">
        <f>IF(W$11=ديسمبر!$A42,ديسمبر!$BL42-ديسمبر!$BK42,0)</f>
        <v>0</v>
      </c>
      <c r="X526" s="96">
        <f>IF(X$11=ديسمبر!$A42,ديسمبر!$AI42-ديسمبر!$AJ42,0)</f>
        <v>0</v>
      </c>
      <c r="Y526" s="96">
        <f>IF(Y$11=ديسمبر!$A42,ديسمبر!$AI42-ديسمبر!$AJ42,0)</f>
        <v>0</v>
      </c>
      <c r="Z526" s="96">
        <f>IF(Z$11=ديسمبر!$A42,ديسمبر!$AI42-ديسمبر!$AJ42,0)</f>
        <v>0</v>
      </c>
      <c r="AA526" s="96">
        <f>IF(AA$11=ديسمبر!$A42,ديسمبر!$AI42-ديسمبر!$AJ42,0)</f>
        <v>0</v>
      </c>
      <c r="AB526" s="96">
        <f>IF(AB$11=ديسمبر!$A42,ديسمبر!$AI42-ديسمبر!$AJ42,0)</f>
        <v>0</v>
      </c>
      <c r="AC526" s="96">
        <f t="shared" si="88"/>
        <v>0</v>
      </c>
      <c r="AD526" s="96">
        <f>IF(AD$11=ديسمبر!$A42,ديسمبر!$BP42-ديسمبر!$BO42,0)</f>
        <v>0</v>
      </c>
      <c r="AE526" s="96">
        <f>IF(AE$11=ديسمبر!$A42,ديسمبر!$BL42-ديسمبر!$BK42,0)</f>
        <v>0</v>
      </c>
      <c r="AF526" s="96">
        <f>IF(AF$11=ديسمبر!$A42,ديسمبر!$AI42-ديسمبر!$AJ42,0)</f>
        <v>0</v>
      </c>
      <c r="AG526" s="96">
        <f>IF(AG$11=ديسمبر!$A42,ديسمبر!$AI42-ديسمبر!$AJ42,0)</f>
        <v>0</v>
      </c>
      <c r="AH526" s="96">
        <f>IF(AH$11=ديسمبر!$A42,ديسمبر!$AI42-ديسمبر!$AJ42,0)</f>
        <v>0</v>
      </c>
      <c r="AI526" s="96">
        <f t="shared" si="89"/>
        <v>0</v>
      </c>
      <c r="AJ526" s="96">
        <f>IF(AJ$11=ديسمبر!$A42,ديسمبر!$BP42-ديسمبر!$BO42,0)</f>
        <v>0</v>
      </c>
      <c r="AK526" s="96">
        <f>IF(AK$11=ديسمبر!$A42,ديسمبر!$AI42-ديسمبر!$AJ42,0)</f>
        <v>0</v>
      </c>
      <c r="AL526" s="96">
        <f>IF(AL$11=ديسمبر!$A42,ديسمبر!$AI42-ديسمبر!$AJ42,0)</f>
        <v>0</v>
      </c>
      <c r="AM526" s="96">
        <f>IF(AM$11=ديسمبر!$A42,ديسمبر!$AI42-ديسمبر!$AJ42,0)</f>
        <v>0</v>
      </c>
      <c r="AN526" s="96">
        <f>IF(AN$11=ديسمبر!$A42,ديسمبر!$AI42-ديسمبر!$AJ42,0)</f>
        <v>0</v>
      </c>
    </row>
    <row r="527" ht="15" spans="1:40">
      <c r="A527" s="96" t="str">
        <f>IF(D514&gt;0,ديسمبر!D43," ")</f>
        <v> </v>
      </c>
      <c r="B527" s="96"/>
      <c r="C527" s="96"/>
      <c r="D527" s="126">
        <f t="shared" si="84"/>
        <v>0</v>
      </c>
      <c r="E527" s="126">
        <f t="shared" si="85"/>
        <v>0</v>
      </c>
      <c r="F527" s="96">
        <f>IF(F$11=ديسمبر!$A43,ديسمبر!$BP43-ديسمبر!$BO43,0)</f>
        <v>0</v>
      </c>
      <c r="G527" s="96">
        <f>IF(G$11=ديسمبر!$A43,ديسمبر!$BL43-ديسمبر!$BK43,0)</f>
        <v>0</v>
      </c>
      <c r="H527" s="96">
        <f>IF(H$11=ديسمبر!$A43,ديسمبر!$BM43-ديسمبر!$BN43,0)</f>
        <v>0</v>
      </c>
      <c r="I527" s="96">
        <f>IF(I$11=ديسمبر!$A43,ديسمبر!$BM43-ديسمبر!$BN43,0)</f>
        <v>0</v>
      </c>
      <c r="J527" s="96">
        <f>IF(J$11=ديسمبر!$A43,ديسمبر!$BM43-ديسمبر!$BN43,0)</f>
        <v>0</v>
      </c>
      <c r="K527" s="96">
        <f>IF(K$11=ديسمبر!$A43,ديسمبر!$BM43-ديسمبر!$BN43,0)</f>
        <v>0</v>
      </c>
      <c r="L527" s="96">
        <f>IF(L$11=ديسمبر!$A43,ديسمبر!$BM43-ديسمبر!$BN43,0)</f>
        <v>0</v>
      </c>
      <c r="M527" s="96">
        <f t="shared" si="86"/>
        <v>0</v>
      </c>
      <c r="N527" s="96">
        <f>IF(N$11=ديسمبر!$A43,ديسمبر!$BP43-ديسمبر!$BO43,0)</f>
        <v>0</v>
      </c>
      <c r="O527" s="96">
        <f>IF(O$11=ديسمبر!$A43,ديسمبر!$BL43-ديسمبر!$BK43,0)</f>
        <v>0</v>
      </c>
      <c r="P527" s="96">
        <f>IF(P$11=ديسمبر!$A43,ديسمبر!$AI43-ديسمبر!$AJ43,0)</f>
        <v>0</v>
      </c>
      <c r="Q527" s="96">
        <f>IF(Q$11=ديسمبر!$A43,ديسمبر!$AI43-ديسمبر!$AJ43,0)</f>
        <v>0</v>
      </c>
      <c r="R527" s="96">
        <f>IF(R$11=ديسمبر!$A43,ديسمبر!$AI43-ديسمبر!$AJ43,0)</f>
        <v>0</v>
      </c>
      <c r="S527" s="96">
        <f>IF(S$11=ديسمبر!$A43,ديسمبر!$AI43-ديسمبر!$AJ43,0)</f>
        <v>0</v>
      </c>
      <c r="T527" s="96">
        <f>IF(T$11=ديسمبر!$A43,ديسمبر!$AI43-ديسمبر!$AJ43,0)</f>
        <v>0</v>
      </c>
      <c r="U527" s="96">
        <f t="shared" si="87"/>
        <v>0</v>
      </c>
      <c r="V527" s="96">
        <f>IF(V$11=ديسمبر!$A43,ديسمبر!$BP43-ديسمبر!$BO43,0)</f>
        <v>0</v>
      </c>
      <c r="W527" s="96">
        <f>IF(W$11=ديسمبر!$A43,ديسمبر!$BL43-ديسمبر!$BK43,0)</f>
        <v>0</v>
      </c>
      <c r="X527" s="96">
        <f>IF(X$11=ديسمبر!$A43,ديسمبر!$AI43-ديسمبر!$AJ43,0)</f>
        <v>0</v>
      </c>
      <c r="Y527" s="96">
        <f>IF(Y$11=ديسمبر!$A43,ديسمبر!$AI43-ديسمبر!$AJ43,0)</f>
        <v>0</v>
      </c>
      <c r="Z527" s="96">
        <f>IF(Z$11=ديسمبر!$A43,ديسمبر!$AI43-ديسمبر!$AJ43,0)</f>
        <v>0</v>
      </c>
      <c r="AA527" s="96">
        <f>IF(AA$11=ديسمبر!$A43,ديسمبر!$AI43-ديسمبر!$AJ43,0)</f>
        <v>0</v>
      </c>
      <c r="AB527" s="96">
        <f>IF(AB$11=ديسمبر!$A43,ديسمبر!$AI43-ديسمبر!$AJ43,0)</f>
        <v>0</v>
      </c>
      <c r="AC527" s="96">
        <f t="shared" si="88"/>
        <v>0</v>
      </c>
      <c r="AD527" s="96">
        <f>IF(AD$11=ديسمبر!$A43,ديسمبر!$BP43-ديسمبر!$BO43,0)</f>
        <v>0</v>
      </c>
      <c r="AE527" s="96">
        <f>IF(AE$11=ديسمبر!$A43,ديسمبر!$BL43-ديسمبر!$BK43,0)</f>
        <v>0</v>
      </c>
      <c r="AF527" s="96">
        <f>IF(AF$11=ديسمبر!$A43,ديسمبر!$AI43-ديسمبر!$AJ43,0)</f>
        <v>0</v>
      </c>
      <c r="AG527" s="96">
        <f>IF(AG$11=ديسمبر!$A43,ديسمبر!$AI43-ديسمبر!$AJ43,0)</f>
        <v>0</v>
      </c>
      <c r="AH527" s="96">
        <f>IF(AH$11=ديسمبر!$A43,ديسمبر!$AI43-ديسمبر!$AJ43,0)</f>
        <v>0</v>
      </c>
      <c r="AI527" s="96">
        <f t="shared" si="89"/>
        <v>0</v>
      </c>
      <c r="AJ527" s="96">
        <f>IF(AJ$11=ديسمبر!$A43,ديسمبر!$BP43-ديسمبر!$BO43,0)</f>
        <v>0</v>
      </c>
      <c r="AK527" s="96">
        <f>IF(AK$11=ديسمبر!$A43,ديسمبر!$AI43-ديسمبر!$AJ43,0)</f>
        <v>0</v>
      </c>
      <c r="AL527" s="96">
        <f>IF(AL$11=ديسمبر!$A43,ديسمبر!$AI43-ديسمبر!$AJ43,0)</f>
        <v>0</v>
      </c>
      <c r="AM527" s="96">
        <f>IF(AM$11=ديسمبر!$A43,ديسمبر!$AI43-ديسمبر!$AJ43,0)</f>
        <v>0</v>
      </c>
      <c r="AN527" s="96">
        <f>IF(AN$11=ديسمبر!$A43,ديسمبر!$AI43-ديسمبر!$AJ43,0)</f>
        <v>0</v>
      </c>
    </row>
    <row r="528" ht="23.25" spans="3:40">
      <c r="C528" s="127" t="s">
        <v>534</v>
      </c>
      <c r="D528" s="110">
        <f t="shared" ref="D528:Z528" si="90">SUM(D496:D527)</f>
        <v>0</v>
      </c>
      <c r="E528" s="97">
        <f t="shared" si="90"/>
        <v>0</v>
      </c>
      <c r="F528" s="144">
        <f t="shared" si="90"/>
        <v>0</v>
      </c>
      <c r="G528" s="128">
        <f t="shared" si="90"/>
        <v>0</v>
      </c>
      <c r="H528" s="128">
        <f t="shared" si="90"/>
        <v>0</v>
      </c>
      <c r="I528" s="128">
        <f t="shared" si="90"/>
        <v>0</v>
      </c>
      <c r="J528" s="128">
        <f t="shared" si="90"/>
        <v>0</v>
      </c>
      <c r="K528" s="128">
        <f t="shared" si="90"/>
        <v>0</v>
      </c>
      <c r="L528" s="128">
        <f t="shared" si="90"/>
        <v>0</v>
      </c>
      <c r="M528" s="97">
        <f t="shared" si="90"/>
        <v>0</v>
      </c>
      <c r="N528" s="133">
        <f t="shared" si="90"/>
        <v>0</v>
      </c>
      <c r="O528" s="133">
        <f t="shared" si="90"/>
        <v>0</v>
      </c>
      <c r="P528" s="133">
        <f t="shared" si="90"/>
        <v>0</v>
      </c>
      <c r="Q528" s="133">
        <f t="shared" si="90"/>
        <v>0</v>
      </c>
      <c r="R528" s="133">
        <f t="shared" si="90"/>
        <v>0</v>
      </c>
      <c r="S528" s="133">
        <f t="shared" si="90"/>
        <v>0</v>
      </c>
      <c r="T528" s="133">
        <f t="shared" si="90"/>
        <v>0</v>
      </c>
      <c r="U528" s="97">
        <f t="shared" si="90"/>
        <v>0</v>
      </c>
      <c r="V528" s="136">
        <f t="shared" si="90"/>
        <v>0</v>
      </c>
      <c r="W528" s="136">
        <f t="shared" si="90"/>
        <v>0</v>
      </c>
      <c r="X528" s="136">
        <f t="shared" si="90"/>
        <v>0</v>
      </c>
      <c r="Y528" s="136">
        <f t="shared" si="90"/>
        <v>0</v>
      </c>
      <c r="Z528" s="136">
        <f t="shared" si="90"/>
        <v>0</v>
      </c>
      <c r="AA528" s="136"/>
      <c r="AB528" s="136">
        <f t="shared" ref="AB528:AN528" si="91">SUM(AB496:AB527)</f>
        <v>0</v>
      </c>
      <c r="AC528" s="97">
        <f t="shared" si="91"/>
        <v>0</v>
      </c>
      <c r="AD528" s="138">
        <f t="shared" si="91"/>
        <v>0</v>
      </c>
      <c r="AE528" s="138">
        <f t="shared" si="91"/>
        <v>0</v>
      </c>
      <c r="AF528" s="138">
        <f t="shared" si="91"/>
        <v>0</v>
      </c>
      <c r="AG528" s="138">
        <f t="shared" si="91"/>
        <v>0</v>
      </c>
      <c r="AH528" s="138">
        <f t="shared" si="91"/>
        <v>0</v>
      </c>
      <c r="AI528" s="97">
        <f t="shared" si="91"/>
        <v>0</v>
      </c>
      <c r="AJ528" s="142">
        <f t="shared" si="91"/>
        <v>0</v>
      </c>
      <c r="AK528" s="142">
        <f t="shared" si="91"/>
        <v>0</v>
      </c>
      <c r="AL528" s="142">
        <f t="shared" si="91"/>
        <v>0</v>
      </c>
      <c r="AM528" s="142">
        <f t="shared" si="91"/>
        <v>0</v>
      </c>
      <c r="AN528" s="143">
        <f t="shared" si="91"/>
        <v>0</v>
      </c>
    </row>
    <row r="529" ht="15"/>
    <row r="704" spans="6:6">
      <c r="F704" s="96"/>
    </row>
    <row r="705" spans="6:6">
      <c r="F705" s="96"/>
    </row>
    <row r="706" spans="6:6">
      <c r="F706" s="96"/>
    </row>
    <row r="707" spans="6:6">
      <c r="F707" s="96"/>
    </row>
    <row r="708" spans="6:6">
      <c r="F708" s="96"/>
    </row>
    <row r="709" spans="6:6">
      <c r="F709" s="96"/>
    </row>
    <row r="710" spans="6:6">
      <c r="F710" s="96"/>
    </row>
    <row r="711" spans="6:6">
      <c r="F711" s="96"/>
    </row>
    <row r="712" spans="6:6">
      <c r="F712" s="96"/>
    </row>
    <row r="713" spans="6:6">
      <c r="F713" s="96"/>
    </row>
    <row r="714" spans="6:6">
      <c r="F714" s="96"/>
    </row>
    <row r="715" spans="6:6">
      <c r="F715" s="96"/>
    </row>
    <row r="716" spans="6:6">
      <c r="F716" s="96"/>
    </row>
    <row r="717" spans="6:6">
      <c r="F717" s="96"/>
    </row>
    <row r="718" spans="6:6">
      <c r="F718" s="96"/>
    </row>
    <row r="719" spans="6:6">
      <c r="F719" s="96"/>
    </row>
    <row r="720" spans="6:6">
      <c r="F720" s="96"/>
    </row>
    <row r="721" spans="6:6">
      <c r="F721" s="96"/>
    </row>
    <row r="722" spans="6:6">
      <c r="F722" s="96"/>
    </row>
    <row r="723" spans="6:6">
      <c r="F723" s="96"/>
    </row>
    <row r="724" spans="6:6">
      <c r="F724" s="96"/>
    </row>
    <row r="725" spans="6:6">
      <c r="F725" s="96"/>
    </row>
    <row r="726" spans="6:6">
      <c r="F726" s="96"/>
    </row>
    <row r="727" spans="6:6">
      <c r="F727" s="96"/>
    </row>
    <row r="728" spans="6:6">
      <c r="F728" s="96"/>
    </row>
    <row r="729" spans="6:6">
      <c r="F729" s="96"/>
    </row>
    <row r="730" spans="6:6">
      <c r="F730" s="96"/>
    </row>
    <row r="731" spans="6:6">
      <c r="F731" s="96"/>
    </row>
    <row r="732" spans="6:6">
      <c r="F732" s="96"/>
    </row>
    <row r="733" spans="6:6">
      <c r="F733" s="96"/>
    </row>
    <row r="734" spans="6:6">
      <c r="F734" s="96"/>
    </row>
    <row r="735" spans="6:6">
      <c r="F735" s="96"/>
    </row>
  </sheetData>
  <mergeCells count="72">
    <mergeCell ref="F10:L10"/>
    <mergeCell ref="N10:T10"/>
    <mergeCell ref="V10:AB10"/>
    <mergeCell ref="AD10:AH10"/>
    <mergeCell ref="AJ10:AN10"/>
    <mergeCell ref="F54:L54"/>
    <mergeCell ref="N54:T54"/>
    <mergeCell ref="V54:AB54"/>
    <mergeCell ref="AD54:AH54"/>
    <mergeCell ref="AJ54:AN54"/>
    <mergeCell ref="F98:L98"/>
    <mergeCell ref="N98:T98"/>
    <mergeCell ref="V98:AB98"/>
    <mergeCell ref="AD98:AH98"/>
    <mergeCell ref="AJ98:AN98"/>
    <mergeCell ref="F142:L142"/>
    <mergeCell ref="N142:T142"/>
    <mergeCell ref="V142:AB142"/>
    <mergeCell ref="AD142:AH142"/>
    <mergeCell ref="AJ142:AN142"/>
    <mergeCell ref="F186:L186"/>
    <mergeCell ref="N186:T186"/>
    <mergeCell ref="V186:AB186"/>
    <mergeCell ref="AD186:AH186"/>
    <mergeCell ref="AJ186:AN186"/>
    <mergeCell ref="F230:L230"/>
    <mergeCell ref="N230:T230"/>
    <mergeCell ref="V230:AB230"/>
    <mergeCell ref="AD230:AH230"/>
    <mergeCell ref="AJ230:AN230"/>
    <mergeCell ref="F274:L274"/>
    <mergeCell ref="N274:T274"/>
    <mergeCell ref="V274:AB274"/>
    <mergeCell ref="AD274:AH274"/>
    <mergeCell ref="AJ274:AN274"/>
    <mergeCell ref="F318:L318"/>
    <mergeCell ref="N318:T318"/>
    <mergeCell ref="V318:AB318"/>
    <mergeCell ref="AD318:AH318"/>
    <mergeCell ref="AJ318:AN318"/>
    <mergeCell ref="F362:L362"/>
    <mergeCell ref="N362:T362"/>
    <mergeCell ref="V362:AB362"/>
    <mergeCell ref="AD362:AH362"/>
    <mergeCell ref="AJ362:AN362"/>
    <mergeCell ref="F406:L406"/>
    <mergeCell ref="N406:T406"/>
    <mergeCell ref="V406:AB406"/>
    <mergeCell ref="AD406:AH406"/>
    <mergeCell ref="AJ406:AN406"/>
    <mergeCell ref="F450:L450"/>
    <mergeCell ref="N450:T450"/>
    <mergeCell ref="V450:AB450"/>
    <mergeCell ref="AD450:AH450"/>
    <mergeCell ref="AJ450:AN450"/>
    <mergeCell ref="F494:L494"/>
    <mergeCell ref="N494:T494"/>
    <mergeCell ref="V494:AB494"/>
    <mergeCell ref="AD494:AH494"/>
    <mergeCell ref="AJ494:AN494"/>
    <mergeCell ref="S50:Z53"/>
    <mergeCell ref="S6:Z9"/>
    <mergeCell ref="S182:Z185"/>
    <mergeCell ref="S402:Z405"/>
    <mergeCell ref="S446:Z449"/>
    <mergeCell ref="S490:Z493"/>
    <mergeCell ref="S138:Z141"/>
    <mergeCell ref="S358:Z361"/>
    <mergeCell ref="S226:Z229"/>
    <mergeCell ref="S270:Z273"/>
    <mergeCell ref="S314:Z317"/>
    <mergeCell ref="S94:Z97"/>
  </mergeCells>
  <dataValidations count="1">
    <dataValidation type="list" allowBlank="1" showInputMessage="1" showErrorMessage="1" sqref="Q11 Q55 Q99 Q143 Q187 Q231 Q275 Q319 Q363 Q407 Q451 Q495">
      <formula1>"مصروفات العاملين,ايراد رسوم توصيل ,ايراد  شحن وتوصيل "</formula1>
    </dataValidation>
  </dataValidations>
  <pageMargins left="0.699999988079071" right="0.699999988079071" top="0.75" bottom="0.75" header="0.3" footer="0.3"/>
  <pageSetup paperSize="9" orientation="landscape"/>
  <headerFooter alignWithMargins="0" scaleWithDoc="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7:H504"/>
  <sheetViews>
    <sheetView zoomScale="70" zoomScaleNormal="70" topLeftCell="C446" workbookViewId="0">
      <selection activeCell="H446" sqref="H446"/>
    </sheetView>
  </sheetViews>
  <sheetFormatPr defaultColWidth="9" defaultRowHeight="14.25" outlineLevelCol="7"/>
  <cols>
    <col min="1" max="1" width="12.25" customWidth="1"/>
    <col min="3" max="3" width="50.5666666666667" customWidth="1"/>
    <col min="5" max="5" width="11.5833333333333" customWidth="1"/>
    <col min="6" max="6" width="15.6416666666667" customWidth="1"/>
    <col min="7" max="7" width="13.05" customWidth="1"/>
    <col min="8" max="8" width="12.4166666666667" customWidth="1"/>
  </cols>
  <sheetData>
    <row r="7" spans="3:5">
      <c r="C7" s="123" t="s">
        <v>615</v>
      </c>
      <c r="D7" s="123"/>
      <c r="E7" s="123"/>
    </row>
    <row r="8" spans="3:5">
      <c r="C8" s="123"/>
      <c r="D8" s="123"/>
      <c r="E8" s="123"/>
    </row>
    <row r="9" spans="3:5">
      <c r="C9" s="123"/>
      <c r="D9" s="123"/>
      <c r="E9" s="123"/>
    </row>
    <row r="10" spans="1:8">
      <c r="A10" s="97" t="s">
        <v>513</v>
      </c>
      <c r="B10" s="97" t="s">
        <v>11</v>
      </c>
      <c r="C10" s="97" t="s">
        <v>487</v>
      </c>
      <c r="D10" s="97" t="s">
        <v>33</v>
      </c>
      <c r="E10" s="97" t="s">
        <v>616</v>
      </c>
      <c r="F10" s="97" t="s">
        <v>617</v>
      </c>
      <c r="G10" s="97" t="s">
        <v>34</v>
      </c>
      <c r="H10" s="97" t="s">
        <v>618</v>
      </c>
    </row>
    <row r="11" spans="1:8">
      <c r="A11" s="96" t="str">
        <f>IF(H11&gt;0,يناير!D12," ")</f>
        <v> </v>
      </c>
      <c r="B11" s="96" t="str">
        <f>IF(H11&gt;0,يناير!E12," ")</f>
        <v> </v>
      </c>
      <c r="C11" s="96" t="str">
        <f>IF(H11&gt;0,يناير!F12," ")</f>
        <v> </v>
      </c>
      <c r="D11" s="96">
        <f>يناير!BH12-يناير!BG12</f>
        <v>0</v>
      </c>
      <c r="E11" s="96">
        <f>يناير!CD12</f>
        <v>0</v>
      </c>
      <c r="F11" s="96">
        <f>يناير!BE12</f>
        <v>0</v>
      </c>
      <c r="G11" s="96">
        <f>يناير!BI12</f>
        <v>0</v>
      </c>
      <c r="H11" s="96">
        <f t="shared" ref="H11:H42" si="0">D11+E11-F11-G11</f>
        <v>0</v>
      </c>
    </row>
    <row r="12" spans="1:8">
      <c r="A12" s="96" t="str">
        <f>IF(H12&gt;0,يناير!D13,"")</f>
        <v/>
      </c>
      <c r="B12" s="96" t="str">
        <f>IF(H12&gt;0,يناير!E13," ")</f>
        <v> </v>
      </c>
      <c r="C12" s="96" t="str">
        <f>IF(H12&gt;0,يناير!F13," ")</f>
        <v> </v>
      </c>
      <c r="D12" s="96">
        <f>يناير!BH13-يناير!BG13</f>
        <v>0</v>
      </c>
      <c r="E12" s="96">
        <f>يناير!CD13</f>
        <v>0</v>
      </c>
      <c r="F12" s="96">
        <f>يناير!BE13</f>
        <v>0</v>
      </c>
      <c r="G12" s="96">
        <f>يناير!BI13</f>
        <v>0</v>
      </c>
      <c r="H12" s="96">
        <f t="shared" si="0"/>
        <v>0</v>
      </c>
    </row>
    <row r="13" spans="1:8">
      <c r="A13" s="96" t="str">
        <f>IF(H13&gt;0,يناير!D14,"")</f>
        <v/>
      </c>
      <c r="B13" s="96" t="str">
        <f>IF(H13&gt;0,يناير!E14," ")</f>
        <v> </v>
      </c>
      <c r="C13" s="96" t="str">
        <f>IF(H13&gt;0,يناير!F14," ")</f>
        <v> </v>
      </c>
      <c r="D13" s="96">
        <f>يناير!BH14-يناير!BG14</f>
        <v>0</v>
      </c>
      <c r="E13" s="96">
        <f>يناير!CD14</f>
        <v>0</v>
      </c>
      <c r="F13" s="96">
        <f>يناير!BE14</f>
        <v>0</v>
      </c>
      <c r="G13" s="96">
        <f>يناير!BI14</f>
        <v>0</v>
      </c>
      <c r="H13" s="96">
        <f t="shared" si="0"/>
        <v>0</v>
      </c>
    </row>
    <row r="14" spans="1:8">
      <c r="A14" s="96" t="str">
        <f>IF(H14&gt;0,يناير!D15,"")</f>
        <v>Janury-04</v>
      </c>
      <c r="B14" s="96">
        <f>IF(H14&gt;0,يناير!E15," ")</f>
        <v>4</v>
      </c>
      <c r="C14" s="96" t="str">
        <f>IF(H14&gt;0,يناير!F15," ")</f>
        <v>شراء بضاعة من مورد بالاجل بقيمة 6000 + 900 ضريبة</v>
      </c>
      <c r="D14" s="96">
        <f>يناير!BH15-يناير!BG15</f>
        <v>6000</v>
      </c>
      <c r="E14" s="96">
        <f>يناير!CD15</f>
        <v>900</v>
      </c>
      <c r="F14" s="96">
        <f>يناير!BE15</f>
        <v>0</v>
      </c>
      <c r="G14" s="96">
        <f>يناير!BI15</f>
        <v>0</v>
      </c>
      <c r="H14" s="96">
        <f t="shared" si="0"/>
        <v>6900</v>
      </c>
    </row>
    <row r="15" spans="1:8">
      <c r="A15" s="96" t="str">
        <f>IF(H15&gt;0,يناير!D16,"")</f>
        <v/>
      </c>
      <c r="B15" s="96" t="str">
        <f>IF(H15&gt;0,يناير!E16," ")</f>
        <v> </v>
      </c>
      <c r="C15" s="96" t="str">
        <f>IF(H15&gt;0,يناير!F16," ")</f>
        <v> </v>
      </c>
      <c r="D15" s="96">
        <f>يناير!BH16-يناير!BG16</f>
        <v>0</v>
      </c>
      <c r="E15" s="96">
        <f>يناير!CD16</f>
        <v>0</v>
      </c>
      <c r="F15" s="96">
        <f>يناير!BE16</f>
        <v>0</v>
      </c>
      <c r="G15" s="96">
        <f>يناير!BI16</f>
        <v>0</v>
      </c>
      <c r="H15" s="96">
        <f t="shared" si="0"/>
        <v>0</v>
      </c>
    </row>
    <row r="16" spans="1:8">
      <c r="A16" s="96" t="str">
        <f>IF(H16&gt;0,يناير!D17,"")</f>
        <v/>
      </c>
      <c r="B16" s="96" t="str">
        <f>IF(H16&gt;0,يناير!E17," ")</f>
        <v> </v>
      </c>
      <c r="C16" s="96" t="str">
        <f>IF(H16&gt;0,يناير!F17," ")</f>
        <v> </v>
      </c>
      <c r="D16" s="96">
        <f>يناير!BH17-يناير!BG17</f>
        <v>0</v>
      </c>
      <c r="E16" s="96">
        <f>يناير!CD17</f>
        <v>0</v>
      </c>
      <c r="F16" s="96">
        <f>يناير!BE17</f>
        <v>0</v>
      </c>
      <c r="G16" s="96">
        <f>يناير!BI17</f>
        <v>0</v>
      </c>
      <c r="H16" s="96">
        <f t="shared" si="0"/>
        <v>0</v>
      </c>
    </row>
    <row r="17" spans="1:8">
      <c r="A17" s="96" t="str">
        <f>IF(H17&gt;0,يناير!D18,"")</f>
        <v/>
      </c>
      <c r="B17" s="96" t="str">
        <f>IF(H17&gt;0,يناير!E18," ")</f>
        <v> </v>
      </c>
      <c r="C17" s="96" t="str">
        <f>IF(H17&gt;0,يناير!F18," ")</f>
        <v> </v>
      </c>
      <c r="D17" s="96">
        <f>يناير!BH18-يناير!BG18</f>
        <v>0</v>
      </c>
      <c r="E17" s="96">
        <f>يناير!CD18</f>
        <v>0</v>
      </c>
      <c r="F17" s="96">
        <f>يناير!BE18</f>
        <v>0</v>
      </c>
      <c r="G17" s="96">
        <f>يناير!BI18</f>
        <v>0</v>
      </c>
      <c r="H17" s="96">
        <f t="shared" si="0"/>
        <v>0</v>
      </c>
    </row>
    <row r="18" spans="1:8">
      <c r="A18" s="96" t="str">
        <f>IF(H18&gt;0,يناير!D19,"")</f>
        <v/>
      </c>
      <c r="B18" s="96" t="str">
        <f>IF(H18&gt;0,يناير!E19," ")</f>
        <v> </v>
      </c>
      <c r="C18" s="96" t="str">
        <f>IF(H18&gt;0,يناير!F19," ")</f>
        <v> </v>
      </c>
      <c r="D18" s="96">
        <f>يناير!BH19-يناير!BG19</f>
        <v>0</v>
      </c>
      <c r="E18" s="96">
        <f>يناير!CD19</f>
        <v>0</v>
      </c>
      <c r="F18" s="96">
        <f>يناير!BE19</f>
        <v>0</v>
      </c>
      <c r="G18" s="96">
        <f>يناير!BI19</f>
        <v>0</v>
      </c>
      <c r="H18" s="96">
        <f t="shared" si="0"/>
        <v>0</v>
      </c>
    </row>
    <row r="19" spans="1:8">
      <c r="A19" s="96" t="str">
        <f>IF(H19&gt;0,يناير!D20,"")</f>
        <v/>
      </c>
      <c r="B19" s="96" t="str">
        <f>IF(H19&gt;0,يناير!E20," ")</f>
        <v> </v>
      </c>
      <c r="C19" s="96" t="str">
        <f>IF(H19&gt;0,يناير!F20," ")</f>
        <v> </v>
      </c>
      <c r="D19" s="96">
        <f>يناير!BH20-يناير!BG20</f>
        <v>0</v>
      </c>
      <c r="E19" s="96">
        <f>يناير!CD20</f>
        <v>0</v>
      </c>
      <c r="F19" s="96">
        <f>يناير!BE20</f>
        <v>0</v>
      </c>
      <c r="G19" s="96">
        <f>يناير!BI20</f>
        <v>0</v>
      </c>
      <c r="H19" s="96">
        <f t="shared" si="0"/>
        <v>0</v>
      </c>
    </row>
    <row r="20" spans="1:8">
      <c r="A20" s="96" t="str">
        <f>IF(H20&gt;0,يناير!D21,"")</f>
        <v/>
      </c>
      <c r="B20" s="96" t="str">
        <f>IF(H20&gt;0,يناير!E21," ")</f>
        <v> </v>
      </c>
      <c r="C20" s="96" t="str">
        <f>IF(H20&gt;0,يناير!F21," ")</f>
        <v> </v>
      </c>
      <c r="D20" s="96">
        <f>يناير!BH21-يناير!BG21</f>
        <v>0</v>
      </c>
      <c r="E20" s="96">
        <f>يناير!CD21</f>
        <v>0</v>
      </c>
      <c r="F20" s="96">
        <f>يناير!BE21</f>
        <v>0</v>
      </c>
      <c r="G20" s="96">
        <f>يناير!BI21</f>
        <v>0</v>
      </c>
      <c r="H20" s="96">
        <f t="shared" si="0"/>
        <v>0</v>
      </c>
    </row>
    <row r="21" spans="1:8">
      <c r="A21" s="96" t="str">
        <f>IF(H21&gt;0,يناير!D22,"")</f>
        <v/>
      </c>
      <c r="B21" s="96" t="str">
        <f>IF(H21&gt;0,يناير!E22," ")</f>
        <v> </v>
      </c>
      <c r="C21" s="96" t="str">
        <f>IF(H21&gt;0,يناير!F22," ")</f>
        <v> </v>
      </c>
      <c r="D21" s="96">
        <f>يناير!BH22-يناير!BG22</f>
        <v>0</v>
      </c>
      <c r="E21" s="96">
        <f>يناير!CD22</f>
        <v>0</v>
      </c>
      <c r="F21" s="96">
        <f>يناير!BE22</f>
        <v>0</v>
      </c>
      <c r="G21" s="96">
        <f>يناير!BI22</f>
        <v>0</v>
      </c>
      <c r="H21" s="96">
        <f t="shared" si="0"/>
        <v>0</v>
      </c>
    </row>
    <row r="22" spans="1:8">
      <c r="A22" s="96" t="str">
        <f>IF(H22&gt;0,يناير!D23,"")</f>
        <v/>
      </c>
      <c r="B22" s="96" t="str">
        <f>IF(H22&gt;0,يناير!E23," ")</f>
        <v> </v>
      </c>
      <c r="C22" s="96" t="str">
        <f>IF(H22&gt;0,يناير!F23," ")</f>
        <v> </v>
      </c>
      <c r="D22" s="96">
        <f>يناير!BH23-يناير!BG23</f>
        <v>0</v>
      </c>
      <c r="E22" s="96">
        <f>يناير!CD23</f>
        <v>0</v>
      </c>
      <c r="F22" s="96">
        <f>يناير!BE23</f>
        <v>0</v>
      </c>
      <c r="G22" s="96">
        <f>يناير!BI23</f>
        <v>0</v>
      </c>
      <c r="H22" s="96">
        <f t="shared" si="0"/>
        <v>0</v>
      </c>
    </row>
    <row r="23" spans="1:8">
      <c r="A23" s="96" t="str">
        <f>IF(H23&gt;0,يناير!D24,"")</f>
        <v/>
      </c>
      <c r="B23" s="96" t="str">
        <f>IF(H23&gt;0,يناير!E24," ")</f>
        <v> </v>
      </c>
      <c r="C23" s="96" t="str">
        <f>IF(H23&gt;0,يناير!F24," ")</f>
        <v> </v>
      </c>
      <c r="D23" s="96">
        <f>يناير!BH24-يناير!BG24</f>
        <v>0</v>
      </c>
      <c r="E23" s="96">
        <f>يناير!CD24</f>
        <v>0</v>
      </c>
      <c r="F23" s="96">
        <f>يناير!BE24</f>
        <v>0</v>
      </c>
      <c r="G23" s="96">
        <f>يناير!BI24</f>
        <v>0</v>
      </c>
      <c r="H23" s="96">
        <f t="shared" si="0"/>
        <v>0</v>
      </c>
    </row>
    <row r="24" spans="1:8">
      <c r="A24" s="96" t="str">
        <f>IF(H24&gt;0,يناير!D25,"")</f>
        <v/>
      </c>
      <c r="B24" s="96" t="str">
        <f>IF(H24&gt;0,يناير!E25," ")</f>
        <v> </v>
      </c>
      <c r="C24" s="96" t="str">
        <f>IF(H24&gt;0,يناير!F25," ")</f>
        <v> </v>
      </c>
      <c r="D24" s="96">
        <f>يناير!BH25-يناير!BG25</f>
        <v>0</v>
      </c>
      <c r="E24" s="96">
        <f>يناير!CD25</f>
        <v>0</v>
      </c>
      <c r="F24" s="96">
        <f>يناير!BE25</f>
        <v>0</v>
      </c>
      <c r="G24" s="96">
        <f>يناير!BI25</f>
        <v>0</v>
      </c>
      <c r="H24" s="96">
        <f t="shared" si="0"/>
        <v>0</v>
      </c>
    </row>
    <row r="25" spans="1:8">
      <c r="A25" s="96" t="str">
        <f>IF(H25&gt;0,يناير!D26,"")</f>
        <v/>
      </c>
      <c r="B25" s="96" t="str">
        <f>IF(H25&gt;0,يناير!E26," ")</f>
        <v> </v>
      </c>
      <c r="C25" s="96" t="str">
        <f>IF(H25&gt;0,يناير!F26," ")</f>
        <v> </v>
      </c>
      <c r="D25" s="96">
        <f>يناير!BH26-يناير!BG26</f>
        <v>0</v>
      </c>
      <c r="E25" s="96">
        <f>يناير!CD26</f>
        <v>0</v>
      </c>
      <c r="F25" s="96">
        <f>يناير!BE26</f>
        <v>0</v>
      </c>
      <c r="G25" s="96">
        <f>يناير!BI26</f>
        <v>0</v>
      </c>
      <c r="H25" s="96">
        <f t="shared" si="0"/>
        <v>0</v>
      </c>
    </row>
    <row r="26" spans="1:8">
      <c r="A26" s="96" t="str">
        <f>IF(H26&gt;0,يناير!D27,"")</f>
        <v/>
      </c>
      <c r="B26" s="96" t="str">
        <f>IF(H26&gt;0,يناير!E27," ")</f>
        <v> </v>
      </c>
      <c r="C26" s="96" t="str">
        <f>IF(H26&gt;0,يناير!F27," ")</f>
        <v> </v>
      </c>
      <c r="D26" s="96">
        <f>يناير!BH27-يناير!BG27</f>
        <v>0</v>
      </c>
      <c r="E26" s="96">
        <f>يناير!CD27</f>
        <v>0</v>
      </c>
      <c r="F26" s="96">
        <f>يناير!BE27</f>
        <v>0</v>
      </c>
      <c r="G26" s="96">
        <f>يناير!BI27</f>
        <v>0</v>
      </c>
      <c r="H26" s="96">
        <f t="shared" si="0"/>
        <v>0</v>
      </c>
    </row>
    <row r="27" spans="1:8">
      <c r="A27" s="96" t="str">
        <f>IF(H27&gt;0,يناير!D28,"")</f>
        <v/>
      </c>
      <c r="B27" s="96" t="str">
        <f>IF(H27&gt;0,يناير!E28," ")</f>
        <v> </v>
      </c>
      <c r="C27" s="96" t="str">
        <f>IF(H27&gt;0,يناير!F28," ")</f>
        <v> </v>
      </c>
      <c r="D27" s="96">
        <f>يناير!BH28-يناير!BG28</f>
        <v>0</v>
      </c>
      <c r="E27" s="96">
        <f>يناير!CD28</f>
        <v>0</v>
      </c>
      <c r="F27" s="96">
        <f>يناير!BE28</f>
        <v>0</v>
      </c>
      <c r="G27" s="96">
        <f>يناير!BI28</f>
        <v>0</v>
      </c>
      <c r="H27" s="96">
        <f t="shared" si="0"/>
        <v>0</v>
      </c>
    </row>
    <row r="28" spans="1:8">
      <c r="A28" s="96" t="str">
        <f>IF(H28&gt;0,يناير!D29,"")</f>
        <v>Janury-18</v>
      </c>
      <c r="B28" s="96">
        <f>IF(H28&gt;0,يناير!E29," ")</f>
        <v>18</v>
      </c>
      <c r="C28" s="96" t="str">
        <f>IF(H28&gt;0,يناير!F29," ")</f>
        <v>دفع ايجار شهر يناير نقدا 2000+ 300ضريبة</v>
      </c>
      <c r="D28" s="96">
        <f>يناير!BH29-يناير!BG29</f>
        <v>0</v>
      </c>
      <c r="E28" s="96">
        <f>يناير!CD29</f>
        <v>300</v>
      </c>
      <c r="F28" s="96">
        <f>يناير!BE29</f>
        <v>0</v>
      </c>
      <c r="G28" s="96">
        <f>يناير!BI29</f>
        <v>0</v>
      </c>
      <c r="H28" s="96">
        <f t="shared" si="0"/>
        <v>300</v>
      </c>
    </row>
    <row r="29" spans="1:8">
      <c r="A29" s="96" t="str">
        <f>IF(H29&gt;0,يناير!D30,"")</f>
        <v/>
      </c>
      <c r="B29" s="96" t="str">
        <f>IF(H29&gt;0,يناير!E30," ")</f>
        <v> </v>
      </c>
      <c r="C29" s="96" t="str">
        <f>IF(H29&gt;0,يناير!F30," ")</f>
        <v> </v>
      </c>
      <c r="D29" s="96">
        <f>يناير!BH30-يناير!BG30</f>
        <v>0</v>
      </c>
      <c r="E29" s="96">
        <f>يناير!CD30</f>
        <v>0</v>
      </c>
      <c r="F29" s="96">
        <f>يناير!BE30</f>
        <v>0</v>
      </c>
      <c r="G29" s="96">
        <f>يناير!BI30</f>
        <v>0</v>
      </c>
      <c r="H29" s="96">
        <f t="shared" si="0"/>
        <v>0</v>
      </c>
    </row>
    <row r="30" spans="1:8">
      <c r="A30" s="96" t="str">
        <f>IF(H30&gt;0,يناير!D31,"")</f>
        <v/>
      </c>
      <c r="B30" s="96" t="str">
        <f>IF(H30&gt;0,يناير!E31," ")</f>
        <v> </v>
      </c>
      <c r="C30" s="96" t="str">
        <f>IF(H30&gt;0,يناير!F31," ")</f>
        <v> </v>
      </c>
      <c r="D30" s="96">
        <f>يناير!BH31-يناير!BG31</f>
        <v>0</v>
      </c>
      <c r="E30" s="96">
        <f>يناير!CD31</f>
        <v>0</v>
      </c>
      <c r="F30" s="96">
        <f>يناير!BE31</f>
        <v>0</v>
      </c>
      <c r="G30" s="96">
        <f>يناير!BI31</f>
        <v>0</v>
      </c>
      <c r="H30" s="96">
        <f t="shared" si="0"/>
        <v>0</v>
      </c>
    </row>
    <row r="31" spans="1:8">
      <c r="A31" s="96" t="str">
        <f>IF(H31&gt;0,يناير!D32,"")</f>
        <v/>
      </c>
      <c r="B31" s="96" t="str">
        <f>IF(H31&gt;0,يناير!E32," ")</f>
        <v> </v>
      </c>
      <c r="C31" s="96" t="str">
        <f>IF(H31&gt;0,يناير!F32," ")</f>
        <v> </v>
      </c>
      <c r="D31" s="96">
        <f>يناير!BH32-يناير!BG32</f>
        <v>0</v>
      </c>
      <c r="E31" s="96">
        <f>يناير!CD32</f>
        <v>0</v>
      </c>
      <c r="F31" s="96">
        <f>يناير!BE32</f>
        <v>0</v>
      </c>
      <c r="G31" s="96">
        <f>يناير!BI32</f>
        <v>0</v>
      </c>
      <c r="H31" s="96">
        <f t="shared" si="0"/>
        <v>0</v>
      </c>
    </row>
    <row r="32" spans="1:8">
      <c r="A32" s="96" t="str">
        <f>IF(H32&gt;0,يناير!D33,"")</f>
        <v/>
      </c>
      <c r="B32" s="96" t="str">
        <f>IF(H32&gt;0,يناير!E33," ")</f>
        <v> </v>
      </c>
      <c r="C32" s="96" t="str">
        <f>IF(H32&gt;0,يناير!F33," ")</f>
        <v> </v>
      </c>
      <c r="D32" s="96">
        <f>يناير!BH33-يناير!BG33</f>
        <v>0</v>
      </c>
      <c r="E32" s="96">
        <f>يناير!CD33</f>
        <v>0</v>
      </c>
      <c r="F32" s="96">
        <f>يناير!BE33</f>
        <v>0</v>
      </c>
      <c r="G32" s="96">
        <f>يناير!BI33</f>
        <v>0</v>
      </c>
      <c r="H32" s="96">
        <f t="shared" si="0"/>
        <v>0</v>
      </c>
    </row>
    <row r="33" spans="1:8">
      <c r="A33" s="96" t="str">
        <f>IF(H33&gt;0,يناير!D34,"")</f>
        <v/>
      </c>
      <c r="B33" s="96" t="str">
        <f>IF(H33&gt;0,يناير!E34," ")</f>
        <v> </v>
      </c>
      <c r="C33" s="96" t="str">
        <f>IF(H33&gt;0,يناير!F34," ")</f>
        <v> </v>
      </c>
      <c r="D33" s="96">
        <f>يناير!BH34-يناير!BG34</f>
        <v>0</v>
      </c>
      <c r="E33" s="96">
        <f>يناير!CD34</f>
        <v>0</v>
      </c>
      <c r="F33" s="96">
        <f>يناير!BE34</f>
        <v>0</v>
      </c>
      <c r="G33" s="96">
        <f>يناير!BI34</f>
        <v>0</v>
      </c>
      <c r="H33" s="96">
        <f t="shared" si="0"/>
        <v>0</v>
      </c>
    </row>
    <row r="34" spans="1:8">
      <c r="A34" s="96" t="str">
        <f>IF(H34&gt;0,يناير!D35,"")</f>
        <v/>
      </c>
      <c r="B34" s="96" t="str">
        <f>IF(H34&gt;0,يناير!E35," ")</f>
        <v> </v>
      </c>
      <c r="C34" s="96" t="str">
        <f>IF(H34&gt;0,يناير!F35," ")</f>
        <v> </v>
      </c>
      <c r="D34" s="96">
        <f>يناير!BH35-يناير!BG35</f>
        <v>0</v>
      </c>
      <c r="E34" s="96">
        <f>يناير!CD35</f>
        <v>0</v>
      </c>
      <c r="F34" s="96">
        <f>يناير!BE35</f>
        <v>0</v>
      </c>
      <c r="G34" s="96">
        <f>يناير!BI35</f>
        <v>0</v>
      </c>
      <c r="H34" s="96">
        <f t="shared" si="0"/>
        <v>0</v>
      </c>
    </row>
    <row r="35" spans="1:8">
      <c r="A35" s="96" t="str">
        <f>IF(H35&gt;0,يناير!D36,"")</f>
        <v/>
      </c>
      <c r="B35" s="96" t="str">
        <f>IF(H35&gt;0,يناير!E36," ")</f>
        <v> </v>
      </c>
      <c r="C35" s="96" t="str">
        <f>IF(H35&gt;0,يناير!F36," ")</f>
        <v> </v>
      </c>
      <c r="D35" s="96">
        <f>يناير!BH36-يناير!BG36</f>
        <v>0</v>
      </c>
      <c r="E35" s="96">
        <f>يناير!CD36</f>
        <v>0</v>
      </c>
      <c r="F35" s="96">
        <f>يناير!BE36</f>
        <v>0</v>
      </c>
      <c r="G35" s="96">
        <f>يناير!BI36</f>
        <v>0</v>
      </c>
      <c r="H35" s="96">
        <f t="shared" si="0"/>
        <v>0</v>
      </c>
    </row>
    <row r="36" spans="1:8">
      <c r="A36" s="96" t="str">
        <f>IF(H36&gt;0,يناير!D37,"")</f>
        <v/>
      </c>
      <c r="B36" s="96" t="str">
        <f>IF(H36&gt;0,يناير!E37," ")</f>
        <v> </v>
      </c>
      <c r="C36" s="96" t="str">
        <f>IF(H36&gt;0,يناير!F37," ")</f>
        <v> </v>
      </c>
      <c r="D36" s="96">
        <f>يناير!BH37-يناير!BG37</f>
        <v>0</v>
      </c>
      <c r="E36" s="96">
        <f>يناير!CD37</f>
        <v>0</v>
      </c>
      <c r="F36" s="96">
        <f>يناير!BE37</f>
        <v>0</v>
      </c>
      <c r="G36" s="96">
        <f>يناير!BI37</f>
        <v>0</v>
      </c>
      <c r="H36" s="96">
        <f t="shared" si="0"/>
        <v>0</v>
      </c>
    </row>
    <row r="37" spans="1:8">
      <c r="A37" s="96" t="str">
        <f>IF(H37&gt;0,يناير!D38,"")</f>
        <v/>
      </c>
      <c r="B37" s="96" t="str">
        <f>IF(H37&gt;0,يناير!E38," ")</f>
        <v> </v>
      </c>
      <c r="C37" s="96" t="str">
        <f>IF(H37&gt;0,يناير!F38," ")</f>
        <v> </v>
      </c>
      <c r="D37" s="96">
        <f>يناير!BH38-يناير!BG38</f>
        <v>0</v>
      </c>
      <c r="E37" s="96">
        <f>يناير!CD38</f>
        <v>0</v>
      </c>
      <c r="F37" s="96">
        <f>يناير!BE38</f>
        <v>0</v>
      </c>
      <c r="G37" s="96">
        <f>يناير!BI38</f>
        <v>0</v>
      </c>
      <c r="H37" s="96">
        <f t="shared" si="0"/>
        <v>0</v>
      </c>
    </row>
    <row r="38" spans="1:8">
      <c r="A38" s="96" t="str">
        <f>IF(H38&gt;0,يناير!D39,"")</f>
        <v/>
      </c>
      <c r="B38" s="96" t="str">
        <f>IF(H38&gt;0,يناير!E39," ")</f>
        <v> </v>
      </c>
      <c r="C38" s="96" t="str">
        <f>IF(H38&gt;0,يناير!F39," ")</f>
        <v> </v>
      </c>
      <c r="D38" s="96">
        <f>يناير!BH39-يناير!BG39</f>
        <v>0</v>
      </c>
      <c r="E38" s="96">
        <f>يناير!CD39</f>
        <v>0</v>
      </c>
      <c r="F38" s="96">
        <f>يناير!BE39</f>
        <v>0</v>
      </c>
      <c r="G38" s="96">
        <f>يناير!BI39</f>
        <v>0</v>
      </c>
      <c r="H38" s="96">
        <f t="shared" si="0"/>
        <v>0</v>
      </c>
    </row>
    <row r="39" spans="1:8">
      <c r="A39" s="96" t="str">
        <f>IF(H39&gt;0,يناير!D40,"")</f>
        <v/>
      </c>
      <c r="B39" s="96" t="str">
        <f>IF(H39&gt;0,يناير!E40," ")</f>
        <v> </v>
      </c>
      <c r="C39" s="96" t="str">
        <f>IF(H39&gt;0,يناير!F40," ")</f>
        <v> </v>
      </c>
      <c r="D39" s="96">
        <f>يناير!BH40-يناير!BG40</f>
        <v>0</v>
      </c>
      <c r="E39" s="96">
        <f>يناير!CD40</f>
        <v>0</v>
      </c>
      <c r="F39" s="96">
        <f>يناير!BE40</f>
        <v>0</v>
      </c>
      <c r="G39" s="96">
        <f>يناير!BI40</f>
        <v>0</v>
      </c>
      <c r="H39" s="96">
        <f t="shared" si="0"/>
        <v>0</v>
      </c>
    </row>
    <row r="40" spans="1:8">
      <c r="A40" s="96" t="str">
        <f>IF(H40&gt;0,يناير!D41,"")</f>
        <v/>
      </c>
      <c r="B40" s="96" t="str">
        <f>IF(H40&gt;0,يناير!E41," ")</f>
        <v> </v>
      </c>
      <c r="C40" s="96" t="str">
        <f>IF(H40&gt;0,يناير!F41," ")</f>
        <v> </v>
      </c>
      <c r="D40" s="96">
        <f>يناير!BH41-يناير!BG41</f>
        <v>0</v>
      </c>
      <c r="E40" s="96">
        <f>يناير!CD41</f>
        <v>0</v>
      </c>
      <c r="F40" s="96">
        <f>يناير!BE41</f>
        <v>0</v>
      </c>
      <c r="G40" s="96">
        <f>يناير!BI41</f>
        <v>0</v>
      </c>
      <c r="H40" s="96">
        <f t="shared" si="0"/>
        <v>0</v>
      </c>
    </row>
    <row r="41" spans="1:8">
      <c r="A41" s="96" t="str">
        <f>IF(H41&gt;0,يناير!D42,"")</f>
        <v/>
      </c>
      <c r="B41" s="96" t="str">
        <f>IF(H41&gt;0,يناير!E42," ")</f>
        <v> </v>
      </c>
      <c r="C41" s="96" t="str">
        <f>IF(H41&gt;0,يناير!F42," ")</f>
        <v> </v>
      </c>
      <c r="D41" s="96">
        <f>يناير!BH42-يناير!BG42</f>
        <v>0</v>
      </c>
      <c r="E41" s="96">
        <f>يناير!CD42</f>
        <v>0</v>
      </c>
      <c r="F41" s="96">
        <f>يناير!BE42</f>
        <v>0</v>
      </c>
      <c r="G41" s="96">
        <f>يناير!BI42</f>
        <v>0</v>
      </c>
      <c r="H41" s="96">
        <f t="shared" si="0"/>
        <v>0</v>
      </c>
    </row>
    <row r="42" spans="1:8">
      <c r="A42" s="96" t="str">
        <f>IF(H42&gt;0,يناير!D43,"")</f>
        <v/>
      </c>
      <c r="B42" s="96" t="str">
        <f>IF(H42&gt;0,يناير!E43," ")</f>
        <v> </v>
      </c>
      <c r="C42" s="96" t="str">
        <f>IF(H42&gt;0,يناير!F43," ")</f>
        <v> </v>
      </c>
      <c r="D42" s="96">
        <f>يناير!BH43-يناير!BG43</f>
        <v>0</v>
      </c>
      <c r="E42" s="96">
        <f>يناير!CD43</f>
        <v>0</v>
      </c>
      <c r="F42" s="96">
        <f>يناير!BE43</f>
        <v>0</v>
      </c>
      <c r="G42" s="96">
        <f>يناير!BI43</f>
        <v>0</v>
      </c>
      <c r="H42" s="96">
        <f t="shared" si="0"/>
        <v>0</v>
      </c>
    </row>
    <row r="49" spans="3:5">
      <c r="C49" s="123" t="s">
        <v>619</v>
      </c>
      <c r="D49" s="123"/>
      <c r="E49" s="123"/>
    </row>
    <row r="50" spans="3:5">
      <c r="C50" s="123"/>
      <c r="D50" s="123"/>
      <c r="E50" s="123"/>
    </row>
    <row r="51" spans="3:5">
      <c r="C51" s="123"/>
      <c r="D51" s="123"/>
      <c r="E51" s="123"/>
    </row>
    <row r="52" spans="1:8">
      <c r="A52" s="97" t="s">
        <v>513</v>
      </c>
      <c r="B52" s="97" t="s">
        <v>11</v>
      </c>
      <c r="C52" s="97" t="s">
        <v>487</v>
      </c>
      <c r="D52" s="97" t="s">
        <v>33</v>
      </c>
      <c r="E52" s="97" t="s">
        <v>616</v>
      </c>
      <c r="F52" s="97" t="s">
        <v>617</v>
      </c>
      <c r="G52" s="97" t="s">
        <v>34</v>
      </c>
      <c r="H52" s="97" t="s">
        <v>618</v>
      </c>
    </row>
    <row r="53" spans="1:8">
      <c r="A53" s="96" t="str">
        <f>IF(H53&gt;0,فبراير!D12," ")</f>
        <v>Februry-01</v>
      </c>
      <c r="B53" s="96">
        <f>IF(H53&gt;0,فبراير!E12," ")</f>
        <v>31</v>
      </c>
      <c r="C53" s="96">
        <f>IF(H53&gt;0,فبراير!F12," ")</f>
        <v>0</v>
      </c>
      <c r="D53" s="96">
        <f>فبراير!BH12-فبراير!BG12</f>
        <v>6000</v>
      </c>
      <c r="E53" s="96">
        <f>فبراير!CD12</f>
        <v>600</v>
      </c>
      <c r="F53" s="124">
        <f>فبراير!BE12</f>
        <v>0</v>
      </c>
      <c r="G53" s="96">
        <f>فبراير!BI12</f>
        <v>0</v>
      </c>
      <c r="H53" s="96">
        <f>D53+E53-F53-G53</f>
        <v>6600</v>
      </c>
    </row>
    <row r="54" spans="1:8">
      <c r="A54" s="96" t="str">
        <f>IF(H54&gt;0,فبراير!D13," ")</f>
        <v>Februry-02</v>
      </c>
      <c r="B54" s="96">
        <f>IF(H54&gt;0,فبراير!E13," ")</f>
        <v>32</v>
      </c>
      <c r="C54" s="96" t="str">
        <f>IF(H54&gt;0,فبراير!F13," ")</f>
        <v>شراء اثاث مكتبي نقدا بقيمة 3000 + 450 ضريبة </v>
      </c>
      <c r="D54" s="96">
        <f>فبراير!BH13-فبراير!BG13</f>
        <v>0</v>
      </c>
      <c r="E54" s="96">
        <f>فبراير!CD13</f>
        <v>450</v>
      </c>
      <c r="F54" s="124">
        <f>فبراير!BE13</f>
        <v>0</v>
      </c>
      <c r="G54" s="96">
        <f>فبراير!BI13</f>
        <v>0</v>
      </c>
      <c r="H54" s="96">
        <f t="shared" ref="H54:H84" si="1">D54+E54-F54-G54</f>
        <v>450</v>
      </c>
    </row>
    <row r="55" spans="1:8">
      <c r="A55" s="96" t="str">
        <f>IF(H55&gt;0,فبراير!D14," ")</f>
        <v> </v>
      </c>
      <c r="B55" s="96" t="str">
        <f>IF(H55&gt;0,فبراير!E14," ")</f>
        <v> </v>
      </c>
      <c r="C55" s="96" t="str">
        <f>IF(H55&gt;0,فبراير!F14," ")</f>
        <v> </v>
      </c>
      <c r="D55" s="96">
        <f>فبراير!BH14-فبراير!BG14</f>
        <v>0</v>
      </c>
      <c r="E55" s="96">
        <f>فبراير!CD14</f>
        <v>0</v>
      </c>
      <c r="F55" s="124">
        <f>فبراير!BE14</f>
        <v>0</v>
      </c>
      <c r="G55" s="96">
        <f>فبراير!BI14</f>
        <v>0</v>
      </c>
      <c r="H55" s="96">
        <f t="shared" si="1"/>
        <v>0</v>
      </c>
    </row>
    <row r="56" spans="1:8">
      <c r="A56" s="96" t="str">
        <f>IF(H56&gt;0,فبراير!D15," ")</f>
        <v> </v>
      </c>
      <c r="B56" s="96" t="str">
        <f>IF(H56&gt;0,فبراير!E15," ")</f>
        <v> </v>
      </c>
      <c r="C56" s="96" t="str">
        <f>IF(H56&gt;0,فبراير!F15," ")</f>
        <v> </v>
      </c>
      <c r="D56" s="96">
        <f>فبراير!BH15-فبراير!BG15</f>
        <v>0</v>
      </c>
      <c r="E56" s="96">
        <f>فبراير!CD15</f>
        <v>0</v>
      </c>
      <c r="F56" s="124">
        <f>فبراير!BE15</f>
        <v>0</v>
      </c>
      <c r="G56" s="96">
        <f>فبراير!BI15</f>
        <v>0</v>
      </c>
      <c r="H56" s="96">
        <f t="shared" si="1"/>
        <v>0</v>
      </c>
    </row>
    <row r="57" spans="1:8">
      <c r="A57" s="96" t="str">
        <f>IF(H57&gt;0,فبراير!D16," ")</f>
        <v> </v>
      </c>
      <c r="B57" s="96" t="str">
        <f>IF(H57&gt;0,فبراير!E16," ")</f>
        <v> </v>
      </c>
      <c r="C57" s="96" t="str">
        <f>IF(H57&gt;0,فبراير!F16," ")</f>
        <v> </v>
      </c>
      <c r="D57" s="96">
        <f>فبراير!BH16-فبراير!BG16</f>
        <v>0</v>
      </c>
      <c r="E57" s="96">
        <f>فبراير!CD16</f>
        <v>0</v>
      </c>
      <c r="F57" s="124">
        <f>فبراير!BE16</f>
        <v>0</v>
      </c>
      <c r="G57" s="96">
        <f>فبراير!BI16</f>
        <v>0</v>
      </c>
      <c r="H57" s="96">
        <f t="shared" si="1"/>
        <v>0</v>
      </c>
    </row>
    <row r="58" spans="1:8">
      <c r="A58" s="96" t="str">
        <f>IF(H58&gt;0,فبراير!D17," ")</f>
        <v> </v>
      </c>
      <c r="B58" s="96" t="str">
        <f>IF(H58&gt;0,فبراير!E17," ")</f>
        <v> </v>
      </c>
      <c r="C58" s="96" t="str">
        <f>IF(H58&gt;0,فبراير!F17," ")</f>
        <v> </v>
      </c>
      <c r="D58" s="96">
        <f>فبراير!BH17-فبراير!BG17</f>
        <v>0</v>
      </c>
      <c r="E58" s="96">
        <f>فبراير!CD17</f>
        <v>0</v>
      </c>
      <c r="F58" s="124">
        <f>فبراير!BE17</f>
        <v>0</v>
      </c>
      <c r="G58" s="96">
        <f>فبراير!BI17</f>
        <v>0</v>
      </c>
      <c r="H58" s="96">
        <f t="shared" si="1"/>
        <v>0</v>
      </c>
    </row>
    <row r="59" spans="1:8">
      <c r="A59" s="96" t="str">
        <f>IF(H59&gt;0,فبراير!D18," ")</f>
        <v> </v>
      </c>
      <c r="B59" s="96" t="str">
        <f>IF(H59&gt;0,فبراير!E18," ")</f>
        <v> </v>
      </c>
      <c r="C59" s="96" t="str">
        <f>IF(H59&gt;0,فبراير!F18," ")</f>
        <v> </v>
      </c>
      <c r="D59" s="96">
        <f>فبراير!BH18-فبراير!BG18</f>
        <v>0</v>
      </c>
      <c r="E59" s="96">
        <f>فبراير!CD18</f>
        <v>0</v>
      </c>
      <c r="F59" s="124">
        <f>فبراير!BE18</f>
        <v>0</v>
      </c>
      <c r="G59" s="96">
        <f>فبراير!BI18</f>
        <v>0</v>
      </c>
      <c r="H59" s="96">
        <f t="shared" si="1"/>
        <v>0</v>
      </c>
    </row>
    <row r="60" spans="1:8">
      <c r="A60" s="96" t="str">
        <f>IF(H60&gt;0,فبراير!D19," ")</f>
        <v> </v>
      </c>
      <c r="B60" s="96" t="str">
        <f>IF(H60&gt;0,فبراير!E19," ")</f>
        <v> </v>
      </c>
      <c r="C60" s="96" t="str">
        <f>IF(H60&gt;0,فبراير!F19," ")</f>
        <v> </v>
      </c>
      <c r="D60" s="96">
        <f>فبراير!BH19-فبراير!BG19</f>
        <v>0</v>
      </c>
      <c r="E60" s="96">
        <f>فبراير!CD19</f>
        <v>0</v>
      </c>
      <c r="F60" s="124">
        <f>فبراير!BE19</f>
        <v>0</v>
      </c>
      <c r="G60" s="96">
        <f>فبراير!BI19</f>
        <v>0</v>
      </c>
      <c r="H60" s="96">
        <f t="shared" si="1"/>
        <v>0</v>
      </c>
    </row>
    <row r="61" spans="1:8">
      <c r="A61" s="96" t="str">
        <f>IF(H61&gt;0,فبراير!D20," ")</f>
        <v> </v>
      </c>
      <c r="B61" s="96" t="str">
        <f>IF(H61&gt;0,فبراير!E20," ")</f>
        <v> </v>
      </c>
      <c r="C61" s="96" t="str">
        <f>IF(H61&gt;0,فبراير!F20," ")</f>
        <v> </v>
      </c>
      <c r="D61" s="96">
        <f>فبراير!BH20-فبراير!BG20</f>
        <v>0</v>
      </c>
      <c r="E61" s="96">
        <f>فبراير!CD20</f>
        <v>0</v>
      </c>
      <c r="F61" s="124">
        <f>فبراير!BE20</f>
        <v>0</v>
      </c>
      <c r="G61" s="96">
        <f>فبراير!BI20</f>
        <v>0</v>
      </c>
      <c r="H61" s="96">
        <f t="shared" si="1"/>
        <v>0</v>
      </c>
    </row>
    <row r="62" spans="1:8">
      <c r="A62" s="96" t="str">
        <f>IF(H62&gt;0,فبراير!D21," ")</f>
        <v> </v>
      </c>
      <c r="B62" s="96" t="str">
        <f>IF(H62&gt;0,فبراير!E21," ")</f>
        <v> </v>
      </c>
      <c r="C62" s="96" t="str">
        <f>IF(H62&gt;0,فبراير!F21," ")</f>
        <v> </v>
      </c>
      <c r="D62" s="96">
        <f>فبراير!BH21-فبراير!BG21</f>
        <v>0</v>
      </c>
      <c r="E62" s="96">
        <f>فبراير!CD21</f>
        <v>0</v>
      </c>
      <c r="F62" s="124">
        <f>فبراير!BE21</f>
        <v>0</v>
      </c>
      <c r="G62" s="96">
        <f>فبراير!BI21</f>
        <v>0</v>
      </c>
      <c r="H62" s="96">
        <f t="shared" si="1"/>
        <v>0</v>
      </c>
    </row>
    <row r="63" spans="1:8">
      <c r="A63" s="96" t="str">
        <f>IF(H63&gt;0,فبراير!D22," ")</f>
        <v> </v>
      </c>
      <c r="B63" s="96" t="str">
        <f>IF(H63&gt;0,فبراير!E22," ")</f>
        <v> </v>
      </c>
      <c r="C63" s="96" t="str">
        <f>IF(H63&gt;0,فبراير!F22," ")</f>
        <v> </v>
      </c>
      <c r="D63" s="96">
        <f>فبراير!BH22-فبراير!BG22</f>
        <v>0</v>
      </c>
      <c r="E63" s="96">
        <f>فبراير!CD22</f>
        <v>0</v>
      </c>
      <c r="F63" s="124">
        <f>فبراير!BE22</f>
        <v>0</v>
      </c>
      <c r="G63" s="96">
        <f>فبراير!BI22</f>
        <v>0</v>
      </c>
      <c r="H63" s="96">
        <f t="shared" si="1"/>
        <v>0</v>
      </c>
    </row>
    <row r="64" spans="1:8">
      <c r="A64" s="96" t="str">
        <f>IF(H64&gt;0,فبراير!D23," ")</f>
        <v> </v>
      </c>
      <c r="B64" s="96" t="str">
        <f>IF(H64&gt;0,فبراير!E23," ")</f>
        <v> </v>
      </c>
      <c r="C64" s="96" t="str">
        <f>IF(H64&gt;0,فبراير!F23," ")</f>
        <v> </v>
      </c>
      <c r="D64" s="96">
        <f>فبراير!BH23-فبراير!BG23</f>
        <v>0</v>
      </c>
      <c r="E64" s="96">
        <f>فبراير!CD23</f>
        <v>0</v>
      </c>
      <c r="F64" s="124">
        <f>فبراير!BE23</f>
        <v>0</v>
      </c>
      <c r="G64" s="96">
        <f>فبراير!BI23</f>
        <v>0</v>
      </c>
      <c r="H64" s="96">
        <f t="shared" si="1"/>
        <v>0</v>
      </c>
    </row>
    <row r="65" spans="1:8">
      <c r="A65" s="96" t="str">
        <f>IF(H65&gt;0,فبراير!D24," ")</f>
        <v> </v>
      </c>
      <c r="B65" s="96" t="str">
        <f>IF(H65&gt;0,فبراير!E24," ")</f>
        <v> </v>
      </c>
      <c r="C65" s="96" t="str">
        <f>IF(H65&gt;0,فبراير!F24," ")</f>
        <v> </v>
      </c>
      <c r="D65" s="96">
        <f>فبراير!BH24-فبراير!BG24</f>
        <v>0</v>
      </c>
      <c r="E65" s="96">
        <f>فبراير!CD24</f>
        <v>0</v>
      </c>
      <c r="F65" s="124">
        <f>فبراير!BE24</f>
        <v>0</v>
      </c>
      <c r="G65" s="96">
        <f>فبراير!BI24</f>
        <v>0</v>
      </c>
      <c r="H65" s="96">
        <f t="shared" si="1"/>
        <v>0</v>
      </c>
    </row>
    <row r="66" spans="1:8">
      <c r="A66" s="96" t="str">
        <f>IF(H66&gt;0,فبراير!D25," ")</f>
        <v> </v>
      </c>
      <c r="B66" s="96" t="str">
        <f>IF(H66&gt;0,فبراير!E25," ")</f>
        <v> </v>
      </c>
      <c r="C66" s="96" t="str">
        <f>IF(H66&gt;0,فبراير!F25," ")</f>
        <v> </v>
      </c>
      <c r="D66" s="96">
        <f>فبراير!BH25-فبراير!BG25</f>
        <v>0</v>
      </c>
      <c r="E66" s="96">
        <f>فبراير!CD25</f>
        <v>0</v>
      </c>
      <c r="F66" s="124">
        <f>فبراير!BE25</f>
        <v>0</v>
      </c>
      <c r="G66" s="96">
        <f>فبراير!BI25</f>
        <v>0</v>
      </c>
      <c r="H66" s="96">
        <f t="shared" si="1"/>
        <v>0</v>
      </c>
    </row>
    <row r="67" spans="1:8">
      <c r="A67" s="96" t="str">
        <f>IF(H67&gt;0,فبراير!D26," ")</f>
        <v> </v>
      </c>
      <c r="B67" s="96" t="str">
        <f>IF(H67&gt;0,فبراير!E26," ")</f>
        <v> </v>
      </c>
      <c r="C67" s="96" t="str">
        <f>IF(H67&gt;0,فبراير!F26," ")</f>
        <v> </v>
      </c>
      <c r="D67" s="96">
        <f>فبراير!BH26-فبراير!BG26</f>
        <v>0</v>
      </c>
      <c r="E67" s="96">
        <f>فبراير!CD26</f>
        <v>0</v>
      </c>
      <c r="F67" s="124">
        <f>فبراير!BE26</f>
        <v>0</v>
      </c>
      <c r="G67" s="96">
        <f>فبراير!BI26</f>
        <v>0</v>
      </c>
      <c r="H67" s="96">
        <f t="shared" si="1"/>
        <v>0</v>
      </c>
    </row>
    <row r="68" spans="1:8">
      <c r="A68" s="96" t="str">
        <f>IF(H68&gt;0,فبراير!D27," ")</f>
        <v> </v>
      </c>
      <c r="B68" s="96" t="str">
        <f>IF(H68&gt;0,فبراير!E27," ")</f>
        <v> </v>
      </c>
      <c r="C68" s="96" t="str">
        <f>IF(H68&gt;0,فبراير!F27," ")</f>
        <v> </v>
      </c>
      <c r="D68" s="96">
        <f>فبراير!BH27-فبراير!BG27</f>
        <v>0</v>
      </c>
      <c r="E68" s="96">
        <f>فبراير!CD27</f>
        <v>0</v>
      </c>
      <c r="F68" s="124">
        <f>فبراير!BE27</f>
        <v>0</v>
      </c>
      <c r="G68" s="96">
        <f>فبراير!BI27</f>
        <v>0</v>
      </c>
      <c r="H68" s="96">
        <f t="shared" si="1"/>
        <v>0</v>
      </c>
    </row>
    <row r="69" spans="1:8">
      <c r="A69" s="96" t="str">
        <f>IF(H69&gt;0,فبراير!D28," ")</f>
        <v> </v>
      </c>
      <c r="B69" s="96" t="str">
        <f>IF(H69&gt;0,فبراير!E28," ")</f>
        <v> </v>
      </c>
      <c r="C69" s="96" t="str">
        <f>IF(H69&gt;0,فبراير!F28," ")</f>
        <v> </v>
      </c>
      <c r="D69" s="96">
        <f>فبراير!BH28-فبراير!BG28</f>
        <v>0</v>
      </c>
      <c r="E69" s="96">
        <f>فبراير!CD28</f>
        <v>0</v>
      </c>
      <c r="F69" s="124">
        <f>فبراير!BE28</f>
        <v>0</v>
      </c>
      <c r="G69" s="96">
        <f>فبراير!BI28</f>
        <v>0</v>
      </c>
      <c r="H69" s="96">
        <f t="shared" si="1"/>
        <v>0</v>
      </c>
    </row>
    <row r="70" spans="1:8">
      <c r="A70" s="96" t="str">
        <f>IF(H70&gt;0,فبراير!D29," ")</f>
        <v> </v>
      </c>
      <c r="B70" s="96" t="str">
        <f>IF(H70&gt;0,فبراير!E29," ")</f>
        <v> </v>
      </c>
      <c r="C70" s="96" t="str">
        <f>IF(H70&gt;0,فبراير!F29," ")</f>
        <v> </v>
      </c>
      <c r="D70" s="96">
        <f>فبراير!BH29-فبراير!BG29</f>
        <v>0</v>
      </c>
      <c r="E70" s="96">
        <f>فبراير!CD29</f>
        <v>0</v>
      </c>
      <c r="F70" s="124">
        <f>فبراير!BE29</f>
        <v>0</v>
      </c>
      <c r="G70" s="96">
        <f>فبراير!BI29</f>
        <v>0</v>
      </c>
      <c r="H70" s="96">
        <f t="shared" si="1"/>
        <v>0</v>
      </c>
    </row>
    <row r="71" spans="1:8">
      <c r="A71" s="96" t="str">
        <f>IF(H71&gt;0,فبراير!D30," ")</f>
        <v> </v>
      </c>
      <c r="B71" s="96" t="str">
        <f>IF(H71&gt;0,فبراير!E30," ")</f>
        <v> </v>
      </c>
      <c r="C71" s="96" t="str">
        <f>IF(H71&gt;0,فبراير!F30," ")</f>
        <v> </v>
      </c>
      <c r="D71" s="96">
        <f>فبراير!BH30-فبراير!BG30</f>
        <v>0</v>
      </c>
      <c r="E71" s="96">
        <f>فبراير!CD30</f>
        <v>0</v>
      </c>
      <c r="F71" s="124">
        <f>فبراير!BE30</f>
        <v>0</v>
      </c>
      <c r="G71" s="96">
        <f>فبراير!BI30</f>
        <v>0</v>
      </c>
      <c r="H71" s="96">
        <f t="shared" si="1"/>
        <v>0</v>
      </c>
    </row>
    <row r="72" spans="1:8">
      <c r="A72" s="96" t="str">
        <f>IF(H72&gt;0,فبراير!D31," ")</f>
        <v> </v>
      </c>
      <c r="B72" s="96" t="str">
        <f>IF(H72&gt;0,فبراير!E31," ")</f>
        <v> </v>
      </c>
      <c r="C72" s="96" t="str">
        <f>IF(H72&gt;0,فبراير!F31," ")</f>
        <v> </v>
      </c>
      <c r="D72" s="96">
        <f>فبراير!BH31-فبراير!BG31</f>
        <v>0</v>
      </c>
      <c r="E72" s="96">
        <f>فبراير!CD31</f>
        <v>0</v>
      </c>
      <c r="F72" s="124">
        <f>فبراير!BE31</f>
        <v>0</v>
      </c>
      <c r="G72" s="96">
        <f>فبراير!BI31</f>
        <v>0</v>
      </c>
      <c r="H72" s="96">
        <f t="shared" si="1"/>
        <v>0</v>
      </c>
    </row>
    <row r="73" spans="1:8">
      <c r="A73" s="96" t="str">
        <f>IF(H73&gt;0,فبراير!D32," ")</f>
        <v> </v>
      </c>
      <c r="B73" s="96" t="str">
        <f>IF(H73&gt;0,فبراير!E32," ")</f>
        <v> </v>
      </c>
      <c r="C73" s="96" t="str">
        <f>IF(H73&gt;0,فبراير!F32," ")</f>
        <v> </v>
      </c>
      <c r="D73" s="96">
        <f>فبراير!BH32-فبراير!BG32</f>
        <v>0</v>
      </c>
      <c r="E73" s="96">
        <f>فبراير!CD32</f>
        <v>0</v>
      </c>
      <c r="F73" s="124">
        <f>فبراير!BE32</f>
        <v>0</v>
      </c>
      <c r="G73" s="96">
        <f>فبراير!BI32</f>
        <v>0</v>
      </c>
      <c r="H73" s="96">
        <f t="shared" si="1"/>
        <v>0</v>
      </c>
    </row>
    <row r="74" spans="1:8">
      <c r="A74" s="96" t="str">
        <f>IF(H74&gt;0,فبراير!D33," ")</f>
        <v> </v>
      </c>
      <c r="B74" s="96" t="str">
        <f>IF(H74&gt;0,فبراير!E33," ")</f>
        <v> </v>
      </c>
      <c r="C74" s="96" t="str">
        <f>IF(H74&gt;0,فبراير!F33," ")</f>
        <v> </v>
      </c>
      <c r="D74" s="96">
        <f>فبراير!BH33-فبراير!BG33</f>
        <v>0</v>
      </c>
      <c r="E74" s="96">
        <f>فبراير!CD33</f>
        <v>0</v>
      </c>
      <c r="F74" s="124">
        <f>فبراير!BE33</f>
        <v>0</v>
      </c>
      <c r="G74" s="96">
        <f>فبراير!BI33</f>
        <v>0</v>
      </c>
      <c r="H74" s="96">
        <f t="shared" si="1"/>
        <v>0</v>
      </c>
    </row>
    <row r="75" spans="1:8">
      <c r="A75" s="96" t="str">
        <f>IF(H75&gt;0,فبراير!D34," ")</f>
        <v> </v>
      </c>
      <c r="B75" s="96" t="str">
        <f>IF(H75&gt;0,فبراير!E34," ")</f>
        <v> </v>
      </c>
      <c r="C75" s="96" t="str">
        <f>IF(H75&gt;0,فبراير!F34," ")</f>
        <v> </v>
      </c>
      <c r="D75" s="96">
        <f>فبراير!BH34-فبراير!BG34</f>
        <v>0</v>
      </c>
      <c r="E75" s="96">
        <f>فبراير!CD34</f>
        <v>0</v>
      </c>
      <c r="F75" s="124">
        <f>فبراير!BE34</f>
        <v>0</v>
      </c>
      <c r="G75" s="96">
        <f>فبراير!BI34</f>
        <v>0</v>
      </c>
      <c r="H75" s="96">
        <f t="shared" si="1"/>
        <v>0</v>
      </c>
    </row>
    <row r="76" spans="1:8">
      <c r="A76" s="96" t="str">
        <f>IF(H76&gt;0,فبراير!D35," ")</f>
        <v> </v>
      </c>
      <c r="B76" s="96" t="str">
        <f>IF(H76&gt;0,فبراير!E35," ")</f>
        <v> </v>
      </c>
      <c r="C76" s="96" t="str">
        <f>IF(H76&gt;0,فبراير!F35," ")</f>
        <v> </v>
      </c>
      <c r="D76" s="96">
        <f>فبراير!BH35-فبراير!BG35</f>
        <v>0</v>
      </c>
      <c r="E76" s="96">
        <f>فبراير!CD35</f>
        <v>0</v>
      </c>
      <c r="F76" s="124">
        <f>فبراير!BE35</f>
        <v>0</v>
      </c>
      <c r="G76" s="96">
        <f>فبراير!BI35</f>
        <v>0</v>
      </c>
      <c r="H76" s="96">
        <f t="shared" si="1"/>
        <v>0</v>
      </c>
    </row>
    <row r="77" spans="1:8">
      <c r="A77" s="96" t="str">
        <f>IF(H77&gt;0,فبراير!D36," ")</f>
        <v>Februry-25</v>
      </c>
      <c r="B77" s="96">
        <f>IF(H77&gt;0,فبراير!E36," ")</f>
        <v>55</v>
      </c>
      <c r="C77" s="96" t="str">
        <f>IF(H77&gt;0,فبراير!F36," ")</f>
        <v>دفع فاتورة كهرباء بقيمة 600+ 90 ضريبة نقدا </v>
      </c>
      <c r="D77" s="96">
        <f>فبراير!BH36-فبراير!BG36</f>
        <v>0</v>
      </c>
      <c r="E77" s="96">
        <f>فبراير!CD36</f>
        <v>90</v>
      </c>
      <c r="F77" s="124">
        <f>فبراير!BE36</f>
        <v>0</v>
      </c>
      <c r="G77" s="96">
        <f>فبراير!BI36</f>
        <v>0</v>
      </c>
      <c r="H77" s="96">
        <f t="shared" si="1"/>
        <v>90</v>
      </c>
    </row>
    <row r="78" spans="1:8">
      <c r="A78" s="96" t="str">
        <f>IF(H78&gt;0,فبراير!D37," ")</f>
        <v> </v>
      </c>
      <c r="B78" s="96" t="str">
        <f>IF(H78&gt;0,فبراير!E37," ")</f>
        <v> </v>
      </c>
      <c r="C78" s="96" t="str">
        <f>IF(H78&gt;0,فبراير!F37," ")</f>
        <v> </v>
      </c>
      <c r="D78" s="96">
        <f>فبراير!BH37-فبراير!BG37</f>
        <v>0</v>
      </c>
      <c r="E78" s="96">
        <f>فبراير!CD37</f>
        <v>0</v>
      </c>
      <c r="F78" s="124">
        <f>فبراير!BE37</f>
        <v>0</v>
      </c>
      <c r="G78" s="96">
        <f>فبراير!BI37</f>
        <v>0</v>
      </c>
      <c r="H78" s="96">
        <f t="shared" si="1"/>
        <v>0</v>
      </c>
    </row>
    <row r="79" spans="1:8">
      <c r="A79" s="96" t="str">
        <f>IF(H79&gt;0,فبراير!D38," ")</f>
        <v> </v>
      </c>
      <c r="B79" s="96" t="str">
        <f>IF(H79&gt;0,فبراير!E38," ")</f>
        <v> </v>
      </c>
      <c r="C79" s="96" t="str">
        <f>IF(H79&gt;0,فبراير!F38," ")</f>
        <v> </v>
      </c>
      <c r="D79" s="96">
        <f>فبراير!BH38-فبراير!BG38</f>
        <v>0</v>
      </c>
      <c r="E79" s="96">
        <f>فبراير!CD38</f>
        <v>0</v>
      </c>
      <c r="F79" s="124">
        <f>فبراير!BE38</f>
        <v>0</v>
      </c>
      <c r="G79" s="96">
        <f>فبراير!BI38</f>
        <v>0</v>
      </c>
      <c r="H79" s="96">
        <f t="shared" si="1"/>
        <v>0</v>
      </c>
    </row>
    <row r="80" spans="1:8">
      <c r="A80" s="96" t="str">
        <f>IF(H80&gt;0,فبراير!D39," ")</f>
        <v> </v>
      </c>
      <c r="B80" s="96" t="str">
        <f>IF(H80&gt;0,فبراير!E39," ")</f>
        <v> </v>
      </c>
      <c r="C80" s="96" t="str">
        <f>IF(H80&gt;0,فبراير!F39," ")</f>
        <v> </v>
      </c>
      <c r="D80" s="96">
        <f>فبراير!BH39-فبراير!BG39</f>
        <v>0</v>
      </c>
      <c r="E80" s="96">
        <f>فبراير!CD39</f>
        <v>0</v>
      </c>
      <c r="F80" s="124">
        <f>فبراير!BE39</f>
        <v>0</v>
      </c>
      <c r="G80" s="96">
        <f>فبراير!BI39</f>
        <v>0</v>
      </c>
      <c r="H80" s="96">
        <f t="shared" si="1"/>
        <v>0</v>
      </c>
    </row>
    <row r="81" spans="1:8">
      <c r="A81" s="96" t="str">
        <f>IF(H81&gt;0,فبراير!D40," ")</f>
        <v> </v>
      </c>
      <c r="B81" s="96" t="str">
        <f>IF(H81&gt;0,فبراير!E40," ")</f>
        <v> </v>
      </c>
      <c r="C81" s="96" t="str">
        <f>IF(H81&gt;0,فبراير!F40," ")</f>
        <v> </v>
      </c>
      <c r="D81" s="96">
        <f>فبراير!BH40-فبراير!BG40</f>
        <v>0</v>
      </c>
      <c r="E81" s="96">
        <f>فبراير!CD40</f>
        <v>0</v>
      </c>
      <c r="F81" s="124">
        <f>فبراير!BE40</f>
        <v>0</v>
      </c>
      <c r="G81" s="96">
        <f>فبراير!BI40</f>
        <v>0</v>
      </c>
      <c r="H81" s="96">
        <f t="shared" si="1"/>
        <v>0</v>
      </c>
    </row>
    <row r="82" spans="1:8">
      <c r="A82" s="96" t="str">
        <f>IF(H82&gt;0,فبراير!D41," ")</f>
        <v> </v>
      </c>
      <c r="B82" s="96" t="str">
        <f>IF(H82&gt;0,فبراير!E41," ")</f>
        <v> </v>
      </c>
      <c r="C82" s="96" t="str">
        <f>IF(H82&gt;0,فبراير!F41," ")</f>
        <v> </v>
      </c>
      <c r="D82" s="96">
        <f>فبراير!BH41-فبراير!BG41</f>
        <v>0</v>
      </c>
      <c r="E82" s="96">
        <f>فبراير!CD41</f>
        <v>0</v>
      </c>
      <c r="F82" s="124">
        <f>فبراير!BE41</f>
        <v>0</v>
      </c>
      <c r="G82" s="96">
        <f>فبراير!BI41</f>
        <v>0</v>
      </c>
      <c r="H82" s="96">
        <f t="shared" si="1"/>
        <v>0</v>
      </c>
    </row>
    <row r="83" spans="1:8">
      <c r="A83" s="96" t="str">
        <f>IF(H83&gt;0,فبراير!D42," ")</f>
        <v> </v>
      </c>
      <c r="B83" s="96" t="str">
        <f>IF(H83&gt;0,فبراير!E42," ")</f>
        <v> </v>
      </c>
      <c r="C83" s="96" t="str">
        <f>IF(H83&gt;0,فبراير!F42," ")</f>
        <v> </v>
      </c>
      <c r="D83" s="96">
        <f>فبراير!BH42-فبراير!BG42</f>
        <v>0</v>
      </c>
      <c r="E83" s="96">
        <f>فبراير!CD42</f>
        <v>0</v>
      </c>
      <c r="F83" s="124">
        <f>فبراير!BE42</f>
        <v>0</v>
      </c>
      <c r="G83" s="96">
        <f>فبراير!BI42</f>
        <v>0</v>
      </c>
      <c r="H83" s="96">
        <f t="shared" si="1"/>
        <v>0</v>
      </c>
    </row>
    <row r="84" spans="1:8">
      <c r="A84" s="96" t="str">
        <f>IF(H84&gt;0,فبراير!D43," ")</f>
        <v> </v>
      </c>
      <c r="B84" s="96" t="str">
        <f>IF(H84&gt;0,فبراير!E43," ")</f>
        <v> </v>
      </c>
      <c r="C84" s="96" t="str">
        <f>IF(H84&gt;0,فبراير!F43," ")</f>
        <v> </v>
      </c>
      <c r="D84" s="96">
        <f>فبراير!BH43-فبراير!BG43</f>
        <v>0</v>
      </c>
      <c r="E84" s="96">
        <f>فبراير!CD43</f>
        <v>0</v>
      </c>
      <c r="F84" s="124">
        <f>فبراير!BE43</f>
        <v>0</v>
      </c>
      <c r="G84" s="96">
        <f>فبراير!BI43</f>
        <v>0</v>
      </c>
      <c r="H84" s="96">
        <f t="shared" si="1"/>
        <v>0</v>
      </c>
    </row>
    <row r="91" spans="3:5">
      <c r="C91" s="123" t="s">
        <v>620</v>
      </c>
      <c r="D91" s="123"/>
      <c r="E91" s="123"/>
    </row>
    <row r="92" spans="3:5">
      <c r="C92" s="123"/>
      <c r="D92" s="123"/>
      <c r="E92" s="123"/>
    </row>
    <row r="93" spans="3:5">
      <c r="C93" s="123"/>
      <c r="D93" s="123"/>
      <c r="E93" s="123"/>
    </row>
    <row r="94" spans="1:8">
      <c r="A94" s="97" t="s">
        <v>513</v>
      </c>
      <c r="B94" s="97" t="s">
        <v>11</v>
      </c>
      <c r="C94" s="97" t="s">
        <v>487</v>
      </c>
      <c r="D94" s="97" t="s">
        <v>33</v>
      </c>
      <c r="E94" s="97" t="s">
        <v>616</v>
      </c>
      <c r="F94" s="97" t="s">
        <v>617</v>
      </c>
      <c r="G94" s="97" t="s">
        <v>34</v>
      </c>
      <c r="H94" s="97" t="s">
        <v>618</v>
      </c>
    </row>
    <row r="95" spans="1:8">
      <c r="A95" s="96" t="str">
        <f>IF(H95&gt;0,مارس!D12," ")</f>
        <v>Marc-01</v>
      </c>
      <c r="B95" s="96">
        <f>IF(H95&gt;0,مارس!E12," ")</f>
        <v>1</v>
      </c>
      <c r="C95" s="96" t="str">
        <f>IF(H95&gt;0,يناير!F12," ")</f>
        <v>تمويل رأس المال قيد افتتاحي</v>
      </c>
      <c r="D95" s="96">
        <f>مارس!BH12-مارس!BG12</f>
        <v>6000</v>
      </c>
      <c r="E95" s="96">
        <f>مارس!CD12</f>
        <v>90</v>
      </c>
      <c r="F95" s="96">
        <f>مارس!BE12</f>
        <v>0</v>
      </c>
      <c r="G95" s="96">
        <f>مارس!BI12</f>
        <v>0</v>
      </c>
      <c r="H95" s="96">
        <f>D95+E95-F95-G95</f>
        <v>6090</v>
      </c>
    </row>
    <row r="96" spans="1:8">
      <c r="A96" s="96" t="str">
        <f>IF(H96&gt;0,مارس!D13," ")</f>
        <v> </v>
      </c>
      <c r="B96" s="96" t="str">
        <f>IF(H96&gt;0,مارس!E13," ")</f>
        <v> </v>
      </c>
      <c r="C96" s="96" t="str">
        <f>IF(H96&gt;0,يناير!F13," ")</f>
        <v> </v>
      </c>
      <c r="D96" s="96">
        <f>مارس!BH13-مارس!BG13</f>
        <v>0</v>
      </c>
      <c r="E96" s="96">
        <f>مارس!CD13</f>
        <v>0</v>
      </c>
      <c r="F96" s="96">
        <f>مارس!BE13</f>
        <v>0</v>
      </c>
      <c r="G96" s="96">
        <f>مارس!BI13</f>
        <v>0</v>
      </c>
      <c r="H96" s="96">
        <f t="shared" ref="H96:H126" si="2">D96+E96-F96-G96</f>
        <v>0</v>
      </c>
    </row>
    <row r="97" spans="1:8">
      <c r="A97" s="96" t="str">
        <f>IF(H97&gt;0,مارس!D14," ")</f>
        <v>Marc-03</v>
      </c>
      <c r="B97" s="96">
        <f>IF(H97&gt;0,مارس!E14," ")</f>
        <v>3</v>
      </c>
      <c r="C97" s="96">
        <f>IF(H97&gt;0,يناير!F14," ")</f>
        <v>0</v>
      </c>
      <c r="D97" s="96">
        <f>مارس!BH14-مارس!BG14</f>
        <v>4000</v>
      </c>
      <c r="E97" s="96">
        <f>مارس!CD14</f>
        <v>600</v>
      </c>
      <c r="F97" s="96">
        <f>مارس!BE14</f>
        <v>0</v>
      </c>
      <c r="G97" s="96">
        <f>مارس!BI14</f>
        <v>0</v>
      </c>
      <c r="H97" s="96">
        <f t="shared" si="2"/>
        <v>4600</v>
      </c>
    </row>
    <row r="98" spans="1:8">
      <c r="A98" s="96" t="str">
        <f>IF(H98&gt;0,مارس!D15," ")</f>
        <v> </v>
      </c>
      <c r="B98" s="96" t="str">
        <f>IF(H98&gt;0,مارس!E15," ")</f>
        <v> </v>
      </c>
      <c r="C98" s="96" t="str">
        <f>IF(H98&gt;0,يناير!F15," ")</f>
        <v> </v>
      </c>
      <c r="D98" s="96">
        <f>مارس!BH15-مارس!BG15</f>
        <v>0</v>
      </c>
      <c r="E98" s="96">
        <f>مارس!CD15</f>
        <v>0</v>
      </c>
      <c r="F98" s="96">
        <f>مارس!BE15</f>
        <v>0</v>
      </c>
      <c r="G98" s="96">
        <f>مارس!BI15</f>
        <v>0</v>
      </c>
      <c r="H98" s="96">
        <f t="shared" si="2"/>
        <v>0</v>
      </c>
    </row>
    <row r="99" spans="1:8">
      <c r="A99" s="96" t="str">
        <f>IF(H99&gt;0,مارس!D16," ")</f>
        <v> </v>
      </c>
      <c r="B99" s="96" t="str">
        <f>IF(H99&gt;0,مارس!E16," ")</f>
        <v> </v>
      </c>
      <c r="C99" s="96" t="str">
        <f>IF(H99&gt;0,يناير!F16," ")</f>
        <v> </v>
      </c>
      <c r="D99" s="96">
        <f>مارس!BH16-مارس!BG16</f>
        <v>0</v>
      </c>
      <c r="E99" s="96">
        <f>مارس!CD16</f>
        <v>0</v>
      </c>
      <c r="F99" s="96">
        <f>مارس!BE16</f>
        <v>0</v>
      </c>
      <c r="G99" s="96">
        <f>مارس!BI16</f>
        <v>0</v>
      </c>
      <c r="H99" s="96">
        <f t="shared" si="2"/>
        <v>0</v>
      </c>
    </row>
    <row r="100" spans="1:8">
      <c r="A100" s="96" t="str">
        <f>IF(H100&gt;0,مارس!D17," ")</f>
        <v> </v>
      </c>
      <c r="B100" s="96" t="str">
        <f>IF(H100&gt;0,مارس!E17," ")</f>
        <v> </v>
      </c>
      <c r="C100" s="96" t="str">
        <f>IF(H100&gt;0,يناير!F17," ")</f>
        <v> </v>
      </c>
      <c r="D100" s="96">
        <f>مارس!BH17-مارس!BG17</f>
        <v>0</v>
      </c>
      <c r="E100" s="96">
        <f>مارس!CD17</f>
        <v>0</v>
      </c>
      <c r="F100" s="96">
        <f>مارس!BE17</f>
        <v>0</v>
      </c>
      <c r="G100" s="96">
        <f>مارس!BI17</f>
        <v>0</v>
      </c>
      <c r="H100" s="96">
        <f t="shared" si="2"/>
        <v>0</v>
      </c>
    </row>
    <row r="101" spans="1:8">
      <c r="A101" s="96" t="str">
        <f>IF(H101&gt;0,مارس!D18," ")</f>
        <v> </v>
      </c>
      <c r="B101" s="96" t="str">
        <f>IF(H101&gt;0,مارس!E18," ")</f>
        <v> </v>
      </c>
      <c r="C101" s="96" t="str">
        <f>IF(H101&gt;0,يناير!F18," ")</f>
        <v> </v>
      </c>
      <c r="D101" s="96">
        <f>مارس!BH18-مارس!BG18</f>
        <v>0</v>
      </c>
      <c r="E101" s="96">
        <f>مارس!CD18</f>
        <v>0</v>
      </c>
      <c r="F101" s="96">
        <f>مارس!BE18</f>
        <v>0</v>
      </c>
      <c r="G101" s="96">
        <f>مارس!BI18</f>
        <v>0</v>
      </c>
      <c r="H101" s="96">
        <f t="shared" si="2"/>
        <v>0</v>
      </c>
    </row>
    <row r="102" spans="1:8">
      <c r="A102" s="96" t="str">
        <f>IF(H102&gt;0,مارس!D19," ")</f>
        <v> </v>
      </c>
      <c r="B102" s="96" t="str">
        <f>IF(H102&gt;0,مارس!E19," ")</f>
        <v> </v>
      </c>
      <c r="C102" s="96" t="str">
        <f>IF(H102&gt;0,يناير!F19," ")</f>
        <v> </v>
      </c>
      <c r="D102" s="96">
        <f>مارس!BH19-مارس!BG19</f>
        <v>0</v>
      </c>
      <c r="E102" s="96">
        <f>مارس!CD19</f>
        <v>0</v>
      </c>
      <c r="F102" s="96">
        <f>مارس!BE19</f>
        <v>0</v>
      </c>
      <c r="G102" s="96">
        <f>مارس!BI19</f>
        <v>0</v>
      </c>
      <c r="H102" s="96">
        <f t="shared" si="2"/>
        <v>0</v>
      </c>
    </row>
    <row r="103" spans="1:8">
      <c r="A103" s="96" t="str">
        <f>IF(H103&gt;0,مارس!D20," ")</f>
        <v> </v>
      </c>
      <c r="B103" s="96" t="str">
        <f>IF(H103&gt;0,مارس!E20," ")</f>
        <v> </v>
      </c>
      <c r="C103" s="96" t="str">
        <f>IF(H103&gt;0,يناير!F20," ")</f>
        <v> </v>
      </c>
      <c r="D103" s="96">
        <f>مارس!BH20-مارس!BG20</f>
        <v>0</v>
      </c>
      <c r="E103" s="96">
        <f>مارس!CD20</f>
        <v>0</v>
      </c>
      <c r="F103" s="96">
        <f>مارس!BE20</f>
        <v>0</v>
      </c>
      <c r="G103" s="96">
        <f>مارس!BI20</f>
        <v>0</v>
      </c>
      <c r="H103" s="96">
        <f t="shared" si="2"/>
        <v>0</v>
      </c>
    </row>
    <row r="104" spans="1:8">
      <c r="A104" s="96" t="str">
        <f>IF(H104&gt;0,مارس!D21," ")</f>
        <v> </v>
      </c>
      <c r="B104" s="96" t="str">
        <f>IF(H104&gt;0,مارس!E21," ")</f>
        <v> </v>
      </c>
      <c r="C104" s="96" t="str">
        <f>IF(H104&gt;0,يناير!F21," ")</f>
        <v> </v>
      </c>
      <c r="D104" s="96">
        <f>مارس!BH21-مارس!BG21</f>
        <v>0</v>
      </c>
      <c r="E104" s="96">
        <f>مارس!CD21</f>
        <v>0</v>
      </c>
      <c r="F104" s="96">
        <f>مارس!BE21</f>
        <v>0</v>
      </c>
      <c r="G104" s="96">
        <f>مارس!BI21</f>
        <v>0</v>
      </c>
      <c r="H104" s="96">
        <f t="shared" si="2"/>
        <v>0</v>
      </c>
    </row>
    <row r="105" spans="1:8">
      <c r="A105" s="96" t="str">
        <f>IF(H105&gt;0,مارس!D22," ")</f>
        <v> </v>
      </c>
      <c r="B105" s="96" t="str">
        <f>IF(H105&gt;0,مارس!E22," ")</f>
        <v> </v>
      </c>
      <c r="C105" s="96" t="str">
        <f>IF(H105&gt;0,يناير!F22," ")</f>
        <v> </v>
      </c>
      <c r="D105" s="96">
        <f>مارس!BH22-مارس!BG22</f>
        <v>0</v>
      </c>
      <c r="E105" s="96">
        <f>مارس!CD22</f>
        <v>0</v>
      </c>
      <c r="F105" s="96">
        <f>مارس!BE22</f>
        <v>0</v>
      </c>
      <c r="G105" s="96">
        <f>مارس!BI22</f>
        <v>0</v>
      </c>
      <c r="H105" s="96">
        <f t="shared" si="2"/>
        <v>0</v>
      </c>
    </row>
    <row r="106" spans="1:8">
      <c r="A106" s="96" t="str">
        <f>IF(H106&gt;0,مارس!D23," ")</f>
        <v> </v>
      </c>
      <c r="B106" s="96" t="str">
        <f>IF(H106&gt;0,مارس!E23," ")</f>
        <v> </v>
      </c>
      <c r="C106" s="96" t="str">
        <f>IF(H106&gt;0,يناير!F23," ")</f>
        <v> </v>
      </c>
      <c r="D106" s="96">
        <f>مارس!BH23-مارس!BG23</f>
        <v>0</v>
      </c>
      <c r="E106" s="96">
        <f>مارس!CD23</f>
        <v>0</v>
      </c>
      <c r="F106" s="96">
        <f>مارس!BE23</f>
        <v>0</v>
      </c>
      <c r="G106" s="96">
        <f>مارس!BI23</f>
        <v>0</v>
      </c>
      <c r="H106" s="96">
        <f t="shared" si="2"/>
        <v>0</v>
      </c>
    </row>
    <row r="107" spans="1:8">
      <c r="A107" s="96" t="str">
        <f>IF(H107&gt;0,مارس!D24," ")</f>
        <v> </v>
      </c>
      <c r="B107" s="96" t="str">
        <f>IF(H107&gt;0,مارس!E24," ")</f>
        <v> </v>
      </c>
      <c r="C107" s="96" t="str">
        <f>IF(H107&gt;0,يناير!F24," ")</f>
        <v> </v>
      </c>
      <c r="D107" s="96">
        <f>مارس!BH24-مارس!BG24</f>
        <v>0</v>
      </c>
      <c r="E107" s="96">
        <f>مارس!CD24</f>
        <v>0</v>
      </c>
      <c r="F107" s="96">
        <f>مارس!BE24</f>
        <v>0</v>
      </c>
      <c r="G107" s="96">
        <f>مارس!BI24</f>
        <v>0</v>
      </c>
      <c r="H107" s="96">
        <f t="shared" si="2"/>
        <v>0</v>
      </c>
    </row>
    <row r="108" spans="1:8">
      <c r="A108" s="96" t="str">
        <f>IF(H108&gt;0,مارس!D25," ")</f>
        <v> </v>
      </c>
      <c r="B108" s="96" t="str">
        <f>IF(H108&gt;0,مارس!E25," ")</f>
        <v> </v>
      </c>
      <c r="C108" s="96" t="str">
        <f>IF(H108&gt;0,يناير!F25," ")</f>
        <v> </v>
      </c>
      <c r="D108" s="96">
        <f>مارس!BH25-مارس!BG25</f>
        <v>0</v>
      </c>
      <c r="E108" s="96">
        <f>مارس!CD25</f>
        <v>0</v>
      </c>
      <c r="F108" s="96">
        <f>مارس!BE25</f>
        <v>0</v>
      </c>
      <c r="G108" s="96">
        <f>مارس!BI25</f>
        <v>0</v>
      </c>
      <c r="H108" s="96">
        <f t="shared" si="2"/>
        <v>0</v>
      </c>
    </row>
    <row r="109" spans="1:8">
      <c r="A109" s="96" t="str">
        <f>IF(H109&gt;0,مارس!D26," ")</f>
        <v> </v>
      </c>
      <c r="B109" s="96" t="str">
        <f>IF(H109&gt;0,مارس!E26," ")</f>
        <v> </v>
      </c>
      <c r="C109" s="96" t="str">
        <f>IF(H109&gt;0,يناير!F26," ")</f>
        <v> </v>
      </c>
      <c r="D109" s="96">
        <f>مارس!BH26-مارس!BG26</f>
        <v>0</v>
      </c>
      <c r="E109" s="96">
        <f>مارس!CD26</f>
        <v>0</v>
      </c>
      <c r="F109" s="96">
        <f>مارس!BE26</f>
        <v>0</v>
      </c>
      <c r="G109" s="96">
        <f>مارس!BI26</f>
        <v>0</v>
      </c>
      <c r="H109" s="96">
        <f t="shared" si="2"/>
        <v>0</v>
      </c>
    </row>
    <row r="110" spans="1:8">
      <c r="A110" s="96" t="str">
        <f>IF(H110&gt;0,مارس!D27," ")</f>
        <v> </v>
      </c>
      <c r="B110" s="96" t="str">
        <f>IF(H110&gt;0,مارس!E27," ")</f>
        <v> </v>
      </c>
      <c r="C110" s="96" t="str">
        <f>IF(H110&gt;0,يناير!F27," ")</f>
        <v> </v>
      </c>
      <c r="D110" s="96">
        <f>مارس!BH27-مارس!BG27</f>
        <v>0</v>
      </c>
      <c r="E110" s="96">
        <f>مارس!CD27</f>
        <v>0</v>
      </c>
      <c r="F110" s="96">
        <f>مارس!BE27</f>
        <v>0</v>
      </c>
      <c r="G110" s="96">
        <f>مارس!BI27</f>
        <v>0</v>
      </c>
      <c r="H110" s="96">
        <f t="shared" si="2"/>
        <v>0</v>
      </c>
    </row>
    <row r="111" spans="1:8">
      <c r="A111" s="96" t="str">
        <f>IF(H111&gt;0,مارس!D28," ")</f>
        <v> </v>
      </c>
      <c r="B111" s="96" t="str">
        <f>IF(H111&gt;0,مارس!E28," ")</f>
        <v> </v>
      </c>
      <c r="C111" s="96" t="str">
        <f>IF(H111&gt;0,يناير!F28," ")</f>
        <v> </v>
      </c>
      <c r="D111" s="96">
        <f>مارس!BH28-مارس!BG28</f>
        <v>0</v>
      </c>
      <c r="E111" s="96">
        <f>مارس!CD28</f>
        <v>0</v>
      </c>
      <c r="F111" s="96">
        <f>مارس!BE28</f>
        <v>0</v>
      </c>
      <c r="G111" s="96">
        <f>مارس!BI28</f>
        <v>0</v>
      </c>
      <c r="H111" s="96">
        <f t="shared" si="2"/>
        <v>0</v>
      </c>
    </row>
    <row r="112" spans="1:8">
      <c r="A112" s="96" t="str">
        <f>IF(H112&gt;0,مارس!D29," ")</f>
        <v> </v>
      </c>
      <c r="B112" s="96" t="str">
        <f>IF(H112&gt;0,مارس!E29," ")</f>
        <v> </v>
      </c>
      <c r="C112" s="96" t="str">
        <f>IF(H112&gt;0,يناير!F29," ")</f>
        <v> </v>
      </c>
      <c r="D112" s="96">
        <f>مارس!BH29-مارس!BG29</f>
        <v>0</v>
      </c>
      <c r="E112" s="96">
        <f>مارس!CD29</f>
        <v>0</v>
      </c>
      <c r="F112" s="96">
        <f>مارس!BE29</f>
        <v>0</v>
      </c>
      <c r="G112" s="96">
        <f>مارس!BI29</f>
        <v>0</v>
      </c>
      <c r="H112" s="96">
        <f t="shared" si="2"/>
        <v>0</v>
      </c>
    </row>
    <row r="113" spans="1:8">
      <c r="A113" s="96" t="str">
        <f>IF(H113&gt;0,مارس!D30," ")</f>
        <v> </v>
      </c>
      <c r="B113" s="96" t="str">
        <f>IF(H113&gt;0,مارس!E30," ")</f>
        <v> </v>
      </c>
      <c r="C113" s="96" t="str">
        <f>IF(H113&gt;0,يناير!F30," ")</f>
        <v> </v>
      </c>
      <c r="D113" s="96">
        <f>مارس!BH30-مارس!BG30</f>
        <v>0</v>
      </c>
      <c r="E113" s="96">
        <f>مارس!CD30</f>
        <v>0</v>
      </c>
      <c r="F113" s="96">
        <f>مارس!BE30</f>
        <v>0</v>
      </c>
      <c r="G113" s="96">
        <f>مارس!BI30</f>
        <v>0</v>
      </c>
      <c r="H113" s="96">
        <f t="shared" si="2"/>
        <v>0</v>
      </c>
    </row>
    <row r="114" spans="1:8">
      <c r="A114" s="96" t="str">
        <f>IF(H114&gt;0,مارس!D31," ")</f>
        <v> </v>
      </c>
      <c r="B114" s="96" t="str">
        <f>IF(H114&gt;0,مارس!E31," ")</f>
        <v> </v>
      </c>
      <c r="C114" s="96" t="str">
        <f>IF(H114&gt;0,يناير!F31," ")</f>
        <v> </v>
      </c>
      <c r="D114" s="96">
        <f>مارس!BH31-مارس!BG31</f>
        <v>0</v>
      </c>
      <c r="E114" s="96">
        <f>مارس!CD31</f>
        <v>0</v>
      </c>
      <c r="F114" s="96">
        <f>مارس!BE31</f>
        <v>0</v>
      </c>
      <c r="G114" s="96">
        <f>مارس!BI31</f>
        <v>0</v>
      </c>
      <c r="H114" s="96">
        <f t="shared" si="2"/>
        <v>0</v>
      </c>
    </row>
    <row r="115" spans="1:8">
      <c r="A115" s="96" t="str">
        <f>IF(H115&gt;0,مارس!D32," ")</f>
        <v> </v>
      </c>
      <c r="B115" s="96" t="str">
        <f>IF(H115&gt;0,مارس!E32," ")</f>
        <v> </v>
      </c>
      <c r="C115" s="96" t="str">
        <f>IF(H115&gt;0,يناير!F32," ")</f>
        <v> </v>
      </c>
      <c r="D115" s="96">
        <f>مارس!BH32-مارس!BG32</f>
        <v>0</v>
      </c>
      <c r="E115" s="96">
        <f>مارس!CD32</f>
        <v>0</v>
      </c>
      <c r="F115" s="96">
        <f>مارس!BE32</f>
        <v>0</v>
      </c>
      <c r="G115" s="96">
        <f>مارس!BI32</f>
        <v>0</v>
      </c>
      <c r="H115" s="96">
        <f t="shared" si="2"/>
        <v>0</v>
      </c>
    </row>
    <row r="116" spans="1:8">
      <c r="A116" s="96" t="str">
        <f>IF(H116&gt;0,مارس!D33," ")</f>
        <v> </v>
      </c>
      <c r="B116" s="96" t="str">
        <f>IF(H116&gt;0,مارس!E33," ")</f>
        <v> </v>
      </c>
      <c r="C116" s="96" t="str">
        <f>IF(H116&gt;0,يناير!F33," ")</f>
        <v> </v>
      </c>
      <c r="D116" s="96">
        <f>مارس!BH33-مارس!BG33</f>
        <v>0</v>
      </c>
      <c r="E116" s="96">
        <f>مارس!CD33</f>
        <v>0</v>
      </c>
      <c r="F116" s="96">
        <f>مارس!BE33</f>
        <v>0</v>
      </c>
      <c r="G116" s="96">
        <f>مارس!BI33</f>
        <v>0</v>
      </c>
      <c r="H116" s="96">
        <f t="shared" si="2"/>
        <v>0</v>
      </c>
    </row>
    <row r="117" spans="1:8">
      <c r="A117" s="96" t="str">
        <f>IF(H117&gt;0,مارس!D34," ")</f>
        <v> </v>
      </c>
      <c r="B117" s="96" t="str">
        <f>IF(H117&gt;0,مارس!E34," ")</f>
        <v> </v>
      </c>
      <c r="C117" s="96" t="str">
        <f>IF(H117&gt;0,يناير!F34," ")</f>
        <v> </v>
      </c>
      <c r="D117" s="96">
        <f>مارس!BH34-مارس!BG34</f>
        <v>0</v>
      </c>
      <c r="E117" s="96">
        <f>مارس!CD34</f>
        <v>0</v>
      </c>
      <c r="F117" s="96">
        <f>مارس!BE34</f>
        <v>0</v>
      </c>
      <c r="G117" s="96">
        <f>مارس!BI34</f>
        <v>0</v>
      </c>
      <c r="H117" s="96">
        <f t="shared" si="2"/>
        <v>0</v>
      </c>
    </row>
    <row r="118" spans="1:8">
      <c r="A118" s="96" t="str">
        <f>IF(H118&gt;0,مارس!D35," ")</f>
        <v> </v>
      </c>
      <c r="B118" s="96" t="str">
        <f>IF(H118&gt;0,مارس!E35," ")</f>
        <v> </v>
      </c>
      <c r="C118" s="96" t="str">
        <f>IF(H118&gt;0,يناير!F35," ")</f>
        <v> </v>
      </c>
      <c r="D118" s="96">
        <f>مارس!BH35-مارس!BG35</f>
        <v>0</v>
      </c>
      <c r="E118" s="96">
        <f>مارس!CD35</f>
        <v>0</v>
      </c>
      <c r="F118" s="96">
        <f>مارس!BE35</f>
        <v>0</v>
      </c>
      <c r="G118" s="96">
        <f>مارس!BI35</f>
        <v>0</v>
      </c>
      <c r="H118" s="96">
        <f t="shared" si="2"/>
        <v>0</v>
      </c>
    </row>
    <row r="119" spans="1:8">
      <c r="A119" s="96" t="str">
        <f>IF(H119&gt;0,مارس!D36," ")</f>
        <v> </v>
      </c>
      <c r="B119" s="96" t="str">
        <f>IF(H119&gt;0,مارس!E36," ")</f>
        <v> </v>
      </c>
      <c r="C119" s="96" t="str">
        <f>IF(H119&gt;0,يناير!F36," ")</f>
        <v> </v>
      </c>
      <c r="D119" s="96">
        <f>مارس!BH36-مارس!BG36</f>
        <v>0</v>
      </c>
      <c r="E119" s="96">
        <f>مارس!CD36</f>
        <v>0</v>
      </c>
      <c r="F119" s="96">
        <f>مارس!BE36</f>
        <v>0</v>
      </c>
      <c r="G119" s="96">
        <f>مارس!BI36</f>
        <v>0</v>
      </c>
      <c r="H119" s="96">
        <f t="shared" si="2"/>
        <v>0</v>
      </c>
    </row>
    <row r="120" spans="1:8">
      <c r="A120" s="96" t="str">
        <f>IF(H120&gt;0,مارس!D37," ")</f>
        <v> </v>
      </c>
      <c r="B120" s="96" t="str">
        <f>IF(H120&gt;0,مارس!E37," ")</f>
        <v> </v>
      </c>
      <c r="C120" s="96" t="str">
        <f>IF(H120&gt;0,يناير!F37," ")</f>
        <v> </v>
      </c>
      <c r="D120" s="96">
        <f>مارس!BH37-مارس!BG37</f>
        <v>0</v>
      </c>
      <c r="E120" s="96">
        <f>مارس!CD37</f>
        <v>0</v>
      </c>
      <c r="F120" s="96">
        <f>مارس!BE37</f>
        <v>0</v>
      </c>
      <c r="G120" s="96">
        <f>مارس!BI37</f>
        <v>0</v>
      </c>
      <c r="H120" s="96">
        <f t="shared" si="2"/>
        <v>0</v>
      </c>
    </row>
    <row r="121" spans="1:8">
      <c r="A121" s="96" t="str">
        <f>IF(H121&gt;0,مارس!D38," ")</f>
        <v> </v>
      </c>
      <c r="B121" s="96" t="str">
        <f>IF(H121&gt;0,مارس!E38," ")</f>
        <v> </v>
      </c>
      <c r="C121" s="96" t="str">
        <f>IF(H121&gt;0,يناير!F38," ")</f>
        <v> </v>
      </c>
      <c r="D121" s="96">
        <f>مارس!BH38-مارس!BG38</f>
        <v>0</v>
      </c>
      <c r="E121" s="96">
        <f>مارس!CD38</f>
        <v>0</v>
      </c>
      <c r="F121" s="96">
        <f>مارس!BE38</f>
        <v>0</v>
      </c>
      <c r="G121" s="96">
        <f>مارس!BI38</f>
        <v>0</v>
      </c>
      <c r="H121" s="96">
        <f t="shared" si="2"/>
        <v>0</v>
      </c>
    </row>
    <row r="122" spans="1:8">
      <c r="A122" s="96" t="str">
        <f>IF(H122&gt;0,مارس!D39," ")</f>
        <v> </v>
      </c>
      <c r="B122" s="96" t="str">
        <f>IF(H122&gt;0,مارس!E39," ")</f>
        <v> </v>
      </c>
      <c r="C122" s="96" t="str">
        <f>IF(H122&gt;0,يناير!F39," ")</f>
        <v> </v>
      </c>
      <c r="D122" s="96">
        <f>مارس!BH39-مارس!BG39</f>
        <v>0</v>
      </c>
      <c r="E122" s="96">
        <f>مارس!CD39</f>
        <v>0</v>
      </c>
      <c r="F122" s="96">
        <f>مارس!BE39</f>
        <v>0</v>
      </c>
      <c r="G122" s="96">
        <f>مارس!BI39</f>
        <v>0</v>
      </c>
      <c r="H122" s="96">
        <f t="shared" si="2"/>
        <v>0</v>
      </c>
    </row>
    <row r="123" spans="1:8">
      <c r="A123" s="96" t="str">
        <f>IF(H123&gt;0,مارس!D40," ")</f>
        <v> </v>
      </c>
      <c r="B123" s="96" t="str">
        <f>IF(H123&gt;0,مارس!E40," ")</f>
        <v> </v>
      </c>
      <c r="C123" s="96" t="str">
        <f>IF(H123&gt;0,يناير!F40," ")</f>
        <v> </v>
      </c>
      <c r="D123" s="96">
        <f>مارس!BH40-مارس!BG40</f>
        <v>0</v>
      </c>
      <c r="E123" s="96">
        <f>مارس!CD40</f>
        <v>0</v>
      </c>
      <c r="F123" s="96">
        <f>مارس!BE40</f>
        <v>0</v>
      </c>
      <c r="G123" s="96">
        <f>مارس!BI40</f>
        <v>0</v>
      </c>
      <c r="H123" s="96">
        <f t="shared" si="2"/>
        <v>0</v>
      </c>
    </row>
    <row r="124" spans="1:8">
      <c r="A124" s="96" t="str">
        <f>IF(H124&gt;0,مارس!D41," ")</f>
        <v> </v>
      </c>
      <c r="B124" s="96" t="str">
        <f>IF(H124&gt;0,مارس!E41," ")</f>
        <v> </v>
      </c>
      <c r="C124" s="96" t="str">
        <f>IF(H124&gt;0,يناير!F41," ")</f>
        <v> </v>
      </c>
      <c r="D124" s="96">
        <f>مارس!BH41-مارس!BG41</f>
        <v>0</v>
      </c>
      <c r="E124" s="96">
        <f>مارس!CD41</f>
        <v>0</v>
      </c>
      <c r="F124" s="96">
        <f>مارس!BE41</f>
        <v>0</v>
      </c>
      <c r="G124" s="96">
        <f>مارس!BI41</f>
        <v>0</v>
      </c>
      <c r="H124" s="96">
        <f t="shared" si="2"/>
        <v>0</v>
      </c>
    </row>
    <row r="125" spans="1:8">
      <c r="A125" s="96" t="str">
        <f>IF(H125&gt;0,مارس!D42," ")</f>
        <v> </v>
      </c>
      <c r="B125" s="96" t="str">
        <f>IF(H125&gt;0,مارس!E42," ")</f>
        <v> </v>
      </c>
      <c r="C125" s="96" t="str">
        <f>IF(H125&gt;0,يناير!F42," ")</f>
        <v> </v>
      </c>
      <c r="D125" s="96">
        <f>مارس!BH42-مارس!BG42</f>
        <v>0</v>
      </c>
      <c r="E125" s="96">
        <f>مارس!CD42</f>
        <v>0</v>
      </c>
      <c r="F125" s="96">
        <f>مارس!BE42</f>
        <v>0</v>
      </c>
      <c r="G125" s="96">
        <f>مارس!BI42</f>
        <v>0</v>
      </c>
      <c r="H125" s="96">
        <f t="shared" si="2"/>
        <v>0</v>
      </c>
    </row>
    <row r="126" spans="1:8">
      <c r="A126" s="96" t="str">
        <f>IF(H126&gt;0,مارس!D43," ")</f>
        <v> </v>
      </c>
      <c r="B126" s="96" t="str">
        <f>IF(H126&gt;0,مارس!E43," ")</f>
        <v> </v>
      </c>
      <c r="C126" s="96" t="str">
        <f>IF(H126&gt;0,يناير!F43," ")</f>
        <v> </v>
      </c>
      <c r="D126" s="96">
        <f>مارس!BH43-مارس!BG43</f>
        <v>0</v>
      </c>
      <c r="E126" s="96">
        <f>مارس!CD43</f>
        <v>0</v>
      </c>
      <c r="F126" s="96">
        <f>مارس!BE43</f>
        <v>0</v>
      </c>
      <c r="G126" s="96">
        <f>مارس!BI43</f>
        <v>0</v>
      </c>
      <c r="H126" s="96">
        <f t="shared" si="2"/>
        <v>0</v>
      </c>
    </row>
    <row r="133" spans="3:5">
      <c r="C133" s="123" t="s">
        <v>621</v>
      </c>
      <c r="D133" s="123"/>
      <c r="E133" s="123"/>
    </row>
    <row r="134" spans="3:5">
      <c r="C134" s="123"/>
      <c r="D134" s="123"/>
      <c r="E134" s="123"/>
    </row>
    <row r="135" spans="3:5">
      <c r="C135" s="123"/>
      <c r="D135" s="123"/>
      <c r="E135" s="123"/>
    </row>
    <row r="136" spans="1:8">
      <c r="A136" s="97" t="s">
        <v>513</v>
      </c>
      <c r="B136" s="97" t="s">
        <v>11</v>
      </c>
      <c r="C136" s="97" t="s">
        <v>487</v>
      </c>
      <c r="D136" s="97" t="s">
        <v>33</v>
      </c>
      <c r="E136" s="97" t="s">
        <v>616</v>
      </c>
      <c r="F136" s="97" t="s">
        <v>617</v>
      </c>
      <c r="G136" s="97" t="s">
        <v>34</v>
      </c>
      <c r="H136" s="97" t="s">
        <v>618</v>
      </c>
    </row>
    <row r="137" spans="1:8">
      <c r="A137" s="96" t="str">
        <f>IF(H137&gt;0,ابريل!D12," ")</f>
        <v>Aprl-01</v>
      </c>
      <c r="B137" s="96">
        <f>IF(H137&gt;0,ابريل!E12," ")</f>
        <v>1</v>
      </c>
      <c r="C137" s="96" t="str">
        <f>IF(H137&gt;0,ابريل!F12," ")</f>
        <v>تسديد كامل مديونية احد الموردين  بقيمة 2300 نقدا </v>
      </c>
      <c r="D137" s="96">
        <f>ابريل!BH12-ابريل!BG12</f>
        <v>10000</v>
      </c>
      <c r="E137" s="96">
        <f>ابريل!CD12</f>
        <v>0</v>
      </c>
      <c r="F137" s="96">
        <f>ابريل!BE12</f>
        <v>0</v>
      </c>
      <c r="G137" s="96">
        <f>ابريل!BI12</f>
        <v>0</v>
      </c>
      <c r="H137" s="96">
        <f>D137+E137-F137-G137</f>
        <v>10000</v>
      </c>
    </row>
    <row r="138" spans="1:8">
      <c r="A138" s="96" t="str">
        <f>IF(H138&gt;0,ابريل!D13," ")</f>
        <v> </v>
      </c>
      <c r="B138" s="96" t="str">
        <f>IF(H138&gt;0,ابريل!E13," ")</f>
        <v> </v>
      </c>
      <c r="C138" s="96" t="str">
        <f>IF(H138&gt;0,ابريل!F13," ")</f>
        <v> </v>
      </c>
      <c r="D138" s="96">
        <f>ابريل!BH13-ابريل!BG13</f>
        <v>0</v>
      </c>
      <c r="E138" s="96">
        <f>ابريل!CD13</f>
        <v>0</v>
      </c>
      <c r="F138" s="96">
        <f>ابريل!BE13</f>
        <v>0</v>
      </c>
      <c r="G138" s="96">
        <f>ابريل!BI13</f>
        <v>0</v>
      </c>
      <c r="H138" s="96">
        <f t="shared" ref="H138:H168" si="3">D138+E138-F138-G138</f>
        <v>0</v>
      </c>
    </row>
    <row r="139" spans="1:8">
      <c r="A139" s="96" t="str">
        <f>IF(H139&gt;0,ابريل!D14," ")</f>
        <v> </v>
      </c>
      <c r="B139" s="96" t="str">
        <f>IF(H139&gt;0,ابريل!E14," ")</f>
        <v> </v>
      </c>
      <c r="C139" s="96" t="str">
        <f>IF(H139&gt;0,ابريل!F14," ")</f>
        <v> </v>
      </c>
      <c r="D139" s="96">
        <f>ابريل!BH14-ابريل!BG14</f>
        <v>0</v>
      </c>
      <c r="E139" s="96">
        <f>ابريل!CD14</f>
        <v>0</v>
      </c>
      <c r="F139" s="96">
        <f>ابريل!BE14</f>
        <v>0</v>
      </c>
      <c r="G139" s="96">
        <f>ابريل!BI14</f>
        <v>0</v>
      </c>
      <c r="H139" s="96">
        <f t="shared" si="3"/>
        <v>0</v>
      </c>
    </row>
    <row r="140" spans="1:8">
      <c r="A140" s="96" t="str">
        <f>IF(H140&gt;0,ابريل!D15," ")</f>
        <v> </v>
      </c>
      <c r="B140" s="96" t="str">
        <f>IF(H140&gt;0,ابريل!E15," ")</f>
        <v> </v>
      </c>
      <c r="C140" s="96" t="str">
        <f>IF(H140&gt;0,ابريل!F15," ")</f>
        <v> </v>
      </c>
      <c r="D140" s="96">
        <f>ابريل!BH15-ابريل!BG15</f>
        <v>0</v>
      </c>
      <c r="E140" s="96">
        <f>ابريل!CD15</f>
        <v>0</v>
      </c>
      <c r="F140" s="96">
        <f>ابريل!BE15</f>
        <v>0</v>
      </c>
      <c r="G140" s="96">
        <f>ابريل!BI15</f>
        <v>0</v>
      </c>
      <c r="H140" s="96">
        <f t="shared" si="3"/>
        <v>0</v>
      </c>
    </row>
    <row r="141" spans="1:8">
      <c r="A141" s="96" t="str">
        <f>IF(H141&gt;0,ابريل!D16," ")</f>
        <v> </v>
      </c>
      <c r="B141" s="96" t="str">
        <f>IF(H141&gt;0,ابريل!E16," ")</f>
        <v> </v>
      </c>
      <c r="C141" s="96" t="str">
        <f>IF(H141&gt;0,ابريل!F16," ")</f>
        <v> </v>
      </c>
      <c r="D141" s="96">
        <f>ابريل!BH16-ابريل!BG16</f>
        <v>0</v>
      </c>
      <c r="E141" s="96">
        <f>ابريل!CD16</f>
        <v>0</v>
      </c>
      <c r="F141" s="96">
        <f>ابريل!BE16</f>
        <v>0</v>
      </c>
      <c r="G141" s="96">
        <f>ابريل!BI16</f>
        <v>0</v>
      </c>
      <c r="H141" s="96">
        <f t="shared" si="3"/>
        <v>0</v>
      </c>
    </row>
    <row r="142" spans="1:8">
      <c r="A142" s="96" t="str">
        <f>IF(H142&gt;0,ابريل!D17," ")</f>
        <v> </v>
      </c>
      <c r="B142" s="96" t="str">
        <f>IF(H142&gt;0,ابريل!E17," ")</f>
        <v> </v>
      </c>
      <c r="C142" s="96" t="str">
        <f>IF(H142&gt;0,ابريل!F17," ")</f>
        <v> </v>
      </c>
      <c r="D142" s="96">
        <f>ابريل!BH17-ابريل!BG17</f>
        <v>0</v>
      </c>
      <c r="E142" s="96">
        <f>ابريل!CD17</f>
        <v>0</v>
      </c>
      <c r="F142" s="96">
        <f>ابريل!BE17</f>
        <v>0</v>
      </c>
      <c r="G142" s="96">
        <f>ابريل!BI17</f>
        <v>0</v>
      </c>
      <c r="H142" s="96">
        <f t="shared" si="3"/>
        <v>0</v>
      </c>
    </row>
    <row r="143" spans="1:8">
      <c r="A143" s="96" t="str">
        <f>IF(H143&gt;0,ابريل!D18," ")</f>
        <v> </v>
      </c>
      <c r="B143" s="96" t="str">
        <f>IF(H143&gt;0,ابريل!E18," ")</f>
        <v> </v>
      </c>
      <c r="C143" s="96" t="str">
        <f>IF(H143&gt;0,ابريل!F18," ")</f>
        <v> </v>
      </c>
      <c r="D143" s="96">
        <f>ابريل!BH18-ابريل!BG18</f>
        <v>0</v>
      </c>
      <c r="E143" s="96">
        <f>ابريل!CD18</f>
        <v>0</v>
      </c>
      <c r="F143" s="96">
        <f>ابريل!BE18</f>
        <v>0</v>
      </c>
      <c r="G143" s="96">
        <f>ابريل!BI18</f>
        <v>0</v>
      </c>
      <c r="H143" s="96">
        <f t="shared" si="3"/>
        <v>0</v>
      </c>
    </row>
    <row r="144" spans="1:8">
      <c r="A144" s="96" t="str">
        <f>IF(H144&gt;0,ابريل!D19," ")</f>
        <v> </v>
      </c>
      <c r="B144" s="96" t="str">
        <f>IF(H144&gt;0,ابريل!E19," ")</f>
        <v> </v>
      </c>
      <c r="C144" s="96" t="str">
        <f>IF(H144&gt;0,ابريل!F19," ")</f>
        <v> </v>
      </c>
      <c r="D144" s="96">
        <f>ابريل!BH19-ابريل!BG19</f>
        <v>0</v>
      </c>
      <c r="E144" s="96">
        <f>ابريل!CD19</f>
        <v>0</v>
      </c>
      <c r="F144" s="96">
        <f>ابريل!BE19</f>
        <v>0</v>
      </c>
      <c r="G144" s="96">
        <f>ابريل!BI19</f>
        <v>0</v>
      </c>
      <c r="H144" s="96">
        <f t="shared" si="3"/>
        <v>0</v>
      </c>
    </row>
    <row r="145" spans="1:8">
      <c r="A145" s="96" t="str">
        <f>IF(H145&gt;0,ابريل!D20," ")</f>
        <v> </v>
      </c>
      <c r="B145" s="96" t="str">
        <f>IF(H145&gt;0,ابريل!E20," ")</f>
        <v> </v>
      </c>
      <c r="C145" s="96" t="str">
        <f>IF(H145&gt;0,ابريل!F20," ")</f>
        <v> </v>
      </c>
      <c r="D145" s="96">
        <f>ابريل!BH20-ابريل!BG20</f>
        <v>0</v>
      </c>
      <c r="E145" s="96">
        <f>ابريل!CD20</f>
        <v>0</v>
      </c>
      <c r="F145" s="96">
        <f>ابريل!BE20</f>
        <v>0</v>
      </c>
      <c r="G145" s="96">
        <f>ابريل!BI20</f>
        <v>0</v>
      </c>
      <c r="H145" s="96">
        <f t="shared" si="3"/>
        <v>0</v>
      </c>
    </row>
    <row r="146" spans="1:8">
      <c r="A146" s="96" t="str">
        <f>IF(H146&gt;0,ابريل!D21," ")</f>
        <v>Aprl-10</v>
      </c>
      <c r="B146" s="96">
        <f>IF(H146&gt;0,ابريل!E21," ")</f>
        <v>10</v>
      </c>
      <c r="C146" s="96" t="str">
        <f>IF(H146&gt;0,ابريل!F21," ")</f>
        <v>شراء طابعة للمكتب ب 1500 + 225 ضريبة </v>
      </c>
      <c r="D146" s="96">
        <f>ابريل!BH21-ابريل!BG21</f>
        <v>0</v>
      </c>
      <c r="E146" s="96">
        <f>ابريل!CD21</f>
        <v>225</v>
      </c>
      <c r="F146" s="96">
        <f>ابريل!BE21</f>
        <v>0</v>
      </c>
      <c r="G146" s="96">
        <f>ابريل!BI21</f>
        <v>0</v>
      </c>
      <c r="H146" s="96">
        <f t="shared" si="3"/>
        <v>225</v>
      </c>
    </row>
    <row r="147" spans="1:8">
      <c r="A147" s="96" t="str">
        <f>IF(H147&gt;0,ابريل!D22," ")</f>
        <v> </v>
      </c>
      <c r="B147" s="96" t="str">
        <f>IF(H147&gt;0,ابريل!E22," ")</f>
        <v> </v>
      </c>
      <c r="C147" s="96" t="str">
        <f>IF(H147&gt;0,ابريل!F22," ")</f>
        <v> </v>
      </c>
      <c r="D147" s="96">
        <f>ابريل!BH22-ابريل!BG22</f>
        <v>0</v>
      </c>
      <c r="E147" s="96">
        <f>ابريل!CD22</f>
        <v>0</v>
      </c>
      <c r="F147" s="96">
        <f>ابريل!BE22</f>
        <v>0</v>
      </c>
      <c r="G147" s="96">
        <f>ابريل!BI22</f>
        <v>0</v>
      </c>
      <c r="H147" s="96">
        <f t="shared" si="3"/>
        <v>0</v>
      </c>
    </row>
    <row r="148" spans="1:8">
      <c r="A148" s="96" t="str">
        <f>IF(H148&gt;0,ابريل!D23," ")</f>
        <v> </v>
      </c>
      <c r="B148" s="96" t="str">
        <f>IF(H148&gt;0,ابريل!E23," ")</f>
        <v> </v>
      </c>
      <c r="C148" s="96" t="str">
        <f>IF(H148&gt;0,ابريل!F23," ")</f>
        <v> </v>
      </c>
      <c r="D148" s="96">
        <f>ابريل!BH23-ابريل!BG23</f>
        <v>0</v>
      </c>
      <c r="E148" s="96">
        <f>ابريل!CD23</f>
        <v>0</v>
      </c>
      <c r="F148" s="96">
        <f>ابريل!BE23</f>
        <v>0</v>
      </c>
      <c r="G148" s="96">
        <f>ابريل!BI23</f>
        <v>0</v>
      </c>
      <c r="H148" s="96">
        <f t="shared" si="3"/>
        <v>0</v>
      </c>
    </row>
    <row r="149" spans="1:8">
      <c r="A149" s="96" t="str">
        <f>IF(H149&gt;0,ابريل!D24," ")</f>
        <v> </v>
      </c>
      <c r="B149" s="96" t="str">
        <f>IF(H149&gt;0,ابريل!E24," ")</f>
        <v> </v>
      </c>
      <c r="C149" s="96" t="str">
        <f>IF(H149&gt;0,ابريل!F24," ")</f>
        <v> </v>
      </c>
      <c r="D149" s="96">
        <f>ابريل!BH24-ابريل!BG24</f>
        <v>0</v>
      </c>
      <c r="E149" s="96">
        <f>ابريل!CD24</f>
        <v>0</v>
      </c>
      <c r="F149" s="96">
        <f>ابريل!BE24</f>
        <v>0</v>
      </c>
      <c r="G149" s="96">
        <f>ابريل!BI24</f>
        <v>0</v>
      </c>
      <c r="H149" s="96">
        <f t="shared" si="3"/>
        <v>0</v>
      </c>
    </row>
    <row r="150" spans="1:8">
      <c r="A150" s="96" t="str">
        <f>IF(H150&gt;0,ابريل!D25," ")</f>
        <v> </v>
      </c>
      <c r="B150" s="96" t="str">
        <f>IF(H150&gt;0,ابريل!E25," ")</f>
        <v> </v>
      </c>
      <c r="C150" s="96" t="str">
        <f>IF(H150&gt;0,ابريل!F25," ")</f>
        <v> </v>
      </c>
      <c r="D150" s="96">
        <f>ابريل!BH25-ابريل!BG25</f>
        <v>0</v>
      </c>
      <c r="E150" s="96">
        <f>ابريل!CD25</f>
        <v>0</v>
      </c>
      <c r="F150" s="96">
        <f>ابريل!BE25</f>
        <v>0</v>
      </c>
      <c r="G150" s="96">
        <f>ابريل!BI25</f>
        <v>0</v>
      </c>
      <c r="H150" s="96">
        <f t="shared" si="3"/>
        <v>0</v>
      </c>
    </row>
    <row r="151" spans="1:8">
      <c r="A151" s="96" t="str">
        <f>IF(H151&gt;0,ابريل!D26," ")</f>
        <v> </v>
      </c>
      <c r="B151" s="96" t="str">
        <f>IF(H151&gt;0,ابريل!E26," ")</f>
        <v> </v>
      </c>
      <c r="C151" s="96" t="str">
        <f>IF(H151&gt;0,ابريل!F26," ")</f>
        <v> </v>
      </c>
      <c r="D151" s="96">
        <f>ابريل!BH26-ابريل!BG26</f>
        <v>0</v>
      </c>
      <c r="E151" s="96">
        <f>ابريل!CD26</f>
        <v>0</v>
      </c>
      <c r="F151" s="96">
        <f>ابريل!BE26</f>
        <v>0</v>
      </c>
      <c r="G151" s="96">
        <f>ابريل!BI26</f>
        <v>0</v>
      </c>
      <c r="H151" s="96">
        <f t="shared" si="3"/>
        <v>0</v>
      </c>
    </row>
    <row r="152" spans="1:8">
      <c r="A152" s="96" t="str">
        <f>IF(H152&gt;0,ابريل!D27," ")</f>
        <v> </v>
      </c>
      <c r="B152" s="96" t="str">
        <f>IF(H152&gt;0,ابريل!E27," ")</f>
        <v> </v>
      </c>
      <c r="C152" s="96" t="str">
        <f>IF(H152&gt;0,ابريل!F27," ")</f>
        <v> </v>
      </c>
      <c r="D152" s="96">
        <f>ابريل!BH27-ابريل!BG27</f>
        <v>0</v>
      </c>
      <c r="E152" s="96">
        <f>ابريل!CD27</f>
        <v>0</v>
      </c>
      <c r="F152" s="96">
        <f>ابريل!BE27</f>
        <v>0</v>
      </c>
      <c r="G152" s="96">
        <f>ابريل!BI27</f>
        <v>0</v>
      </c>
      <c r="H152" s="96">
        <f t="shared" si="3"/>
        <v>0</v>
      </c>
    </row>
    <row r="153" spans="1:8">
      <c r="A153" s="96" t="str">
        <f>IF(H153&gt;0,ابريل!D28," ")</f>
        <v> </v>
      </c>
      <c r="B153" s="96" t="str">
        <f>IF(H153&gt;0,ابريل!E28," ")</f>
        <v> </v>
      </c>
      <c r="C153" s="96" t="str">
        <f>IF(H153&gt;0,ابريل!F28," ")</f>
        <v> </v>
      </c>
      <c r="D153" s="96">
        <f>ابريل!BH28-ابريل!BG28</f>
        <v>0</v>
      </c>
      <c r="E153" s="96">
        <f>ابريل!CD28</f>
        <v>0</v>
      </c>
      <c r="F153" s="96">
        <f>ابريل!BE28</f>
        <v>0</v>
      </c>
      <c r="G153" s="96">
        <f>ابريل!BI28</f>
        <v>0</v>
      </c>
      <c r="H153" s="96">
        <f t="shared" si="3"/>
        <v>0</v>
      </c>
    </row>
    <row r="154" spans="1:8">
      <c r="A154" s="96" t="str">
        <f>IF(H154&gt;0,ابريل!D29," ")</f>
        <v> </v>
      </c>
      <c r="B154" s="96" t="str">
        <f>IF(H154&gt;0,ابريل!E29," ")</f>
        <v> </v>
      </c>
      <c r="C154" s="96" t="str">
        <f>IF(H154&gt;0,ابريل!F29," ")</f>
        <v> </v>
      </c>
      <c r="D154" s="96">
        <f>ابريل!BH29-ابريل!BG29</f>
        <v>0</v>
      </c>
      <c r="E154" s="96">
        <f>ابريل!CD29</f>
        <v>0</v>
      </c>
      <c r="F154" s="96">
        <f>ابريل!BE29</f>
        <v>0</v>
      </c>
      <c r="G154" s="96">
        <f>ابريل!BI29</f>
        <v>0</v>
      </c>
      <c r="H154" s="96">
        <f t="shared" si="3"/>
        <v>0</v>
      </c>
    </row>
    <row r="155" spans="1:8">
      <c r="A155" s="96" t="str">
        <f>IF(H155&gt;0,ابريل!D30," ")</f>
        <v> </v>
      </c>
      <c r="B155" s="96" t="str">
        <f>IF(H155&gt;0,ابريل!E30," ")</f>
        <v> </v>
      </c>
      <c r="C155" s="96" t="str">
        <f>IF(H155&gt;0,ابريل!F30," ")</f>
        <v> </v>
      </c>
      <c r="D155" s="96">
        <f>ابريل!BH30-ابريل!BG30</f>
        <v>0</v>
      </c>
      <c r="E155" s="96">
        <f>ابريل!CD30</f>
        <v>0</v>
      </c>
      <c r="F155" s="96">
        <f>ابريل!BE30</f>
        <v>0</v>
      </c>
      <c r="G155" s="96">
        <f>ابريل!BI30</f>
        <v>0</v>
      </c>
      <c r="H155" s="96">
        <f t="shared" si="3"/>
        <v>0</v>
      </c>
    </row>
    <row r="156" spans="1:8">
      <c r="A156" s="96" t="str">
        <f>IF(H156&gt;0,ابريل!D31," ")</f>
        <v> </v>
      </c>
      <c r="B156" s="96" t="str">
        <f>IF(H156&gt;0,ابريل!E31," ")</f>
        <v> </v>
      </c>
      <c r="C156" s="96" t="str">
        <f>IF(H156&gt;0,ابريل!F31," ")</f>
        <v> </v>
      </c>
      <c r="D156" s="96">
        <f>ابريل!BH31-ابريل!BG31</f>
        <v>0</v>
      </c>
      <c r="E156" s="96">
        <f>ابريل!CD31</f>
        <v>0</v>
      </c>
      <c r="F156" s="96">
        <f>ابريل!BE31</f>
        <v>0</v>
      </c>
      <c r="G156" s="96">
        <f>ابريل!BI31</f>
        <v>0</v>
      </c>
      <c r="H156" s="96">
        <f t="shared" si="3"/>
        <v>0</v>
      </c>
    </row>
    <row r="157" spans="1:8">
      <c r="A157" s="96" t="str">
        <f>IF(H157&gt;0,ابريل!D32," ")</f>
        <v> </v>
      </c>
      <c r="B157" s="96" t="str">
        <f>IF(H157&gt;0,ابريل!E32," ")</f>
        <v> </v>
      </c>
      <c r="C157" s="96" t="str">
        <f>IF(H157&gt;0,ابريل!F32," ")</f>
        <v> </v>
      </c>
      <c r="D157" s="96">
        <f>ابريل!BH32-ابريل!BG32</f>
        <v>0</v>
      </c>
      <c r="E157" s="96">
        <f>ابريل!CD32</f>
        <v>0</v>
      </c>
      <c r="F157" s="96">
        <f>ابريل!BE32</f>
        <v>0</v>
      </c>
      <c r="G157" s="96">
        <f>ابريل!BI32</f>
        <v>0</v>
      </c>
      <c r="H157" s="96">
        <f t="shared" si="3"/>
        <v>0</v>
      </c>
    </row>
    <row r="158" spans="1:8">
      <c r="A158" s="96" t="str">
        <f>IF(H158&gt;0,ابريل!D33," ")</f>
        <v> </v>
      </c>
      <c r="B158" s="96" t="str">
        <f>IF(H158&gt;0,ابريل!E33," ")</f>
        <v> </v>
      </c>
      <c r="C158" s="96" t="str">
        <f>IF(H158&gt;0,ابريل!F33," ")</f>
        <v> </v>
      </c>
      <c r="D158" s="96">
        <f>ابريل!BH33-ابريل!BG33</f>
        <v>0</v>
      </c>
      <c r="E158" s="96">
        <f>ابريل!CD33</f>
        <v>0</v>
      </c>
      <c r="F158" s="96">
        <f>ابريل!BE33</f>
        <v>0</v>
      </c>
      <c r="G158" s="96">
        <f>ابريل!BI33</f>
        <v>0</v>
      </c>
      <c r="H158" s="96">
        <f t="shared" si="3"/>
        <v>0</v>
      </c>
    </row>
    <row r="159" spans="1:8">
      <c r="A159" s="96" t="str">
        <f>IF(H159&gt;0,ابريل!D34," ")</f>
        <v> </v>
      </c>
      <c r="B159" s="96" t="str">
        <f>IF(H159&gt;0,ابريل!E34," ")</f>
        <v> </v>
      </c>
      <c r="C159" s="96" t="str">
        <f>IF(H159&gt;0,ابريل!F34," ")</f>
        <v> </v>
      </c>
      <c r="D159" s="96">
        <f>ابريل!BH34-ابريل!BG34</f>
        <v>0</v>
      </c>
      <c r="E159" s="96">
        <f>ابريل!CD34</f>
        <v>0</v>
      </c>
      <c r="F159" s="96">
        <f>ابريل!BE34</f>
        <v>0</v>
      </c>
      <c r="G159" s="96">
        <f>ابريل!BI34</f>
        <v>0</v>
      </c>
      <c r="H159" s="96">
        <f t="shared" si="3"/>
        <v>0</v>
      </c>
    </row>
    <row r="160" spans="1:8">
      <c r="A160" s="96" t="str">
        <f>IF(H160&gt;0,ابريل!D35," ")</f>
        <v> </v>
      </c>
      <c r="B160" s="96" t="str">
        <f>IF(H160&gt;0,ابريل!E35," ")</f>
        <v> </v>
      </c>
      <c r="C160" s="96" t="str">
        <f>IF(H160&gt;0,ابريل!F35," ")</f>
        <v> </v>
      </c>
      <c r="D160" s="96">
        <f>ابريل!BH35-ابريل!BG35</f>
        <v>0</v>
      </c>
      <c r="E160" s="96">
        <f>ابريل!CD35</f>
        <v>0</v>
      </c>
      <c r="F160" s="96">
        <f>ابريل!BE35</f>
        <v>0</v>
      </c>
      <c r="G160" s="96">
        <f>ابريل!BI35</f>
        <v>0</v>
      </c>
      <c r="H160" s="96">
        <f t="shared" si="3"/>
        <v>0</v>
      </c>
    </row>
    <row r="161" spans="1:8">
      <c r="A161" s="96" t="str">
        <f>IF(H161&gt;0,ابريل!D36," ")</f>
        <v> </v>
      </c>
      <c r="B161" s="96" t="str">
        <f>IF(H161&gt;0,ابريل!E36," ")</f>
        <v> </v>
      </c>
      <c r="C161" s="96" t="str">
        <f>IF(H161&gt;0,ابريل!F36," ")</f>
        <v> </v>
      </c>
      <c r="D161" s="96">
        <f>ابريل!BH36-ابريل!BG36</f>
        <v>0</v>
      </c>
      <c r="E161" s="96">
        <f>ابريل!CD36</f>
        <v>0</v>
      </c>
      <c r="F161" s="96">
        <f>ابريل!BE36</f>
        <v>0</v>
      </c>
      <c r="G161" s="96">
        <f>ابريل!BI36</f>
        <v>0</v>
      </c>
      <c r="H161" s="96">
        <f t="shared" si="3"/>
        <v>0</v>
      </c>
    </row>
    <row r="162" spans="1:8">
      <c r="A162" s="96" t="str">
        <f>IF(H162&gt;0,ابريل!D37," ")</f>
        <v> </v>
      </c>
      <c r="B162" s="96" t="str">
        <f>IF(H162&gt;0,ابريل!E37," ")</f>
        <v> </v>
      </c>
      <c r="C162" s="96" t="str">
        <f>IF(H162&gt;0,ابريل!F37," ")</f>
        <v> </v>
      </c>
      <c r="D162" s="96">
        <f>ابريل!BH37-ابريل!BG37</f>
        <v>0</v>
      </c>
      <c r="E162" s="96">
        <f>ابريل!CD37</f>
        <v>0</v>
      </c>
      <c r="F162" s="96">
        <f>ابريل!BE37</f>
        <v>0</v>
      </c>
      <c r="G162" s="96">
        <f>ابريل!BI37</f>
        <v>0</v>
      </c>
      <c r="H162" s="96">
        <f t="shared" si="3"/>
        <v>0</v>
      </c>
    </row>
    <row r="163" spans="1:8">
      <c r="A163" s="96" t="str">
        <f>IF(H163&gt;0,ابريل!D38," ")</f>
        <v>Aprl-27</v>
      </c>
      <c r="B163" s="96">
        <f>IF(H163&gt;0,ابريل!E38," ")</f>
        <v>27</v>
      </c>
      <c r="C163" s="96" t="str">
        <f>IF(H163&gt;0,ابريل!F38," ")</f>
        <v>دفع فاتورة انترنت بقيمة 300 + 45ضريبة </v>
      </c>
      <c r="D163" s="96">
        <f>ابريل!BH38-ابريل!BG38</f>
        <v>0</v>
      </c>
      <c r="E163" s="96">
        <f>ابريل!CD38</f>
        <v>45</v>
      </c>
      <c r="F163" s="96">
        <f>ابريل!BE38</f>
        <v>0</v>
      </c>
      <c r="G163" s="96">
        <f>ابريل!BI38</f>
        <v>0</v>
      </c>
      <c r="H163" s="96">
        <f t="shared" si="3"/>
        <v>45</v>
      </c>
    </row>
    <row r="164" spans="1:8">
      <c r="A164" s="96" t="str">
        <f>IF(H164&gt;0,ابريل!D39," ")</f>
        <v> </v>
      </c>
      <c r="B164" s="96" t="str">
        <f>IF(H164&gt;0,ابريل!E39," ")</f>
        <v> </v>
      </c>
      <c r="C164" s="96" t="str">
        <f>IF(H164&gt;0,ابريل!F39," ")</f>
        <v> </v>
      </c>
      <c r="D164" s="96">
        <f>ابريل!BH39-ابريل!BG39</f>
        <v>0</v>
      </c>
      <c r="E164" s="96">
        <f>ابريل!CD39</f>
        <v>0</v>
      </c>
      <c r="F164" s="96">
        <f>ابريل!BE39</f>
        <v>0</v>
      </c>
      <c r="G164" s="96">
        <f>ابريل!BI39</f>
        <v>0</v>
      </c>
      <c r="H164" s="96">
        <f t="shared" si="3"/>
        <v>0</v>
      </c>
    </row>
    <row r="165" spans="1:8">
      <c r="A165" s="96" t="str">
        <f>IF(H165&gt;0,ابريل!D40," ")</f>
        <v> </v>
      </c>
      <c r="B165" s="96" t="str">
        <f>IF(H165&gt;0,ابريل!E40," ")</f>
        <v> </v>
      </c>
      <c r="C165" s="96" t="str">
        <f>IF(H165&gt;0,ابريل!F40," ")</f>
        <v> </v>
      </c>
      <c r="D165" s="96">
        <f>ابريل!BH40-ابريل!BG40</f>
        <v>0</v>
      </c>
      <c r="E165" s="96">
        <f>ابريل!CD40</f>
        <v>0</v>
      </c>
      <c r="F165" s="96">
        <f>ابريل!BE40</f>
        <v>0</v>
      </c>
      <c r="G165" s="96">
        <f>ابريل!BI40</f>
        <v>0</v>
      </c>
      <c r="H165" s="96">
        <f t="shared" si="3"/>
        <v>0</v>
      </c>
    </row>
    <row r="166" spans="1:8">
      <c r="A166" s="96" t="str">
        <f>IF(H166&gt;0,ابريل!D41," ")</f>
        <v> </v>
      </c>
      <c r="B166" s="96" t="str">
        <f>IF(H166&gt;0,ابريل!E41," ")</f>
        <v> </v>
      </c>
      <c r="C166" s="96" t="str">
        <f>IF(H166&gt;0,ابريل!F41," ")</f>
        <v> </v>
      </c>
      <c r="D166" s="96">
        <f>ابريل!BH41-ابريل!BG41</f>
        <v>0</v>
      </c>
      <c r="E166" s="96">
        <f>ابريل!CD41</f>
        <v>0</v>
      </c>
      <c r="F166" s="96">
        <f>ابريل!BE41</f>
        <v>0</v>
      </c>
      <c r="G166" s="96">
        <f>ابريل!BI41</f>
        <v>0</v>
      </c>
      <c r="H166" s="96">
        <f t="shared" si="3"/>
        <v>0</v>
      </c>
    </row>
    <row r="167" spans="1:8">
      <c r="A167" s="96" t="str">
        <f>IF(H167&gt;0,ابريل!D42," ")</f>
        <v> </v>
      </c>
      <c r="B167" s="96" t="str">
        <f>IF(H167&gt;0,ابريل!E42," ")</f>
        <v> </v>
      </c>
      <c r="C167" s="96" t="str">
        <f>IF(H167&gt;0,ابريل!F42," ")</f>
        <v> </v>
      </c>
      <c r="D167" s="96">
        <f>ابريل!BH42-ابريل!BG42</f>
        <v>0</v>
      </c>
      <c r="E167" s="96">
        <f>ابريل!CD42</f>
        <v>0</v>
      </c>
      <c r="F167" s="96">
        <f>ابريل!BE42</f>
        <v>0</v>
      </c>
      <c r="G167" s="96">
        <f>ابريل!BI42</f>
        <v>0</v>
      </c>
      <c r="H167" s="96">
        <f t="shared" si="3"/>
        <v>0</v>
      </c>
    </row>
    <row r="168" spans="1:8">
      <c r="A168" s="96" t="str">
        <f>IF(H168&gt;0,ابريل!D43," ")</f>
        <v> </v>
      </c>
      <c r="B168" s="96" t="str">
        <f>IF(H168&gt;0,ابريل!E43," ")</f>
        <v> </v>
      </c>
      <c r="C168" s="96" t="str">
        <f>IF(H168&gt;0,ابريل!F43," ")</f>
        <v> </v>
      </c>
      <c r="D168" s="96">
        <f>ابريل!BH43-ابريل!BG43</f>
        <v>0</v>
      </c>
      <c r="E168" s="96">
        <f>ابريل!CD43</f>
        <v>0</v>
      </c>
      <c r="F168" s="96">
        <f>ابريل!BE43</f>
        <v>0</v>
      </c>
      <c r="G168" s="96">
        <f>ابريل!BI43</f>
        <v>0</v>
      </c>
      <c r="H168" s="96">
        <f t="shared" si="3"/>
        <v>0</v>
      </c>
    </row>
    <row r="175" spans="3:5">
      <c r="C175" s="123" t="s">
        <v>622</v>
      </c>
      <c r="D175" s="123"/>
      <c r="E175" s="123"/>
    </row>
    <row r="176" spans="3:5">
      <c r="C176" s="123"/>
      <c r="D176" s="123"/>
      <c r="E176" s="123"/>
    </row>
    <row r="177" spans="3:5">
      <c r="C177" s="123"/>
      <c r="D177" s="123"/>
      <c r="E177" s="123"/>
    </row>
    <row r="178" spans="1:8">
      <c r="A178" s="97" t="s">
        <v>513</v>
      </c>
      <c r="B178" s="97" t="s">
        <v>11</v>
      </c>
      <c r="C178" s="97" t="s">
        <v>487</v>
      </c>
      <c r="D178" s="97" t="s">
        <v>33</v>
      </c>
      <c r="E178" s="97" t="s">
        <v>616</v>
      </c>
      <c r="F178" s="97" t="s">
        <v>617</v>
      </c>
      <c r="G178" s="97" t="s">
        <v>34</v>
      </c>
      <c r="H178" s="97" t="s">
        <v>618</v>
      </c>
    </row>
    <row r="179" spans="1:8">
      <c r="A179" s="96" t="str">
        <f>IF(H179&gt;0,مايو!D12," ")</f>
        <v>Mayo-01</v>
      </c>
      <c r="B179" s="96">
        <f>IF(H179&gt;0,مايو!E12," ")</f>
        <v>1</v>
      </c>
      <c r="C179" s="96">
        <f>IF(H179&gt;0,مايو!F12," ")</f>
        <v>0</v>
      </c>
      <c r="D179" s="96">
        <f>مايو!BH12-مايو!BG12</f>
        <v>10000</v>
      </c>
      <c r="E179" s="96">
        <f>مايو!CD12</f>
        <v>0</v>
      </c>
      <c r="F179" s="96">
        <f>مايو!BE12</f>
        <v>0</v>
      </c>
      <c r="G179" s="96">
        <f>مايو!BI12</f>
        <v>0</v>
      </c>
      <c r="H179" s="96">
        <f>D179+E179-F179-G179</f>
        <v>10000</v>
      </c>
    </row>
    <row r="180" spans="1:8">
      <c r="A180" s="96" t="str">
        <f>IF(H180&gt;0,مايو!D13," ")</f>
        <v> </v>
      </c>
      <c r="B180" s="96" t="str">
        <f>IF(H180&gt;0,مايو!E13," ")</f>
        <v> </v>
      </c>
      <c r="C180" s="96" t="str">
        <f>IF(H180&gt;0,مايو!F13," ")</f>
        <v> </v>
      </c>
      <c r="D180" s="96">
        <f>مايو!BH13-مايو!BG13</f>
        <v>0</v>
      </c>
      <c r="E180" s="96">
        <f>مايو!CD13</f>
        <v>0</v>
      </c>
      <c r="F180" s="96">
        <f>مايو!BE13</f>
        <v>0</v>
      </c>
      <c r="G180" s="96">
        <f>مايو!BI13</f>
        <v>0</v>
      </c>
      <c r="H180" s="96">
        <f t="shared" ref="H180:H210" si="4">D180+E180-F180-G180</f>
        <v>0</v>
      </c>
    </row>
    <row r="181" spans="1:8">
      <c r="A181" s="96" t="str">
        <f>IF(H181&gt;0,مايو!D14," ")</f>
        <v> </v>
      </c>
      <c r="B181" s="96" t="str">
        <f>IF(H181&gt;0,مايو!E14," ")</f>
        <v> </v>
      </c>
      <c r="C181" s="96" t="str">
        <f>IF(H181&gt;0,مايو!F14," ")</f>
        <v> </v>
      </c>
      <c r="D181" s="96">
        <f>مايو!BH14-مايو!BG14</f>
        <v>0</v>
      </c>
      <c r="E181" s="96">
        <f>مايو!CD14</f>
        <v>0</v>
      </c>
      <c r="F181" s="96">
        <f>مايو!BE14</f>
        <v>0</v>
      </c>
      <c r="G181" s="96">
        <f>مايو!BI14</f>
        <v>0</v>
      </c>
      <c r="H181" s="96">
        <f t="shared" si="4"/>
        <v>0</v>
      </c>
    </row>
    <row r="182" spans="1:8">
      <c r="A182" s="96" t="str">
        <f>IF(H182&gt;0,مايو!D15," ")</f>
        <v> </v>
      </c>
      <c r="B182" s="96" t="str">
        <f>IF(H182&gt;0,مايو!E15," ")</f>
        <v> </v>
      </c>
      <c r="C182" s="96" t="str">
        <f>IF(H182&gt;0,مايو!F15," ")</f>
        <v> </v>
      </c>
      <c r="D182" s="96">
        <f>مايو!BH15-مايو!BG15</f>
        <v>0</v>
      </c>
      <c r="E182" s="96">
        <f>مايو!CD15</f>
        <v>0</v>
      </c>
      <c r="F182" s="96">
        <f>مايو!BE15</f>
        <v>0</v>
      </c>
      <c r="G182" s="96">
        <f>مايو!BI15</f>
        <v>0</v>
      </c>
      <c r="H182" s="96">
        <f t="shared" si="4"/>
        <v>0</v>
      </c>
    </row>
    <row r="183" spans="1:8">
      <c r="A183" s="96" t="str">
        <f>IF(H183&gt;0,مايو!D16," ")</f>
        <v> </v>
      </c>
      <c r="B183" s="96" t="str">
        <f>IF(H183&gt;0,مايو!E16," ")</f>
        <v> </v>
      </c>
      <c r="C183" s="96" t="str">
        <f>IF(H183&gt;0,مايو!F16," ")</f>
        <v> </v>
      </c>
      <c r="D183" s="96">
        <f>مايو!BH16-مايو!BG16</f>
        <v>0</v>
      </c>
      <c r="E183" s="96">
        <f>مايو!CD16</f>
        <v>0</v>
      </c>
      <c r="F183" s="96">
        <f>مايو!BE16</f>
        <v>0</v>
      </c>
      <c r="G183" s="96">
        <f>مايو!BI16</f>
        <v>0</v>
      </c>
      <c r="H183" s="96">
        <f t="shared" si="4"/>
        <v>0</v>
      </c>
    </row>
    <row r="184" spans="1:8">
      <c r="A184" s="96" t="str">
        <f>IF(H184&gt;0,مايو!D17," ")</f>
        <v> </v>
      </c>
      <c r="B184" s="96" t="str">
        <f>IF(H184&gt;0,مايو!E17," ")</f>
        <v> </v>
      </c>
      <c r="C184" s="96" t="str">
        <f>IF(H184&gt;0,مايو!F17," ")</f>
        <v> </v>
      </c>
      <c r="D184" s="96">
        <f>مايو!BH17-مايو!BG17</f>
        <v>0</v>
      </c>
      <c r="E184" s="96">
        <f>مايو!CD17</f>
        <v>0</v>
      </c>
      <c r="F184" s="96">
        <f>مايو!BE17</f>
        <v>0</v>
      </c>
      <c r="G184" s="96">
        <f>مايو!BI17</f>
        <v>0</v>
      </c>
      <c r="H184" s="96">
        <f t="shared" si="4"/>
        <v>0</v>
      </c>
    </row>
    <row r="185" spans="1:8">
      <c r="A185" s="96" t="str">
        <f>IF(H185&gt;0,مايو!D18," ")</f>
        <v> </v>
      </c>
      <c r="B185" s="96" t="str">
        <f>IF(H185&gt;0,مايو!E18," ")</f>
        <v> </v>
      </c>
      <c r="C185" s="96" t="str">
        <f>IF(H185&gt;0,مايو!F18," ")</f>
        <v> </v>
      </c>
      <c r="D185" s="96">
        <f>مايو!BH18-مايو!BG18</f>
        <v>0</v>
      </c>
      <c r="E185" s="96">
        <f>مايو!CD18</f>
        <v>0</v>
      </c>
      <c r="F185" s="96">
        <f>مايو!BE18</f>
        <v>0</v>
      </c>
      <c r="G185" s="96">
        <f>مايو!BI18</f>
        <v>0</v>
      </c>
      <c r="H185" s="96">
        <f t="shared" si="4"/>
        <v>0</v>
      </c>
    </row>
    <row r="186" spans="1:8">
      <c r="A186" s="96" t="str">
        <f>IF(H186&gt;0,مايو!D19," ")</f>
        <v> </v>
      </c>
      <c r="B186" s="96" t="str">
        <f>IF(H186&gt;0,مايو!E19," ")</f>
        <v> </v>
      </c>
      <c r="C186" s="96" t="str">
        <f>IF(H186&gt;0,مايو!F19," ")</f>
        <v> </v>
      </c>
      <c r="D186" s="96">
        <f>مايو!BH19-مايو!BG19</f>
        <v>0</v>
      </c>
      <c r="E186" s="96">
        <f>مايو!CD19</f>
        <v>0</v>
      </c>
      <c r="F186" s="96">
        <f>مايو!BE19</f>
        <v>0</v>
      </c>
      <c r="G186" s="96">
        <f>مايو!BI19</f>
        <v>0</v>
      </c>
      <c r="H186" s="96">
        <f t="shared" si="4"/>
        <v>0</v>
      </c>
    </row>
    <row r="187" spans="1:8">
      <c r="A187" s="96" t="str">
        <f>IF(H187&gt;0,مايو!D20," ")</f>
        <v> </v>
      </c>
      <c r="B187" s="96" t="str">
        <f>IF(H187&gt;0,مايو!E20," ")</f>
        <v> </v>
      </c>
      <c r="C187" s="96" t="str">
        <f>IF(H187&gt;0,مايو!F20," ")</f>
        <v> </v>
      </c>
      <c r="D187" s="96">
        <f>مايو!BH20-مايو!BG20</f>
        <v>0</v>
      </c>
      <c r="E187" s="96">
        <f>مايو!CD20</f>
        <v>0</v>
      </c>
      <c r="F187" s="96">
        <f>مايو!BE20</f>
        <v>0</v>
      </c>
      <c r="G187" s="96">
        <f>مايو!BI20</f>
        <v>0</v>
      </c>
      <c r="H187" s="96">
        <f t="shared" si="4"/>
        <v>0</v>
      </c>
    </row>
    <row r="188" spans="1:8">
      <c r="A188" s="96" t="str">
        <f>IF(H188&gt;0,مايو!D21," ")</f>
        <v> </v>
      </c>
      <c r="B188" s="96" t="str">
        <f>IF(H188&gt;0,مايو!E21," ")</f>
        <v> </v>
      </c>
      <c r="C188" s="96" t="str">
        <f>IF(H188&gt;0,مايو!F21," ")</f>
        <v> </v>
      </c>
      <c r="D188" s="96">
        <f>مايو!BH21-مايو!BG21</f>
        <v>0</v>
      </c>
      <c r="E188" s="96">
        <f>مايو!CD21</f>
        <v>0</v>
      </c>
      <c r="F188" s="96">
        <f>مايو!BE21</f>
        <v>0</v>
      </c>
      <c r="G188" s="96">
        <f>مايو!BI21</f>
        <v>0</v>
      </c>
      <c r="H188" s="96">
        <f t="shared" si="4"/>
        <v>0</v>
      </c>
    </row>
    <row r="189" spans="1:8">
      <c r="A189" s="96" t="str">
        <f>IF(H189&gt;0,مايو!D22," ")</f>
        <v> </v>
      </c>
      <c r="B189" s="96" t="str">
        <f>IF(H189&gt;0,مايو!E22," ")</f>
        <v> </v>
      </c>
      <c r="C189" s="96" t="str">
        <f>IF(H189&gt;0,مايو!F22," ")</f>
        <v> </v>
      </c>
      <c r="D189" s="96">
        <f>مايو!BH22-مايو!BG22</f>
        <v>0</v>
      </c>
      <c r="E189" s="96">
        <f>مايو!CD22</f>
        <v>0</v>
      </c>
      <c r="F189" s="96">
        <f>مايو!BE22</f>
        <v>0</v>
      </c>
      <c r="G189" s="96">
        <f>مايو!BI22</f>
        <v>0</v>
      </c>
      <c r="H189" s="96">
        <f t="shared" si="4"/>
        <v>0</v>
      </c>
    </row>
    <row r="190" spans="1:8">
      <c r="A190" s="96" t="str">
        <f>IF(H190&gt;0,مايو!D23," ")</f>
        <v> </v>
      </c>
      <c r="B190" s="96" t="str">
        <f>IF(H190&gt;0,مايو!E23," ")</f>
        <v> </v>
      </c>
      <c r="C190" s="96" t="str">
        <f>IF(H190&gt;0,مايو!F23," ")</f>
        <v> </v>
      </c>
      <c r="D190" s="96">
        <f>مايو!BH23-مايو!BG23</f>
        <v>0</v>
      </c>
      <c r="E190" s="96">
        <f>مايو!CD23</f>
        <v>0</v>
      </c>
      <c r="F190" s="96">
        <f>مايو!BE23</f>
        <v>0</v>
      </c>
      <c r="G190" s="96">
        <f>مايو!BI23</f>
        <v>0</v>
      </c>
      <c r="H190" s="96">
        <f t="shared" si="4"/>
        <v>0</v>
      </c>
    </row>
    <row r="191" spans="1:8">
      <c r="A191" s="96" t="str">
        <f>IF(H191&gt;0,مايو!D24," ")</f>
        <v> </v>
      </c>
      <c r="B191" s="96" t="str">
        <f>IF(H191&gt;0,مايو!E24," ")</f>
        <v> </v>
      </c>
      <c r="C191" s="96" t="str">
        <f>IF(H191&gt;0,مايو!F24," ")</f>
        <v> </v>
      </c>
      <c r="D191" s="96">
        <f>مايو!BH24-مايو!BG24</f>
        <v>0</v>
      </c>
      <c r="E191" s="96">
        <f>مايو!CD24</f>
        <v>0</v>
      </c>
      <c r="F191" s="96">
        <f>مايو!BE24</f>
        <v>0</v>
      </c>
      <c r="G191" s="96">
        <f>مايو!BI24</f>
        <v>0</v>
      </c>
      <c r="H191" s="96">
        <f t="shared" si="4"/>
        <v>0</v>
      </c>
    </row>
    <row r="192" spans="1:8">
      <c r="A192" s="96" t="str">
        <f>IF(H192&gt;0,مايو!D25," ")</f>
        <v> </v>
      </c>
      <c r="B192" s="96" t="str">
        <f>IF(H192&gt;0,مايو!E25," ")</f>
        <v> </v>
      </c>
      <c r="C192" s="96" t="str">
        <f>IF(H192&gt;0,مايو!F25," ")</f>
        <v> </v>
      </c>
      <c r="D192" s="96">
        <f>مايو!BH25-مايو!BG25</f>
        <v>0</v>
      </c>
      <c r="E192" s="96">
        <f>مايو!CD25</f>
        <v>0</v>
      </c>
      <c r="F192" s="96">
        <f>مايو!BE25</f>
        <v>0</v>
      </c>
      <c r="G192" s="96">
        <f>مايو!BI25</f>
        <v>0</v>
      </c>
      <c r="H192" s="96">
        <f t="shared" si="4"/>
        <v>0</v>
      </c>
    </row>
    <row r="193" spans="1:8">
      <c r="A193" s="96" t="str">
        <f>IF(H193&gt;0,مايو!D26," ")</f>
        <v> </v>
      </c>
      <c r="B193" s="96" t="str">
        <f>IF(H193&gt;0,مايو!E26," ")</f>
        <v> </v>
      </c>
      <c r="C193" s="96" t="str">
        <f>IF(H193&gt;0,مايو!F26," ")</f>
        <v> </v>
      </c>
      <c r="D193" s="96">
        <f>مايو!BH26-مايو!BG26</f>
        <v>0</v>
      </c>
      <c r="E193" s="96">
        <f>مايو!CD26</f>
        <v>0</v>
      </c>
      <c r="F193" s="96">
        <f>مايو!BE26</f>
        <v>0</v>
      </c>
      <c r="G193" s="96">
        <f>مايو!BI26</f>
        <v>0</v>
      </c>
      <c r="H193" s="96">
        <f t="shared" si="4"/>
        <v>0</v>
      </c>
    </row>
    <row r="194" spans="1:8">
      <c r="A194" s="96" t="str">
        <f>IF(H194&gt;0,مايو!D27," ")</f>
        <v> </v>
      </c>
      <c r="B194" s="96" t="str">
        <f>IF(H194&gt;0,مايو!E27," ")</f>
        <v> </v>
      </c>
      <c r="C194" s="96" t="str">
        <f>IF(H194&gt;0,مايو!F27," ")</f>
        <v> </v>
      </c>
      <c r="D194" s="96">
        <f>مايو!BH27-مايو!BG27</f>
        <v>0</v>
      </c>
      <c r="E194" s="96">
        <f>مايو!CD27</f>
        <v>0</v>
      </c>
      <c r="F194" s="96">
        <f>مايو!BE27</f>
        <v>0</v>
      </c>
      <c r="G194" s="96">
        <f>مايو!BI27</f>
        <v>0</v>
      </c>
      <c r="H194" s="96">
        <f t="shared" si="4"/>
        <v>0</v>
      </c>
    </row>
    <row r="195" spans="1:8">
      <c r="A195" s="96" t="str">
        <f>IF(H195&gt;0,مايو!D28," ")</f>
        <v> </v>
      </c>
      <c r="B195" s="96" t="str">
        <f>IF(H195&gt;0,مايو!E28," ")</f>
        <v> </v>
      </c>
      <c r="C195" s="96" t="str">
        <f>IF(H195&gt;0,مايو!F28," ")</f>
        <v> </v>
      </c>
      <c r="D195" s="96">
        <f>مايو!BH28-مايو!BG28</f>
        <v>0</v>
      </c>
      <c r="E195" s="96">
        <f>مايو!CD28</f>
        <v>0</v>
      </c>
      <c r="F195" s="96">
        <f>مايو!BE28</f>
        <v>0</v>
      </c>
      <c r="G195" s="96">
        <f>مايو!BI28</f>
        <v>0</v>
      </c>
      <c r="H195" s="96">
        <f t="shared" si="4"/>
        <v>0</v>
      </c>
    </row>
    <row r="196" spans="1:8">
      <c r="A196" s="96" t="str">
        <f>IF(H196&gt;0,مايو!D29," ")</f>
        <v> </v>
      </c>
      <c r="B196" s="96" t="str">
        <f>IF(H196&gt;0,مايو!E29," ")</f>
        <v> </v>
      </c>
      <c r="C196" s="96" t="str">
        <f>IF(H196&gt;0,مايو!F29," ")</f>
        <v> </v>
      </c>
      <c r="D196" s="96">
        <f>مايو!BH29-مايو!BG29</f>
        <v>0</v>
      </c>
      <c r="E196" s="96">
        <f>مايو!CD29</f>
        <v>0</v>
      </c>
      <c r="F196" s="96">
        <f>مايو!BE29</f>
        <v>0</v>
      </c>
      <c r="G196" s="96">
        <f>مايو!BI29</f>
        <v>0</v>
      </c>
      <c r="H196" s="96">
        <f t="shared" si="4"/>
        <v>0</v>
      </c>
    </row>
    <row r="197" spans="1:8">
      <c r="A197" s="96" t="str">
        <f>IF(H197&gt;0,مايو!D30," ")</f>
        <v> </v>
      </c>
      <c r="B197" s="96" t="str">
        <f>IF(H197&gt;0,مايو!E30," ")</f>
        <v> </v>
      </c>
      <c r="C197" s="96" t="str">
        <f>IF(H197&gt;0,مايو!F30," ")</f>
        <v> </v>
      </c>
      <c r="D197" s="96">
        <f>مايو!BH30-مايو!BG30</f>
        <v>0</v>
      </c>
      <c r="E197" s="96">
        <f>مايو!CD30</f>
        <v>0</v>
      </c>
      <c r="F197" s="96">
        <f>مايو!BE30</f>
        <v>0</v>
      </c>
      <c r="G197" s="96">
        <f>مايو!BI30</f>
        <v>0</v>
      </c>
      <c r="H197" s="96">
        <f t="shared" si="4"/>
        <v>0</v>
      </c>
    </row>
    <row r="198" spans="1:8">
      <c r="A198" s="96" t="str">
        <f>IF(H198&gt;0,مايو!D31," ")</f>
        <v> </v>
      </c>
      <c r="B198" s="96" t="str">
        <f>IF(H198&gt;0,مايو!E31," ")</f>
        <v> </v>
      </c>
      <c r="C198" s="96" t="str">
        <f>IF(H198&gt;0,مايو!F31," ")</f>
        <v> </v>
      </c>
      <c r="D198" s="96">
        <f>مايو!BH31-مايو!BG31</f>
        <v>0</v>
      </c>
      <c r="E198" s="96">
        <f>مايو!CD31</f>
        <v>0</v>
      </c>
      <c r="F198" s="96">
        <f>مايو!BE31</f>
        <v>0</v>
      </c>
      <c r="G198" s="96">
        <f>مايو!BI31</f>
        <v>0</v>
      </c>
      <c r="H198" s="96">
        <f t="shared" si="4"/>
        <v>0</v>
      </c>
    </row>
    <row r="199" spans="1:8">
      <c r="A199" s="96" t="str">
        <f>IF(H199&gt;0,مايو!D32," ")</f>
        <v> </v>
      </c>
      <c r="B199" s="96" t="str">
        <f>IF(H199&gt;0,مايو!E32," ")</f>
        <v> </v>
      </c>
      <c r="C199" s="96" t="str">
        <f>IF(H199&gt;0,مايو!F32," ")</f>
        <v> </v>
      </c>
      <c r="D199" s="96">
        <f>مايو!BH32-مايو!BG32</f>
        <v>0</v>
      </c>
      <c r="E199" s="96">
        <f>مايو!CD32</f>
        <v>0</v>
      </c>
      <c r="F199" s="96">
        <f>مايو!BE32</f>
        <v>0</v>
      </c>
      <c r="G199" s="96">
        <f>مايو!BI32</f>
        <v>0</v>
      </c>
      <c r="H199" s="96">
        <f t="shared" si="4"/>
        <v>0</v>
      </c>
    </row>
    <row r="200" spans="1:8">
      <c r="A200" s="96" t="str">
        <f>IF(H200&gt;0,مايو!D33," ")</f>
        <v> </v>
      </c>
      <c r="B200" s="96" t="str">
        <f>IF(H200&gt;0,مايو!E33," ")</f>
        <v> </v>
      </c>
      <c r="C200" s="96" t="str">
        <f>IF(H200&gt;0,مايو!F33," ")</f>
        <v> </v>
      </c>
      <c r="D200" s="96">
        <f>مايو!BH33-مايو!BG33</f>
        <v>0</v>
      </c>
      <c r="E200" s="96">
        <f>مايو!CD33</f>
        <v>0</v>
      </c>
      <c r="F200" s="96">
        <f>مايو!BE33</f>
        <v>0</v>
      </c>
      <c r="G200" s="96">
        <f>مايو!BI33</f>
        <v>0</v>
      </c>
      <c r="H200" s="96">
        <f t="shared" si="4"/>
        <v>0</v>
      </c>
    </row>
    <row r="201" spans="1:8">
      <c r="A201" s="96" t="str">
        <f>IF(H201&gt;0,مايو!D34," ")</f>
        <v> </v>
      </c>
      <c r="B201" s="96" t="str">
        <f>IF(H201&gt;0,مايو!E34," ")</f>
        <v> </v>
      </c>
      <c r="C201" s="96" t="str">
        <f>IF(H201&gt;0,مايو!F34," ")</f>
        <v> </v>
      </c>
      <c r="D201" s="96">
        <f>مايو!BH34-مايو!BG34</f>
        <v>0</v>
      </c>
      <c r="E201" s="96">
        <f>مايو!CD34</f>
        <v>0</v>
      </c>
      <c r="F201" s="96">
        <f>مايو!BE34</f>
        <v>0</v>
      </c>
      <c r="G201" s="96">
        <f>مايو!BI34</f>
        <v>0</v>
      </c>
      <c r="H201" s="96">
        <f t="shared" si="4"/>
        <v>0</v>
      </c>
    </row>
    <row r="202" spans="1:8">
      <c r="A202" s="96" t="str">
        <f>IF(H202&gt;0,مايو!D35," ")</f>
        <v> </v>
      </c>
      <c r="B202" s="96" t="str">
        <f>IF(H202&gt;0,مايو!E35," ")</f>
        <v> </v>
      </c>
      <c r="C202" s="96" t="str">
        <f>IF(H202&gt;0,مايو!F35," ")</f>
        <v> </v>
      </c>
      <c r="D202" s="96">
        <f>مايو!BH35-مايو!BG35</f>
        <v>0</v>
      </c>
      <c r="E202" s="96">
        <f>مايو!CD35</f>
        <v>0</v>
      </c>
      <c r="F202" s="96">
        <f>مايو!BE35</f>
        <v>0</v>
      </c>
      <c r="G202" s="96">
        <f>مايو!BI35</f>
        <v>0</v>
      </c>
      <c r="H202" s="96">
        <f t="shared" si="4"/>
        <v>0</v>
      </c>
    </row>
    <row r="203" spans="1:8">
      <c r="A203" s="96" t="str">
        <f>IF(H203&gt;0,مايو!D36," ")</f>
        <v> </v>
      </c>
      <c r="B203" s="96" t="str">
        <f>IF(H203&gt;0,مايو!E36," ")</f>
        <v> </v>
      </c>
      <c r="C203" s="96" t="str">
        <f>IF(H203&gt;0,مايو!F36," ")</f>
        <v> </v>
      </c>
      <c r="D203" s="96">
        <f>مايو!BH36-مايو!BG36</f>
        <v>0</v>
      </c>
      <c r="E203" s="96">
        <f>مايو!CD36</f>
        <v>0</v>
      </c>
      <c r="F203" s="96">
        <f>مايو!BE36</f>
        <v>0</v>
      </c>
      <c r="G203" s="96">
        <f>مايو!BI36</f>
        <v>0</v>
      </c>
      <c r="H203" s="96">
        <f t="shared" si="4"/>
        <v>0</v>
      </c>
    </row>
    <row r="204" spans="1:8">
      <c r="A204" s="96" t="str">
        <f>IF(H204&gt;0,مايو!D37," ")</f>
        <v> </v>
      </c>
      <c r="B204" s="96" t="str">
        <f>IF(H204&gt;0,مايو!E37," ")</f>
        <v> </v>
      </c>
      <c r="C204" s="96" t="str">
        <f>IF(H204&gt;0,مايو!F37," ")</f>
        <v> </v>
      </c>
      <c r="D204" s="96">
        <f>مايو!BH37-مايو!BG37</f>
        <v>0</v>
      </c>
      <c r="E204" s="96">
        <f>مايو!CD37</f>
        <v>0</v>
      </c>
      <c r="F204" s="96">
        <f>مايو!BE37</f>
        <v>0</v>
      </c>
      <c r="G204" s="96">
        <f>مايو!BI37</f>
        <v>0</v>
      </c>
      <c r="H204" s="96">
        <f t="shared" si="4"/>
        <v>0</v>
      </c>
    </row>
    <row r="205" spans="1:8">
      <c r="A205" s="96" t="str">
        <f>IF(H205&gt;0,مايو!D38," ")</f>
        <v> </v>
      </c>
      <c r="B205" s="96" t="str">
        <f>IF(H205&gt;0,مايو!E38," ")</f>
        <v> </v>
      </c>
      <c r="C205" s="96" t="str">
        <f>IF(H205&gt;0,مايو!F38," ")</f>
        <v> </v>
      </c>
      <c r="D205" s="96">
        <f>مايو!BH38-مايو!BG38</f>
        <v>0</v>
      </c>
      <c r="E205" s="96">
        <f>مايو!CD38</f>
        <v>0</v>
      </c>
      <c r="F205" s="96">
        <f>مايو!BE38</f>
        <v>0</v>
      </c>
      <c r="G205" s="96">
        <f>مايو!BI38</f>
        <v>0</v>
      </c>
      <c r="H205" s="96">
        <f t="shared" si="4"/>
        <v>0</v>
      </c>
    </row>
    <row r="206" spans="1:8">
      <c r="A206" s="96" t="str">
        <f>IF(H206&gt;0,مايو!D39," ")</f>
        <v> </v>
      </c>
      <c r="B206" s="96" t="str">
        <f>IF(H206&gt;0,مايو!E39," ")</f>
        <v> </v>
      </c>
      <c r="C206" s="96" t="str">
        <f>IF(H206&gt;0,مايو!F39," ")</f>
        <v> </v>
      </c>
      <c r="D206" s="96">
        <f>مايو!BH39-مايو!BG39</f>
        <v>0</v>
      </c>
      <c r="E206" s="96">
        <f>مايو!CD39</f>
        <v>0</v>
      </c>
      <c r="F206" s="96">
        <f>مايو!BE39</f>
        <v>0</v>
      </c>
      <c r="G206" s="96">
        <f>مايو!BI39</f>
        <v>0</v>
      </c>
      <c r="H206" s="96">
        <f t="shared" si="4"/>
        <v>0</v>
      </c>
    </row>
    <row r="207" spans="1:8">
      <c r="A207" s="96" t="str">
        <f>IF(H207&gt;0,مايو!D40," ")</f>
        <v> </v>
      </c>
      <c r="B207" s="96" t="str">
        <f>IF(H207&gt;0,مايو!E40," ")</f>
        <v> </v>
      </c>
      <c r="C207" s="96" t="str">
        <f>IF(H207&gt;0,مايو!F40," ")</f>
        <v> </v>
      </c>
      <c r="D207" s="96">
        <f>مايو!BH40-مايو!BG40</f>
        <v>0</v>
      </c>
      <c r="E207" s="96">
        <f>مايو!CD40</f>
        <v>0</v>
      </c>
      <c r="F207" s="96">
        <f>مايو!BE40</f>
        <v>0</v>
      </c>
      <c r="G207" s="96">
        <f>مايو!BI40</f>
        <v>0</v>
      </c>
      <c r="H207" s="96">
        <f t="shared" si="4"/>
        <v>0</v>
      </c>
    </row>
    <row r="208" spans="1:8">
      <c r="A208" s="96" t="str">
        <f>IF(H208&gt;0,مايو!D41," ")</f>
        <v> </v>
      </c>
      <c r="B208" s="96" t="str">
        <f>IF(H208&gt;0,مايو!E41," ")</f>
        <v> </v>
      </c>
      <c r="C208" s="96" t="str">
        <f>IF(H208&gt;0,مايو!F41," ")</f>
        <v> </v>
      </c>
      <c r="D208" s="96">
        <f>مايو!BH41-مايو!BG41</f>
        <v>0</v>
      </c>
      <c r="E208" s="96">
        <f>مايو!CD41</f>
        <v>0</v>
      </c>
      <c r="F208" s="96">
        <f>مايو!BE41</f>
        <v>0</v>
      </c>
      <c r="G208" s="96">
        <f>مايو!BI41</f>
        <v>0</v>
      </c>
      <c r="H208" s="96">
        <f t="shared" si="4"/>
        <v>0</v>
      </c>
    </row>
    <row r="209" spans="1:8">
      <c r="A209" s="96" t="str">
        <f>IF(H209&gt;0,مايو!D42," ")</f>
        <v> </v>
      </c>
      <c r="B209" s="96" t="str">
        <f>IF(H209&gt;0,مايو!E42," ")</f>
        <v> </v>
      </c>
      <c r="C209" s="96" t="str">
        <f>IF(H209&gt;0,مايو!F42," ")</f>
        <v> </v>
      </c>
      <c r="D209" s="96">
        <f>مايو!BH42-مايو!BG42</f>
        <v>0</v>
      </c>
      <c r="E209" s="96">
        <f>مايو!CD42</f>
        <v>0</v>
      </c>
      <c r="F209" s="96">
        <f>مايو!BE42</f>
        <v>0</v>
      </c>
      <c r="G209" s="96">
        <f>مايو!BI42</f>
        <v>0</v>
      </c>
      <c r="H209" s="96">
        <f t="shared" si="4"/>
        <v>0</v>
      </c>
    </row>
    <row r="210" spans="1:8">
      <c r="A210" s="96" t="str">
        <f>IF(H210&gt;0,مايو!D43," ")</f>
        <v> </v>
      </c>
      <c r="B210" s="96" t="str">
        <f>IF(H210&gt;0,مايو!E43," ")</f>
        <v> </v>
      </c>
      <c r="C210" s="96" t="str">
        <f>IF(H210&gt;0,مايو!F43," ")</f>
        <v> </v>
      </c>
      <c r="D210" s="96">
        <f>مايو!BH43-مايو!BG43</f>
        <v>0</v>
      </c>
      <c r="E210" s="96">
        <f>مايو!CD43</f>
        <v>0</v>
      </c>
      <c r="F210" s="96">
        <f>مايو!BE43</f>
        <v>0</v>
      </c>
      <c r="G210" s="96">
        <f>مايو!BI43</f>
        <v>0</v>
      </c>
      <c r="H210" s="96">
        <f t="shared" si="4"/>
        <v>0</v>
      </c>
    </row>
    <row r="217" spans="3:5">
      <c r="C217" s="123" t="s">
        <v>623</v>
      </c>
      <c r="D217" s="123"/>
      <c r="E217" s="123"/>
    </row>
    <row r="218" spans="3:5">
      <c r="C218" s="123"/>
      <c r="D218" s="123"/>
      <c r="E218" s="123"/>
    </row>
    <row r="219" spans="3:5">
      <c r="C219" s="123"/>
      <c r="D219" s="123"/>
      <c r="E219" s="123"/>
    </row>
    <row r="220" spans="1:8">
      <c r="A220" s="97" t="s">
        <v>513</v>
      </c>
      <c r="B220" s="97" t="s">
        <v>11</v>
      </c>
      <c r="C220" s="97" t="s">
        <v>487</v>
      </c>
      <c r="D220" s="97" t="s">
        <v>33</v>
      </c>
      <c r="E220" s="97" t="s">
        <v>616</v>
      </c>
      <c r="F220" s="97" t="s">
        <v>617</v>
      </c>
      <c r="G220" s="97" t="s">
        <v>34</v>
      </c>
      <c r="H220" s="97" t="s">
        <v>618</v>
      </c>
    </row>
    <row r="221" spans="1:8">
      <c r="A221" s="96" t="str">
        <f>IF(H221&gt;0,يونيو!D12," ")</f>
        <v>Juno-01</v>
      </c>
      <c r="B221" s="96">
        <f>IF(H221&gt;0,يونيو!E12," ")</f>
        <v>1</v>
      </c>
      <c r="C221" s="96">
        <f>IF(H221&gt;0,يونيو!F12," ")</f>
        <v>0</v>
      </c>
      <c r="D221" s="96">
        <f>يونيو!BH12-يونيو!BG12</f>
        <v>10000</v>
      </c>
      <c r="E221" s="96">
        <f>يونيو!CD12</f>
        <v>0</v>
      </c>
      <c r="F221" s="96">
        <f>يونيو!BE12</f>
        <v>0</v>
      </c>
      <c r="G221" s="96">
        <f>يونيو!BI12</f>
        <v>0</v>
      </c>
      <c r="H221" s="96">
        <f>D221+E221-F221-G221</f>
        <v>10000</v>
      </c>
    </row>
    <row r="222" spans="1:8">
      <c r="A222" s="96" t="str">
        <f>IF(H222&gt;0,يونيو!D13," ")</f>
        <v> </v>
      </c>
      <c r="B222" s="96" t="str">
        <f>IF(H222&gt;0,يونيو!E13," ")</f>
        <v> </v>
      </c>
      <c r="C222" s="96" t="str">
        <f>IF(H222&gt;0,يونيو!F13," ")</f>
        <v> </v>
      </c>
      <c r="D222" s="96">
        <f>يونيو!BH13-يونيو!BG13</f>
        <v>0</v>
      </c>
      <c r="E222" s="96">
        <f>يونيو!CD13</f>
        <v>0</v>
      </c>
      <c r="F222" s="96">
        <f>يونيو!BE13</f>
        <v>0</v>
      </c>
      <c r="G222" s="96">
        <f>يونيو!BI13</f>
        <v>0</v>
      </c>
      <c r="H222" s="96">
        <f t="shared" ref="H222:H252" si="5">D222+E222-F222-G222</f>
        <v>0</v>
      </c>
    </row>
    <row r="223" spans="1:8">
      <c r="A223" s="96" t="str">
        <f>IF(H223&gt;0,يونيو!D14," ")</f>
        <v> </v>
      </c>
      <c r="B223" s="96" t="str">
        <f>IF(H223&gt;0,يونيو!E14," ")</f>
        <v> </v>
      </c>
      <c r="C223" s="96" t="str">
        <f>IF(H223&gt;0,يونيو!F14," ")</f>
        <v> </v>
      </c>
      <c r="D223" s="96">
        <f>يونيو!BH14-يونيو!BG14</f>
        <v>0</v>
      </c>
      <c r="E223" s="96">
        <f>يونيو!CD14</f>
        <v>0</v>
      </c>
      <c r="F223" s="96">
        <f>يونيو!BE14</f>
        <v>0</v>
      </c>
      <c r="G223" s="96">
        <f>يونيو!BI14</f>
        <v>0</v>
      </c>
      <c r="H223" s="96">
        <f t="shared" si="5"/>
        <v>0</v>
      </c>
    </row>
    <row r="224" spans="1:8">
      <c r="A224" s="96" t="str">
        <f>IF(H224&gt;0,يونيو!D15," ")</f>
        <v> </v>
      </c>
      <c r="B224" s="96" t="str">
        <f>IF(H224&gt;0,يونيو!E15," ")</f>
        <v> </v>
      </c>
      <c r="C224" s="96" t="str">
        <f>IF(H224&gt;0,يونيو!F15," ")</f>
        <v> </v>
      </c>
      <c r="D224" s="96">
        <f>يونيو!BH15-يونيو!BG15</f>
        <v>0</v>
      </c>
      <c r="E224" s="96">
        <f>يونيو!CD15</f>
        <v>0</v>
      </c>
      <c r="F224" s="96">
        <f>يونيو!BE15</f>
        <v>0</v>
      </c>
      <c r="G224" s="96">
        <f>يونيو!BI15</f>
        <v>0</v>
      </c>
      <c r="H224" s="96">
        <f t="shared" si="5"/>
        <v>0</v>
      </c>
    </row>
    <row r="225" spans="1:8">
      <c r="A225" s="96" t="str">
        <f>IF(H225&gt;0,يونيو!D16," ")</f>
        <v> </v>
      </c>
      <c r="B225" s="96" t="str">
        <f>IF(H225&gt;0,يونيو!E16," ")</f>
        <v> </v>
      </c>
      <c r="C225" s="96" t="str">
        <f>IF(H225&gt;0,يونيو!F16," ")</f>
        <v> </v>
      </c>
      <c r="D225" s="96">
        <f>يونيو!BH16-يونيو!BG16</f>
        <v>0</v>
      </c>
      <c r="E225" s="96">
        <f>يونيو!CD16</f>
        <v>0</v>
      </c>
      <c r="F225" s="96">
        <f>يونيو!BE16</f>
        <v>0</v>
      </c>
      <c r="G225" s="96">
        <f>يونيو!BI16</f>
        <v>0</v>
      </c>
      <c r="H225" s="96">
        <f t="shared" si="5"/>
        <v>0</v>
      </c>
    </row>
    <row r="226" spans="1:8">
      <c r="A226" s="96" t="str">
        <f>IF(H226&gt;0,يونيو!D17," ")</f>
        <v> </v>
      </c>
      <c r="B226" s="96" t="str">
        <f>IF(H226&gt;0,يونيو!E17," ")</f>
        <v> </v>
      </c>
      <c r="C226" s="96" t="str">
        <f>IF(H226&gt;0,يونيو!F17," ")</f>
        <v> </v>
      </c>
      <c r="D226" s="96">
        <f>يونيو!BH17-يونيو!BG17</f>
        <v>0</v>
      </c>
      <c r="E226" s="96">
        <f>يونيو!CD17</f>
        <v>0</v>
      </c>
      <c r="F226" s="96">
        <f>يونيو!BE17</f>
        <v>0</v>
      </c>
      <c r="G226" s="96">
        <f>يونيو!BI17</f>
        <v>0</v>
      </c>
      <c r="H226" s="96">
        <f t="shared" si="5"/>
        <v>0</v>
      </c>
    </row>
    <row r="227" spans="1:8">
      <c r="A227" s="96" t="str">
        <f>IF(H227&gt;0,يونيو!D18," ")</f>
        <v> </v>
      </c>
      <c r="B227" s="96" t="str">
        <f>IF(H227&gt;0,يونيو!E18," ")</f>
        <v> </v>
      </c>
      <c r="C227" s="96" t="str">
        <f>IF(H227&gt;0,يونيو!F18," ")</f>
        <v> </v>
      </c>
      <c r="D227" s="96">
        <f>يونيو!BH18-يونيو!BG18</f>
        <v>0</v>
      </c>
      <c r="E227" s="96">
        <f>يونيو!CD18</f>
        <v>0</v>
      </c>
      <c r="F227" s="96">
        <f>يونيو!BE18</f>
        <v>0</v>
      </c>
      <c r="G227" s="96">
        <f>يونيو!BI18</f>
        <v>0</v>
      </c>
      <c r="H227" s="96">
        <f t="shared" si="5"/>
        <v>0</v>
      </c>
    </row>
    <row r="228" spans="1:8">
      <c r="A228" s="96" t="str">
        <f>IF(H228&gt;0,يونيو!D19," ")</f>
        <v> </v>
      </c>
      <c r="B228" s="96" t="str">
        <f>IF(H228&gt;0,يونيو!E19," ")</f>
        <v> </v>
      </c>
      <c r="C228" s="96" t="str">
        <f>IF(H228&gt;0,يونيو!F19," ")</f>
        <v> </v>
      </c>
      <c r="D228" s="96">
        <f>يونيو!BH19-يونيو!BG19</f>
        <v>0</v>
      </c>
      <c r="E228" s="96">
        <f>يونيو!CD19</f>
        <v>0</v>
      </c>
      <c r="F228" s="96">
        <f>يونيو!BE19</f>
        <v>0</v>
      </c>
      <c r="G228" s="96">
        <f>يونيو!BI19</f>
        <v>0</v>
      </c>
      <c r="H228" s="96">
        <f t="shared" si="5"/>
        <v>0</v>
      </c>
    </row>
    <row r="229" spans="1:8">
      <c r="A229" s="96" t="str">
        <f>IF(H229&gt;0,يونيو!D20," ")</f>
        <v> </v>
      </c>
      <c r="B229" s="96" t="str">
        <f>IF(H229&gt;0,يونيو!E20," ")</f>
        <v> </v>
      </c>
      <c r="C229" s="96" t="str">
        <f>IF(H229&gt;0,يونيو!F20," ")</f>
        <v> </v>
      </c>
      <c r="D229" s="96">
        <f>يونيو!BH20-يونيو!BG20</f>
        <v>0</v>
      </c>
      <c r="E229" s="96">
        <f>يونيو!CD20</f>
        <v>0</v>
      </c>
      <c r="F229" s="96">
        <f>يونيو!BE20</f>
        <v>0</v>
      </c>
      <c r="G229" s="96">
        <f>يونيو!BI20</f>
        <v>0</v>
      </c>
      <c r="H229" s="96">
        <f t="shared" si="5"/>
        <v>0</v>
      </c>
    </row>
    <row r="230" spans="1:8">
      <c r="A230" s="96" t="str">
        <f>IF(H230&gt;0,يونيو!D21," ")</f>
        <v> </v>
      </c>
      <c r="B230" s="96" t="str">
        <f>IF(H230&gt;0,يونيو!E21," ")</f>
        <v> </v>
      </c>
      <c r="C230" s="96" t="str">
        <f>IF(H230&gt;0,يونيو!F21," ")</f>
        <v> </v>
      </c>
      <c r="D230" s="96">
        <f>يونيو!BH21-يونيو!BG21</f>
        <v>0</v>
      </c>
      <c r="E230" s="96">
        <f>يونيو!CD21</f>
        <v>0</v>
      </c>
      <c r="F230" s="96">
        <f>يونيو!BE21</f>
        <v>0</v>
      </c>
      <c r="G230" s="96">
        <f>يونيو!BI21</f>
        <v>0</v>
      </c>
      <c r="H230" s="96">
        <f t="shared" si="5"/>
        <v>0</v>
      </c>
    </row>
    <row r="231" spans="1:8">
      <c r="A231" s="96" t="str">
        <f>IF(H231&gt;0,يونيو!D22," ")</f>
        <v> </v>
      </c>
      <c r="B231" s="96" t="str">
        <f>IF(H231&gt;0,يونيو!E22," ")</f>
        <v> </v>
      </c>
      <c r="C231" s="96" t="str">
        <f>IF(H231&gt;0,يونيو!F22," ")</f>
        <v> </v>
      </c>
      <c r="D231" s="96">
        <f>يونيو!BH22-يونيو!BG22</f>
        <v>0</v>
      </c>
      <c r="E231" s="96">
        <f>يونيو!CD22</f>
        <v>0</v>
      </c>
      <c r="F231" s="96">
        <f>يونيو!BE22</f>
        <v>0</v>
      </c>
      <c r="G231" s="96">
        <f>يونيو!BI22</f>
        <v>0</v>
      </c>
      <c r="H231" s="96">
        <f t="shared" si="5"/>
        <v>0</v>
      </c>
    </row>
    <row r="232" spans="1:8">
      <c r="A232" s="96" t="str">
        <f>IF(H232&gt;0,يونيو!D23," ")</f>
        <v> </v>
      </c>
      <c r="B232" s="96" t="str">
        <f>IF(H232&gt;0,يونيو!E23," ")</f>
        <v> </v>
      </c>
      <c r="C232" s="96" t="str">
        <f>IF(H232&gt;0,يونيو!F23," ")</f>
        <v> </v>
      </c>
      <c r="D232" s="96">
        <f>يونيو!BH23-يونيو!BG23</f>
        <v>0</v>
      </c>
      <c r="E232" s="96">
        <f>يونيو!CD23</f>
        <v>0</v>
      </c>
      <c r="F232" s="96">
        <f>يونيو!BE23</f>
        <v>0</v>
      </c>
      <c r="G232" s="96">
        <f>يونيو!BI23</f>
        <v>0</v>
      </c>
      <c r="H232" s="96">
        <f t="shared" si="5"/>
        <v>0</v>
      </c>
    </row>
    <row r="233" spans="1:8">
      <c r="A233" s="96" t="str">
        <f>IF(H233&gt;0,يونيو!D24," ")</f>
        <v> </v>
      </c>
      <c r="B233" s="96" t="str">
        <f>IF(H233&gt;0,يونيو!E24," ")</f>
        <v> </v>
      </c>
      <c r="C233" s="96" t="str">
        <f>IF(H233&gt;0,يونيو!F24," ")</f>
        <v> </v>
      </c>
      <c r="D233" s="96">
        <f>يونيو!BH24-يونيو!BG24</f>
        <v>0</v>
      </c>
      <c r="E233" s="96">
        <f>يونيو!CD24</f>
        <v>0</v>
      </c>
      <c r="F233" s="96">
        <f>يونيو!BE24</f>
        <v>0</v>
      </c>
      <c r="G233" s="96">
        <f>يونيو!BI24</f>
        <v>0</v>
      </c>
      <c r="H233" s="96">
        <f t="shared" si="5"/>
        <v>0</v>
      </c>
    </row>
    <row r="234" spans="1:8">
      <c r="A234" s="96" t="str">
        <f>IF(H234&gt;0,يونيو!D25," ")</f>
        <v> </v>
      </c>
      <c r="B234" s="96" t="str">
        <f>IF(H234&gt;0,يونيو!E25," ")</f>
        <v> </v>
      </c>
      <c r="C234" s="96" t="str">
        <f>IF(H234&gt;0,يونيو!F25," ")</f>
        <v> </v>
      </c>
      <c r="D234" s="96">
        <f>يونيو!BH25-يونيو!BG25</f>
        <v>0</v>
      </c>
      <c r="E234" s="96">
        <f>يونيو!CD25</f>
        <v>0</v>
      </c>
      <c r="F234" s="96">
        <f>يونيو!BE25</f>
        <v>0</v>
      </c>
      <c r="G234" s="96">
        <f>يونيو!BI25</f>
        <v>0</v>
      </c>
      <c r="H234" s="96">
        <f t="shared" si="5"/>
        <v>0</v>
      </c>
    </row>
    <row r="235" spans="1:8">
      <c r="A235" s="96" t="str">
        <f>IF(H235&gt;0,يونيو!D26," ")</f>
        <v> </v>
      </c>
      <c r="B235" s="96" t="str">
        <f>IF(H235&gt;0,يونيو!E26," ")</f>
        <v> </v>
      </c>
      <c r="C235" s="96" t="str">
        <f>IF(H235&gt;0,يونيو!F26," ")</f>
        <v> </v>
      </c>
      <c r="D235" s="96">
        <f>يونيو!BH26-يونيو!BG26</f>
        <v>0</v>
      </c>
      <c r="E235" s="96">
        <f>يونيو!CD26</f>
        <v>0</v>
      </c>
      <c r="F235" s="96">
        <f>يونيو!BE26</f>
        <v>0</v>
      </c>
      <c r="G235" s="96">
        <f>يونيو!BI26</f>
        <v>0</v>
      </c>
      <c r="H235" s="96">
        <f t="shared" si="5"/>
        <v>0</v>
      </c>
    </row>
    <row r="236" spans="1:8">
      <c r="A236" s="96" t="str">
        <f>IF(H236&gt;0,يونيو!D27," ")</f>
        <v> </v>
      </c>
      <c r="B236" s="96" t="str">
        <f>IF(H236&gt;0,يونيو!E27," ")</f>
        <v> </v>
      </c>
      <c r="C236" s="96" t="str">
        <f>IF(H236&gt;0,يونيو!F27," ")</f>
        <v> </v>
      </c>
      <c r="D236" s="96">
        <f>يونيو!BH27-يونيو!BG27</f>
        <v>0</v>
      </c>
      <c r="E236" s="96">
        <f>يونيو!CD27</f>
        <v>0</v>
      </c>
      <c r="F236" s="96">
        <f>يونيو!BE27</f>
        <v>0</v>
      </c>
      <c r="G236" s="96">
        <f>يونيو!BI27</f>
        <v>0</v>
      </c>
      <c r="H236" s="96">
        <f t="shared" si="5"/>
        <v>0</v>
      </c>
    </row>
    <row r="237" spans="1:8">
      <c r="A237" s="96" t="str">
        <f>IF(H237&gt;0,يونيو!D28," ")</f>
        <v> </v>
      </c>
      <c r="B237" s="96" t="str">
        <f>IF(H237&gt;0,يونيو!E28," ")</f>
        <v> </v>
      </c>
      <c r="C237" s="96" t="str">
        <f>IF(H237&gt;0,يونيو!F28," ")</f>
        <v> </v>
      </c>
      <c r="D237" s="96">
        <f>يونيو!BH28-يونيو!BG28</f>
        <v>0</v>
      </c>
      <c r="E237" s="96">
        <f>يونيو!CD28</f>
        <v>0</v>
      </c>
      <c r="F237" s="96">
        <f>يونيو!BE28</f>
        <v>0</v>
      </c>
      <c r="G237" s="96">
        <f>يونيو!BI28</f>
        <v>0</v>
      </c>
      <c r="H237" s="96">
        <f t="shared" si="5"/>
        <v>0</v>
      </c>
    </row>
    <row r="238" spans="1:8">
      <c r="A238" s="96" t="str">
        <f>IF(H238&gt;0,يونيو!D29," ")</f>
        <v> </v>
      </c>
      <c r="B238" s="96" t="str">
        <f>IF(H238&gt;0,يونيو!E29," ")</f>
        <v> </v>
      </c>
      <c r="C238" s="96" t="str">
        <f>IF(H238&gt;0,يونيو!F29," ")</f>
        <v> </v>
      </c>
      <c r="D238" s="96">
        <f>يونيو!BH29-يونيو!BG29</f>
        <v>0</v>
      </c>
      <c r="E238" s="96">
        <f>يونيو!CD29</f>
        <v>0</v>
      </c>
      <c r="F238" s="96">
        <f>يونيو!BE29</f>
        <v>0</v>
      </c>
      <c r="G238" s="96">
        <f>يونيو!BI29</f>
        <v>0</v>
      </c>
      <c r="H238" s="96">
        <f t="shared" si="5"/>
        <v>0</v>
      </c>
    </row>
    <row r="239" spans="1:8">
      <c r="A239" s="96" t="str">
        <f>IF(H239&gt;0,يونيو!D30," ")</f>
        <v> </v>
      </c>
      <c r="B239" s="96" t="str">
        <f>IF(H239&gt;0,يونيو!E30," ")</f>
        <v> </v>
      </c>
      <c r="C239" s="96" t="str">
        <f>IF(H239&gt;0,يونيو!F30," ")</f>
        <v> </v>
      </c>
      <c r="D239" s="96">
        <f>يونيو!BH30-يونيو!BG30</f>
        <v>0</v>
      </c>
      <c r="E239" s="96">
        <f>يونيو!CD30</f>
        <v>0</v>
      </c>
      <c r="F239" s="96">
        <f>يونيو!BE30</f>
        <v>0</v>
      </c>
      <c r="G239" s="96">
        <f>يونيو!BI30</f>
        <v>0</v>
      </c>
      <c r="H239" s="96">
        <f t="shared" si="5"/>
        <v>0</v>
      </c>
    </row>
    <row r="240" spans="1:8">
      <c r="A240" s="96" t="str">
        <f>IF(H240&gt;0,يونيو!D31," ")</f>
        <v> </v>
      </c>
      <c r="B240" s="96" t="str">
        <f>IF(H240&gt;0,يونيو!E31," ")</f>
        <v> </v>
      </c>
      <c r="C240" s="96" t="str">
        <f>IF(H240&gt;0,يونيو!F31," ")</f>
        <v> </v>
      </c>
      <c r="D240" s="96">
        <f>يونيو!BH31-يونيو!BG31</f>
        <v>0</v>
      </c>
      <c r="E240" s="96">
        <f>يونيو!CD31</f>
        <v>0</v>
      </c>
      <c r="F240" s="96">
        <f>يونيو!BE31</f>
        <v>0</v>
      </c>
      <c r="G240" s="96">
        <f>يونيو!BI31</f>
        <v>0</v>
      </c>
      <c r="H240" s="96">
        <f t="shared" si="5"/>
        <v>0</v>
      </c>
    </row>
    <row r="241" spans="1:8">
      <c r="A241" s="96" t="str">
        <f>IF(H241&gt;0,يونيو!D32," ")</f>
        <v> </v>
      </c>
      <c r="B241" s="96" t="str">
        <f>IF(H241&gt;0,يونيو!E32," ")</f>
        <v> </v>
      </c>
      <c r="C241" s="96" t="str">
        <f>IF(H241&gt;0,يونيو!F32," ")</f>
        <v> </v>
      </c>
      <c r="D241" s="96">
        <f>يونيو!BH32-يونيو!BG32</f>
        <v>0</v>
      </c>
      <c r="E241" s="96">
        <f>يونيو!CD32</f>
        <v>0</v>
      </c>
      <c r="F241" s="96">
        <f>يونيو!BE32</f>
        <v>0</v>
      </c>
      <c r="G241" s="96">
        <f>يونيو!BI32</f>
        <v>0</v>
      </c>
      <c r="H241" s="96">
        <f t="shared" si="5"/>
        <v>0</v>
      </c>
    </row>
    <row r="242" spans="1:8">
      <c r="A242" s="96" t="str">
        <f>IF(H242&gt;0,يونيو!D33," ")</f>
        <v> </v>
      </c>
      <c r="B242" s="96" t="str">
        <f>IF(H242&gt;0,يونيو!E33," ")</f>
        <v> </v>
      </c>
      <c r="C242" s="96" t="str">
        <f>IF(H242&gt;0,يونيو!F33," ")</f>
        <v> </v>
      </c>
      <c r="D242" s="96">
        <f>يونيو!BH33-يونيو!BG33</f>
        <v>0</v>
      </c>
      <c r="E242" s="96">
        <f>يونيو!CD33</f>
        <v>0</v>
      </c>
      <c r="F242" s="96">
        <f>يونيو!BE33</f>
        <v>0</v>
      </c>
      <c r="G242" s="96">
        <f>يونيو!BI33</f>
        <v>0</v>
      </c>
      <c r="H242" s="96">
        <f t="shared" si="5"/>
        <v>0</v>
      </c>
    </row>
    <row r="243" spans="1:8">
      <c r="A243" s="96" t="str">
        <f>IF(H243&gt;0,يونيو!D34," ")</f>
        <v> </v>
      </c>
      <c r="B243" s="96" t="str">
        <f>IF(H243&gt;0,يونيو!E34," ")</f>
        <v> </v>
      </c>
      <c r="C243" s="96" t="str">
        <f>IF(H243&gt;0,يونيو!F34," ")</f>
        <v> </v>
      </c>
      <c r="D243" s="96">
        <f>يونيو!BH34-يونيو!BG34</f>
        <v>0</v>
      </c>
      <c r="E243" s="96">
        <f>يونيو!CD34</f>
        <v>0</v>
      </c>
      <c r="F243" s="96">
        <f>يونيو!BE34</f>
        <v>0</v>
      </c>
      <c r="G243" s="96">
        <f>يونيو!BI34</f>
        <v>0</v>
      </c>
      <c r="H243" s="96">
        <f t="shared" si="5"/>
        <v>0</v>
      </c>
    </row>
    <row r="244" spans="1:8">
      <c r="A244" s="96" t="str">
        <f>IF(H244&gt;0,يونيو!D35," ")</f>
        <v> </v>
      </c>
      <c r="B244" s="96" t="str">
        <f>IF(H244&gt;0,يونيو!E35," ")</f>
        <v> </v>
      </c>
      <c r="C244" s="96" t="str">
        <f>IF(H244&gt;0,يونيو!F35," ")</f>
        <v> </v>
      </c>
      <c r="D244" s="96">
        <f>يونيو!BH35-يونيو!BG35</f>
        <v>0</v>
      </c>
      <c r="E244" s="96">
        <f>يونيو!CD35</f>
        <v>0</v>
      </c>
      <c r="F244" s="96">
        <f>يونيو!BE35</f>
        <v>0</v>
      </c>
      <c r="G244" s="96">
        <f>يونيو!BI35</f>
        <v>0</v>
      </c>
      <c r="H244" s="96">
        <f t="shared" si="5"/>
        <v>0</v>
      </c>
    </row>
    <row r="245" spans="1:8">
      <c r="A245" s="96" t="str">
        <f>IF(H245&gt;0,يونيو!D36," ")</f>
        <v> </v>
      </c>
      <c r="B245" s="96" t="str">
        <f>IF(H245&gt;0,يونيو!E36," ")</f>
        <v> </v>
      </c>
      <c r="C245" s="96" t="str">
        <f>IF(H245&gt;0,يونيو!F36," ")</f>
        <v> </v>
      </c>
      <c r="D245" s="96">
        <f>يونيو!BH36-يونيو!BG36</f>
        <v>0</v>
      </c>
      <c r="E245" s="96">
        <f>يونيو!CD36</f>
        <v>0</v>
      </c>
      <c r="F245" s="96">
        <f>يونيو!BE36</f>
        <v>0</v>
      </c>
      <c r="G245" s="96">
        <f>يونيو!BI36</f>
        <v>0</v>
      </c>
      <c r="H245" s="96">
        <f t="shared" si="5"/>
        <v>0</v>
      </c>
    </row>
    <row r="246" spans="1:8">
      <c r="A246" s="96" t="str">
        <f>IF(H246&gt;0,يونيو!D37," ")</f>
        <v> </v>
      </c>
      <c r="B246" s="96" t="str">
        <f>IF(H246&gt;0,يونيو!E37," ")</f>
        <v> </v>
      </c>
      <c r="C246" s="96" t="str">
        <f>IF(H246&gt;0,يونيو!F37," ")</f>
        <v> </v>
      </c>
      <c r="D246" s="96">
        <f>يونيو!BH37-يونيو!BG37</f>
        <v>0</v>
      </c>
      <c r="E246" s="96">
        <f>يونيو!CD37</f>
        <v>0</v>
      </c>
      <c r="F246" s="96">
        <f>يونيو!BE37</f>
        <v>0</v>
      </c>
      <c r="G246" s="96">
        <f>يونيو!BI37</f>
        <v>0</v>
      </c>
      <c r="H246" s="96">
        <f t="shared" si="5"/>
        <v>0</v>
      </c>
    </row>
    <row r="247" spans="1:8">
      <c r="A247" s="96" t="str">
        <f>IF(H247&gt;0,يونيو!D38," ")</f>
        <v> </v>
      </c>
      <c r="B247" s="96" t="str">
        <f>IF(H247&gt;0,يونيو!E38," ")</f>
        <v> </v>
      </c>
      <c r="C247" s="96" t="str">
        <f>IF(H247&gt;0,يونيو!F38," ")</f>
        <v> </v>
      </c>
      <c r="D247" s="96">
        <f>يونيو!BH38-يونيو!BG38</f>
        <v>0</v>
      </c>
      <c r="E247" s="96">
        <f>يونيو!CD38</f>
        <v>0</v>
      </c>
      <c r="F247" s="96">
        <f>يونيو!BE38</f>
        <v>0</v>
      </c>
      <c r="G247" s="96">
        <f>يونيو!BI38</f>
        <v>0</v>
      </c>
      <c r="H247" s="96">
        <f t="shared" si="5"/>
        <v>0</v>
      </c>
    </row>
    <row r="248" spans="1:8">
      <c r="A248" s="96" t="str">
        <f>IF(H248&gt;0,يونيو!D39," ")</f>
        <v> </v>
      </c>
      <c r="B248" s="96" t="str">
        <f>IF(H248&gt;0,يونيو!E39," ")</f>
        <v> </v>
      </c>
      <c r="C248" s="96" t="str">
        <f>IF(H248&gt;0,يونيو!F39," ")</f>
        <v> </v>
      </c>
      <c r="D248" s="96">
        <f>يونيو!BH39-يونيو!BG39</f>
        <v>0</v>
      </c>
      <c r="E248" s="96">
        <f>يونيو!CD39</f>
        <v>0</v>
      </c>
      <c r="F248" s="96">
        <f>يونيو!BE39</f>
        <v>0</v>
      </c>
      <c r="G248" s="96">
        <f>يونيو!BI39</f>
        <v>0</v>
      </c>
      <c r="H248" s="96">
        <f t="shared" si="5"/>
        <v>0</v>
      </c>
    </row>
    <row r="249" spans="1:8">
      <c r="A249" s="96" t="str">
        <f>IF(H249&gt;0,يونيو!D40," ")</f>
        <v> </v>
      </c>
      <c r="B249" s="96" t="str">
        <f>IF(H249&gt;0,يونيو!E40," ")</f>
        <v> </v>
      </c>
      <c r="C249" s="96" t="str">
        <f>IF(H249&gt;0,يونيو!F40," ")</f>
        <v> </v>
      </c>
      <c r="D249" s="96">
        <f>يونيو!BH40-يونيو!BG40</f>
        <v>0</v>
      </c>
      <c r="E249" s="96">
        <f>يونيو!CD40</f>
        <v>0</v>
      </c>
      <c r="F249" s="96">
        <f>يونيو!BE40</f>
        <v>0</v>
      </c>
      <c r="G249" s="96">
        <f>يونيو!BI40</f>
        <v>0</v>
      </c>
      <c r="H249" s="96">
        <f t="shared" si="5"/>
        <v>0</v>
      </c>
    </row>
    <row r="250" spans="1:8">
      <c r="A250" s="96" t="str">
        <f>IF(H250&gt;0,يونيو!D41," ")</f>
        <v> </v>
      </c>
      <c r="B250" s="96" t="str">
        <f>IF(H250&gt;0,يونيو!E41," ")</f>
        <v> </v>
      </c>
      <c r="C250" s="96" t="str">
        <f>IF(H250&gt;0,يونيو!F41," ")</f>
        <v> </v>
      </c>
      <c r="D250" s="96">
        <f>يونيو!BH41-يونيو!BG41</f>
        <v>0</v>
      </c>
      <c r="E250" s="96">
        <f>يونيو!CD41</f>
        <v>0</v>
      </c>
      <c r="F250" s="96">
        <f>يونيو!BE41</f>
        <v>0</v>
      </c>
      <c r="G250" s="96">
        <f>يونيو!BI41</f>
        <v>0</v>
      </c>
      <c r="H250" s="96">
        <f t="shared" si="5"/>
        <v>0</v>
      </c>
    </row>
    <row r="251" spans="1:8">
      <c r="A251" s="96" t="str">
        <f>IF(H251&gt;0,يونيو!D42," ")</f>
        <v> </v>
      </c>
      <c r="B251" s="96" t="str">
        <f>IF(H251&gt;0,يونيو!E42," ")</f>
        <v> </v>
      </c>
      <c r="C251" s="96" t="str">
        <f>IF(H251&gt;0,يونيو!F42," ")</f>
        <v> </v>
      </c>
      <c r="D251" s="96">
        <f>يونيو!BH42-يونيو!BG42</f>
        <v>0</v>
      </c>
      <c r="E251" s="96">
        <f>يونيو!CD42</f>
        <v>0</v>
      </c>
      <c r="F251" s="96">
        <f>يونيو!BE42</f>
        <v>0</v>
      </c>
      <c r="G251" s="96">
        <f>يونيو!BI42</f>
        <v>0</v>
      </c>
      <c r="H251" s="96">
        <f t="shared" si="5"/>
        <v>0</v>
      </c>
    </row>
    <row r="252" spans="1:8">
      <c r="A252" s="96" t="str">
        <f>IF(H252&gt;0,يونيو!D43," ")</f>
        <v> </v>
      </c>
      <c r="B252" s="96" t="str">
        <f>IF(H252&gt;0,يونيو!E43," ")</f>
        <v> </v>
      </c>
      <c r="C252" s="96" t="str">
        <f>IF(H252&gt;0,يونيو!F43," ")</f>
        <v> </v>
      </c>
      <c r="D252" s="96">
        <f>يونيو!BH43-يونيو!BG43</f>
        <v>0</v>
      </c>
      <c r="E252" s="96">
        <f>يونيو!CD43</f>
        <v>0</v>
      </c>
      <c r="F252" s="96">
        <f>يونيو!BE43</f>
        <v>0</v>
      </c>
      <c r="G252" s="96">
        <f>يونيو!BI43</f>
        <v>0</v>
      </c>
      <c r="H252" s="96">
        <f t="shared" si="5"/>
        <v>0</v>
      </c>
    </row>
    <row r="259" spans="3:5">
      <c r="C259" s="123" t="s">
        <v>624</v>
      </c>
      <c r="D259" s="123"/>
      <c r="E259" s="123"/>
    </row>
    <row r="260" spans="3:5">
      <c r="C260" s="123"/>
      <c r="D260" s="123"/>
      <c r="E260" s="123"/>
    </row>
    <row r="261" spans="3:5">
      <c r="C261" s="123"/>
      <c r="D261" s="123"/>
      <c r="E261" s="123"/>
    </row>
    <row r="262" spans="1:8">
      <c r="A262" s="97" t="s">
        <v>513</v>
      </c>
      <c r="B262" s="97" t="s">
        <v>11</v>
      </c>
      <c r="C262" s="97" t="s">
        <v>487</v>
      </c>
      <c r="D262" s="97" t="s">
        <v>33</v>
      </c>
      <c r="E262" s="97" t="s">
        <v>616</v>
      </c>
      <c r="F262" s="97" t="s">
        <v>617</v>
      </c>
      <c r="G262" s="97" t="s">
        <v>34</v>
      </c>
      <c r="H262" s="97" t="s">
        <v>618</v>
      </c>
    </row>
    <row r="263" spans="1:8">
      <c r="A263" s="96" t="str">
        <f>IF(H263&gt;0,يوليو!D12," ")</f>
        <v>Jly-01</v>
      </c>
      <c r="B263" s="96">
        <f>IF(H263&gt;0,يوليو!E12," ")</f>
        <v>1</v>
      </c>
      <c r="C263" s="96">
        <f>IF(H263&gt;0,يوليو!F12," ")</f>
        <v>0</v>
      </c>
      <c r="D263" s="96">
        <f>يوليو!BH12-يوليو!BG12</f>
        <v>10000</v>
      </c>
      <c r="E263" s="96">
        <f>يوليو!CD12</f>
        <v>0</v>
      </c>
      <c r="F263" s="96">
        <f>يوليو!BE12</f>
        <v>0</v>
      </c>
      <c r="G263" s="96">
        <f>يوليو!BI12</f>
        <v>0</v>
      </c>
      <c r="H263" s="96">
        <f>D263+E263-F263-G263</f>
        <v>10000</v>
      </c>
    </row>
    <row r="264" spans="1:8">
      <c r="A264" s="96" t="str">
        <f>IF(H264&gt;0,يوليو!D13," ")</f>
        <v> </v>
      </c>
      <c r="B264" s="96" t="str">
        <f>IF(H264&gt;0,يوليو!E13," ")</f>
        <v> </v>
      </c>
      <c r="C264" s="96" t="str">
        <f>IF(H264&gt;0,يوليو!F13," ")</f>
        <v> </v>
      </c>
      <c r="D264" s="96">
        <f>يوليو!BH13-يوليو!BG13</f>
        <v>0</v>
      </c>
      <c r="E264" s="96">
        <f>يوليو!CD13</f>
        <v>0</v>
      </c>
      <c r="F264" s="96">
        <f>يوليو!BE13</f>
        <v>0</v>
      </c>
      <c r="G264" s="96">
        <f>يوليو!BI13</f>
        <v>0</v>
      </c>
      <c r="H264" s="96">
        <f t="shared" ref="H264:H294" si="6">D264+E264-F264-G264</f>
        <v>0</v>
      </c>
    </row>
    <row r="265" spans="1:8">
      <c r="A265" s="96" t="str">
        <f>IF(H265&gt;0,يوليو!D14," ")</f>
        <v>Jly-03</v>
      </c>
      <c r="B265" s="96">
        <f>IF(H265&gt;0,يوليو!E14," ")</f>
        <v>3</v>
      </c>
      <c r="C265" s="96" t="str">
        <f>IF(H265&gt;0,يوليو!F14," ")</f>
        <v>شراء بضاعة من مورد على الحساب بـ 5,000 + 750 ضريبة:</v>
      </c>
      <c r="D265" s="96">
        <f>يوليو!BH14-يوليو!BG14</f>
        <v>5000</v>
      </c>
      <c r="E265" s="96">
        <f>يوليو!CD14</f>
        <v>750</v>
      </c>
      <c r="F265" s="96">
        <f>يوليو!BE14</f>
        <v>0</v>
      </c>
      <c r="G265" s="96">
        <f>يوليو!BI14</f>
        <v>0</v>
      </c>
      <c r="H265" s="96">
        <f t="shared" si="6"/>
        <v>5750</v>
      </c>
    </row>
    <row r="266" spans="1:8">
      <c r="A266" s="96" t="str">
        <f>IF(H266&gt;0,يوليو!D15," ")</f>
        <v> </v>
      </c>
      <c r="B266" s="96" t="str">
        <f>IF(H266&gt;0,يوليو!E15," ")</f>
        <v> </v>
      </c>
      <c r="C266" s="96" t="str">
        <f>IF(H266&gt;0,يوليو!F15," ")</f>
        <v> </v>
      </c>
      <c r="D266" s="96">
        <f>يوليو!BH15-يوليو!BG15</f>
        <v>0</v>
      </c>
      <c r="E266" s="96">
        <f>يوليو!CD15</f>
        <v>0</v>
      </c>
      <c r="F266" s="96">
        <f>يوليو!BE15</f>
        <v>0</v>
      </c>
      <c r="G266" s="96">
        <f>يوليو!BI15</f>
        <v>0</v>
      </c>
      <c r="H266" s="96">
        <f t="shared" si="6"/>
        <v>0</v>
      </c>
    </row>
    <row r="267" spans="1:8">
      <c r="A267" s="96" t="str">
        <f>IF(H267&gt;0,يوليو!D16," ")</f>
        <v> </v>
      </c>
      <c r="B267" s="96" t="str">
        <f>IF(H267&gt;0,يوليو!E16," ")</f>
        <v> </v>
      </c>
      <c r="C267" s="96" t="str">
        <f>IF(H267&gt;0,يوليو!F16," ")</f>
        <v> </v>
      </c>
      <c r="D267" s="96">
        <f>يوليو!BH16-يوليو!BG16</f>
        <v>0</v>
      </c>
      <c r="E267" s="96">
        <f>يوليو!CD16</f>
        <v>0</v>
      </c>
      <c r="F267" s="96">
        <f>يوليو!BE16</f>
        <v>0</v>
      </c>
      <c r="G267" s="96">
        <f>يوليو!BI16</f>
        <v>0</v>
      </c>
      <c r="H267" s="96">
        <f t="shared" si="6"/>
        <v>0</v>
      </c>
    </row>
    <row r="268" spans="1:8">
      <c r="A268" s="96" t="str">
        <f>IF(H268&gt;0,يوليو!D17," ")</f>
        <v> </v>
      </c>
      <c r="B268" s="96" t="str">
        <f>IF(H268&gt;0,يوليو!E17," ")</f>
        <v> </v>
      </c>
      <c r="C268" s="96" t="str">
        <f>IF(H268&gt;0,يوليو!F17," ")</f>
        <v> </v>
      </c>
      <c r="D268" s="96">
        <f>يوليو!BH17-يوليو!BG17</f>
        <v>0</v>
      </c>
      <c r="E268" s="96">
        <f>يوليو!CD17</f>
        <v>0</v>
      </c>
      <c r="F268" s="96">
        <f>يوليو!BE17</f>
        <v>0</v>
      </c>
      <c r="G268" s="96">
        <f>يوليو!BI17</f>
        <v>0</v>
      </c>
      <c r="H268" s="96">
        <f t="shared" si="6"/>
        <v>0</v>
      </c>
    </row>
    <row r="269" spans="1:8">
      <c r="A269" s="96" t="str">
        <f>IF(H269&gt;0,يوليو!D18," ")</f>
        <v> </v>
      </c>
      <c r="B269" s="96" t="str">
        <f>IF(H269&gt;0,يوليو!E18," ")</f>
        <v> </v>
      </c>
      <c r="C269" s="96" t="str">
        <f>IF(H269&gt;0,يوليو!F18," ")</f>
        <v> </v>
      </c>
      <c r="D269" s="96">
        <f>يوليو!BH18-يوليو!BG18</f>
        <v>0</v>
      </c>
      <c r="E269" s="96">
        <f>يوليو!CD18</f>
        <v>0</v>
      </c>
      <c r="F269" s="96">
        <f>يوليو!BE18</f>
        <v>0</v>
      </c>
      <c r="G269" s="96">
        <f>يوليو!BI18</f>
        <v>0</v>
      </c>
      <c r="H269" s="96">
        <f t="shared" si="6"/>
        <v>0</v>
      </c>
    </row>
    <row r="270" spans="1:8">
      <c r="A270" s="96" t="str">
        <f>IF(H270&gt;0,يوليو!D19," ")</f>
        <v> </v>
      </c>
      <c r="B270" s="96" t="str">
        <f>IF(H270&gt;0,يوليو!E19," ")</f>
        <v> </v>
      </c>
      <c r="C270" s="96" t="str">
        <f>IF(H270&gt;0,يوليو!F19," ")</f>
        <v> </v>
      </c>
      <c r="D270" s="96">
        <f>يوليو!BH19-يوليو!BG19</f>
        <v>0</v>
      </c>
      <c r="E270" s="96">
        <f>يوليو!CD19</f>
        <v>0</v>
      </c>
      <c r="F270" s="96">
        <f>يوليو!BE19</f>
        <v>0</v>
      </c>
      <c r="G270" s="96">
        <f>يوليو!BI19</f>
        <v>0</v>
      </c>
      <c r="H270" s="96">
        <f t="shared" si="6"/>
        <v>0</v>
      </c>
    </row>
    <row r="271" spans="1:8">
      <c r="A271" s="96" t="str">
        <f>IF(H271&gt;0,يوليو!D20," ")</f>
        <v> </v>
      </c>
      <c r="B271" s="96" t="str">
        <f>IF(H271&gt;0,يوليو!E20," ")</f>
        <v> </v>
      </c>
      <c r="C271" s="96" t="str">
        <f>IF(H271&gt;0,يوليو!F20," ")</f>
        <v> </v>
      </c>
      <c r="D271" s="96">
        <f>يوليو!BH20-يوليو!BG20</f>
        <v>0</v>
      </c>
      <c r="E271" s="96">
        <f>يوليو!CD20</f>
        <v>0</v>
      </c>
      <c r="F271" s="96">
        <f>يوليو!BE20</f>
        <v>0</v>
      </c>
      <c r="G271" s="96">
        <f>يوليو!BI20</f>
        <v>0</v>
      </c>
      <c r="H271" s="96">
        <f t="shared" si="6"/>
        <v>0</v>
      </c>
    </row>
    <row r="272" spans="1:8">
      <c r="A272" s="96" t="str">
        <f>IF(H272&gt;0,يوليو!D21," ")</f>
        <v> </v>
      </c>
      <c r="B272" s="96" t="str">
        <f>IF(H272&gt;0,يوليو!E21," ")</f>
        <v> </v>
      </c>
      <c r="C272" s="96" t="str">
        <f>IF(H272&gt;0,يوليو!F21," ")</f>
        <v> </v>
      </c>
      <c r="D272" s="96">
        <f>يوليو!BH21-يوليو!BG21</f>
        <v>0</v>
      </c>
      <c r="E272" s="96">
        <f>يوليو!CD21</f>
        <v>0</v>
      </c>
      <c r="F272" s="96">
        <f>يوليو!BE21</f>
        <v>0</v>
      </c>
      <c r="G272" s="96">
        <f>يوليو!BI21</f>
        <v>0</v>
      </c>
      <c r="H272" s="96">
        <f t="shared" si="6"/>
        <v>0</v>
      </c>
    </row>
    <row r="273" spans="1:8">
      <c r="A273" s="96" t="str">
        <f>IF(H273&gt;0,يوليو!D22," ")</f>
        <v> </v>
      </c>
      <c r="B273" s="96" t="str">
        <f>IF(H273&gt;0,يوليو!E22," ")</f>
        <v> </v>
      </c>
      <c r="C273" s="96" t="str">
        <f>IF(H273&gt;0,يوليو!F22," ")</f>
        <v> </v>
      </c>
      <c r="D273" s="96">
        <f>يوليو!BH22-يوليو!BG22</f>
        <v>0</v>
      </c>
      <c r="E273" s="96">
        <f>يوليو!CD22</f>
        <v>0</v>
      </c>
      <c r="F273" s="96">
        <f>يوليو!BE22</f>
        <v>0</v>
      </c>
      <c r="G273" s="96">
        <f>يوليو!BI22</f>
        <v>0</v>
      </c>
      <c r="H273" s="96">
        <f t="shared" si="6"/>
        <v>0</v>
      </c>
    </row>
    <row r="274" spans="1:8">
      <c r="A274" s="96" t="str">
        <f>IF(H274&gt;0,يوليو!D23," ")</f>
        <v> </v>
      </c>
      <c r="B274" s="96" t="str">
        <f>IF(H274&gt;0,يوليو!E23," ")</f>
        <v> </v>
      </c>
      <c r="C274" s="96" t="str">
        <f>IF(H274&gt;0,يوليو!F23," ")</f>
        <v> </v>
      </c>
      <c r="D274" s="96">
        <f>يوليو!BH23-يوليو!BG23</f>
        <v>0</v>
      </c>
      <c r="E274" s="96">
        <f>يوليو!CD23</f>
        <v>0</v>
      </c>
      <c r="F274" s="96">
        <f>يوليو!BE23</f>
        <v>0</v>
      </c>
      <c r="G274" s="96">
        <f>يوليو!BI23</f>
        <v>0</v>
      </c>
      <c r="H274" s="96">
        <f t="shared" si="6"/>
        <v>0</v>
      </c>
    </row>
    <row r="275" spans="1:8">
      <c r="A275" s="96" t="str">
        <f>IF(H275&gt;0,يوليو!D24," ")</f>
        <v> </v>
      </c>
      <c r="B275" s="96" t="str">
        <f>IF(H275&gt;0,يوليو!E24," ")</f>
        <v> </v>
      </c>
      <c r="C275" s="96" t="str">
        <f>IF(H275&gt;0,يوليو!F24," ")</f>
        <v> </v>
      </c>
      <c r="D275" s="96">
        <f>يوليو!BH24-يوليو!BG24</f>
        <v>0</v>
      </c>
      <c r="E275" s="96">
        <f>يوليو!CD24</f>
        <v>0</v>
      </c>
      <c r="F275" s="96">
        <f>يوليو!BE24</f>
        <v>0</v>
      </c>
      <c r="G275" s="96">
        <f>يوليو!BI24</f>
        <v>0</v>
      </c>
      <c r="H275" s="96">
        <f t="shared" si="6"/>
        <v>0</v>
      </c>
    </row>
    <row r="276" spans="1:8">
      <c r="A276" s="96" t="str">
        <f>IF(H276&gt;0,يوليو!D25," ")</f>
        <v> </v>
      </c>
      <c r="B276" s="96" t="str">
        <f>IF(H276&gt;0,يوليو!E25," ")</f>
        <v> </v>
      </c>
      <c r="C276" s="96" t="str">
        <f>IF(H276&gt;0,يوليو!F25," ")</f>
        <v> </v>
      </c>
      <c r="D276" s="96">
        <f>يوليو!BH25-يوليو!BG25</f>
        <v>0</v>
      </c>
      <c r="E276" s="96">
        <f>يوليو!CD25</f>
        <v>0</v>
      </c>
      <c r="F276" s="96">
        <f>يوليو!BE25</f>
        <v>0</v>
      </c>
      <c r="G276" s="96">
        <f>يوليو!BI25</f>
        <v>0</v>
      </c>
      <c r="H276" s="96">
        <f t="shared" si="6"/>
        <v>0</v>
      </c>
    </row>
    <row r="277" spans="1:8">
      <c r="A277" s="96" t="str">
        <f>IF(H277&gt;0,يوليو!D26," ")</f>
        <v> </v>
      </c>
      <c r="B277" s="96" t="str">
        <f>IF(H277&gt;0,يوليو!E26," ")</f>
        <v> </v>
      </c>
      <c r="C277" s="96" t="str">
        <f>IF(H277&gt;0,يوليو!F26," ")</f>
        <v> </v>
      </c>
      <c r="D277" s="96">
        <f>يوليو!BH26-يوليو!BG26</f>
        <v>0</v>
      </c>
      <c r="E277" s="96">
        <f>يوليو!CD26</f>
        <v>0</v>
      </c>
      <c r="F277" s="96">
        <f>يوليو!BE26</f>
        <v>0</v>
      </c>
      <c r="G277" s="96">
        <f>يوليو!BI26</f>
        <v>0</v>
      </c>
      <c r="H277" s="96">
        <f t="shared" si="6"/>
        <v>0</v>
      </c>
    </row>
    <row r="278" spans="1:8">
      <c r="A278" s="96" t="str">
        <f>IF(H278&gt;0,يوليو!D27," ")</f>
        <v> </v>
      </c>
      <c r="B278" s="96" t="str">
        <f>IF(H278&gt;0,يوليو!E27," ")</f>
        <v> </v>
      </c>
      <c r="C278" s="96" t="str">
        <f>IF(H278&gt;0,يوليو!F27," ")</f>
        <v> </v>
      </c>
      <c r="D278" s="96">
        <f>يوليو!BH27-يوليو!BG27</f>
        <v>0</v>
      </c>
      <c r="E278" s="96">
        <f>يوليو!CD27</f>
        <v>0</v>
      </c>
      <c r="F278" s="96">
        <f>يوليو!BE27</f>
        <v>0</v>
      </c>
      <c r="G278" s="96">
        <f>يوليو!BI27</f>
        <v>0</v>
      </c>
      <c r="H278" s="96">
        <f t="shared" si="6"/>
        <v>0</v>
      </c>
    </row>
    <row r="279" spans="1:8">
      <c r="A279" s="96" t="str">
        <f>IF(H279&gt;0,يوليو!D28," ")</f>
        <v>Jly-17</v>
      </c>
      <c r="B279" s="96">
        <f>IF(H279&gt;0,يوليو!E28," ")</f>
        <v>17</v>
      </c>
      <c r="C279" s="96" t="str">
        <f>IF(H279&gt;0,يوليو!F28," ")</f>
        <v>دفع فاتورة كهرباء المحل 800 + 120 ضريبة من البنك</v>
      </c>
      <c r="D279" s="96">
        <f>يوليو!BH28-يوليو!BG28</f>
        <v>0</v>
      </c>
      <c r="E279" s="96">
        <f>يوليو!CD28</f>
        <v>120</v>
      </c>
      <c r="F279" s="96">
        <f>يوليو!BE28</f>
        <v>0</v>
      </c>
      <c r="G279" s="96">
        <f>يوليو!BI28</f>
        <v>0</v>
      </c>
      <c r="H279" s="96">
        <f t="shared" si="6"/>
        <v>120</v>
      </c>
    </row>
    <row r="280" spans="1:8">
      <c r="A280" s="96" t="str">
        <f>IF(H280&gt;0,يوليو!D29," ")</f>
        <v> </v>
      </c>
      <c r="B280" s="96" t="str">
        <f>IF(H280&gt;0,يوليو!E29," ")</f>
        <v> </v>
      </c>
      <c r="C280" s="96" t="str">
        <f>IF(H280&gt;0,يوليو!F29," ")</f>
        <v> </v>
      </c>
      <c r="D280" s="96">
        <f>يوليو!BH29-يوليو!BG29</f>
        <v>0</v>
      </c>
      <c r="E280" s="96">
        <f>يوليو!CD29</f>
        <v>0</v>
      </c>
      <c r="F280" s="96">
        <f>يوليو!BE29</f>
        <v>0</v>
      </c>
      <c r="G280" s="96">
        <f>يوليو!BI29</f>
        <v>0</v>
      </c>
      <c r="H280" s="96">
        <f t="shared" si="6"/>
        <v>0</v>
      </c>
    </row>
    <row r="281" spans="1:8">
      <c r="A281" s="96" t="str">
        <f>IF(H281&gt;0,يوليو!D30," ")</f>
        <v> </v>
      </c>
      <c r="B281" s="96" t="str">
        <f>IF(H281&gt;0,يوليو!E30," ")</f>
        <v> </v>
      </c>
      <c r="C281" s="96" t="str">
        <f>IF(H281&gt;0,يوليو!F30," ")</f>
        <v> </v>
      </c>
      <c r="D281" s="96">
        <f>يوليو!BH30-يوليو!BG30</f>
        <v>0</v>
      </c>
      <c r="E281" s="96">
        <f>يوليو!CD30</f>
        <v>0</v>
      </c>
      <c r="F281" s="96">
        <f>يوليو!BE30</f>
        <v>0</v>
      </c>
      <c r="G281" s="96">
        <f>يوليو!BI30</f>
        <v>0</v>
      </c>
      <c r="H281" s="96">
        <f t="shared" si="6"/>
        <v>0</v>
      </c>
    </row>
    <row r="282" spans="1:8">
      <c r="A282" s="96" t="str">
        <f>IF(H282&gt;0,يوليو!D31," ")</f>
        <v> </v>
      </c>
      <c r="B282" s="96" t="str">
        <f>IF(H282&gt;0,يوليو!E31," ")</f>
        <v> </v>
      </c>
      <c r="C282" s="96" t="str">
        <f>IF(H282&gt;0,يوليو!F31," ")</f>
        <v> </v>
      </c>
      <c r="D282" s="96">
        <f>يوليو!BH31-يوليو!BG31</f>
        <v>0</v>
      </c>
      <c r="E282" s="96">
        <f>يوليو!CD31</f>
        <v>0</v>
      </c>
      <c r="F282" s="96">
        <f>يوليو!BE31</f>
        <v>0</v>
      </c>
      <c r="G282" s="96">
        <f>يوليو!BI31</f>
        <v>0</v>
      </c>
      <c r="H282" s="96">
        <f t="shared" si="6"/>
        <v>0</v>
      </c>
    </row>
    <row r="283" spans="1:8">
      <c r="A283" s="96" t="str">
        <f>IF(H283&gt;0,يوليو!D32," ")</f>
        <v> </v>
      </c>
      <c r="B283" s="96" t="str">
        <f>IF(H283&gt;0,يوليو!E32," ")</f>
        <v> </v>
      </c>
      <c r="C283" s="96" t="str">
        <f>IF(H283&gt;0,يوليو!F32," ")</f>
        <v> </v>
      </c>
      <c r="D283" s="96">
        <f>يوليو!BH32-يوليو!BG32</f>
        <v>0</v>
      </c>
      <c r="E283" s="96">
        <f>يوليو!CD32</f>
        <v>0</v>
      </c>
      <c r="F283" s="96">
        <f>يوليو!BE32</f>
        <v>0</v>
      </c>
      <c r="G283" s="96">
        <f>يوليو!BI32</f>
        <v>0</v>
      </c>
      <c r="H283" s="96">
        <f t="shared" si="6"/>
        <v>0</v>
      </c>
    </row>
    <row r="284" spans="1:8">
      <c r="A284" s="96" t="str">
        <f>IF(H284&gt;0,يوليو!D33," ")</f>
        <v> </v>
      </c>
      <c r="B284" s="96" t="str">
        <f>IF(H284&gt;0,يوليو!E33," ")</f>
        <v> </v>
      </c>
      <c r="C284" s="96" t="str">
        <f>IF(H284&gt;0,يوليو!F33," ")</f>
        <v> </v>
      </c>
      <c r="D284" s="96">
        <f>يوليو!BH33-يوليو!BG33</f>
        <v>0</v>
      </c>
      <c r="E284" s="96">
        <f>يوليو!CD33</f>
        <v>0</v>
      </c>
      <c r="F284" s="96">
        <f>يوليو!BE33</f>
        <v>0</v>
      </c>
      <c r="G284" s="96">
        <f>يوليو!BI33</f>
        <v>0</v>
      </c>
      <c r="H284" s="96">
        <f t="shared" si="6"/>
        <v>0</v>
      </c>
    </row>
    <row r="285" spans="1:8">
      <c r="A285" s="96" t="str">
        <f>IF(H285&gt;0,يوليو!D34," ")</f>
        <v> </v>
      </c>
      <c r="B285" s="96" t="str">
        <f>IF(H285&gt;0,يوليو!E34," ")</f>
        <v> </v>
      </c>
      <c r="C285" s="96" t="str">
        <f>IF(H285&gt;0,يوليو!F34," ")</f>
        <v> </v>
      </c>
      <c r="D285" s="96">
        <f>يوليو!BH34-يوليو!BG34</f>
        <v>0</v>
      </c>
      <c r="E285" s="96">
        <f>يوليو!CD34</f>
        <v>0</v>
      </c>
      <c r="F285" s="96">
        <f>يوليو!BE34</f>
        <v>0</v>
      </c>
      <c r="G285" s="96">
        <f>يوليو!BI34</f>
        <v>0</v>
      </c>
      <c r="H285" s="96">
        <f t="shared" si="6"/>
        <v>0</v>
      </c>
    </row>
    <row r="286" spans="1:8">
      <c r="A286" s="96" t="str">
        <f>IF(H286&gt;0,يوليو!D35," ")</f>
        <v> </v>
      </c>
      <c r="B286" s="96" t="str">
        <f>IF(H286&gt;0,يوليو!E35," ")</f>
        <v> </v>
      </c>
      <c r="C286" s="96" t="str">
        <f>IF(H286&gt;0,يوليو!F35," ")</f>
        <v> </v>
      </c>
      <c r="D286" s="96">
        <f>يوليو!BH35-يوليو!BG35</f>
        <v>0</v>
      </c>
      <c r="E286" s="96">
        <f>يوليو!CD35</f>
        <v>0</v>
      </c>
      <c r="F286" s="96">
        <f>يوليو!BE35</f>
        <v>0</v>
      </c>
      <c r="G286" s="96">
        <f>يوليو!BI35</f>
        <v>0</v>
      </c>
      <c r="H286" s="96">
        <f t="shared" si="6"/>
        <v>0</v>
      </c>
    </row>
    <row r="287" spans="1:8">
      <c r="A287" s="96" t="str">
        <f>IF(H287&gt;0,يوليو!D36," ")</f>
        <v> </v>
      </c>
      <c r="B287" s="96" t="str">
        <f>IF(H287&gt;0,يوليو!E36," ")</f>
        <v> </v>
      </c>
      <c r="C287" s="96" t="str">
        <f>IF(H287&gt;0,يوليو!F36," ")</f>
        <v> </v>
      </c>
      <c r="D287" s="96">
        <f>يوليو!BH36-يوليو!BG36</f>
        <v>0</v>
      </c>
      <c r="E287" s="96">
        <f>يوليو!CD36</f>
        <v>0</v>
      </c>
      <c r="F287" s="96">
        <f>يوليو!BE36</f>
        <v>0</v>
      </c>
      <c r="G287" s="96">
        <f>يوليو!BI36</f>
        <v>0</v>
      </c>
      <c r="H287" s="96">
        <f t="shared" si="6"/>
        <v>0</v>
      </c>
    </row>
    <row r="288" spans="1:8">
      <c r="A288" s="96" t="str">
        <f>IF(H288&gt;0,يوليو!D37," ")</f>
        <v> </v>
      </c>
      <c r="B288" s="96" t="str">
        <f>IF(H288&gt;0,يوليو!E37," ")</f>
        <v> </v>
      </c>
      <c r="C288" s="96" t="str">
        <f>IF(H288&gt;0,يوليو!F37," ")</f>
        <v> </v>
      </c>
      <c r="D288" s="96">
        <f>يوليو!BH37-يوليو!BG37</f>
        <v>0</v>
      </c>
      <c r="E288" s="96">
        <f>يوليو!CD37</f>
        <v>0</v>
      </c>
      <c r="F288" s="96">
        <f>يوليو!BE37</f>
        <v>0</v>
      </c>
      <c r="G288" s="96">
        <f>يوليو!BI37</f>
        <v>0</v>
      </c>
      <c r="H288" s="96">
        <f t="shared" si="6"/>
        <v>0</v>
      </c>
    </row>
    <row r="289" spans="1:8">
      <c r="A289" s="96" t="str">
        <f>IF(H289&gt;0,يوليو!D38," ")</f>
        <v> </v>
      </c>
      <c r="B289" s="96" t="str">
        <f>IF(H289&gt;0,يوليو!E38," ")</f>
        <v> </v>
      </c>
      <c r="C289" s="96" t="str">
        <f>IF(H289&gt;0,يوليو!F38," ")</f>
        <v> </v>
      </c>
      <c r="D289" s="96">
        <f>يوليو!BH38-يوليو!BG38</f>
        <v>0</v>
      </c>
      <c r="E289" s="96">
        <f>يوليو!CD38</f>
        <v>0</v>
      </c>
      <c r="F289" s="96">
        <f>يوليو!BE38</f>
        <v>0</v>
      </c>
      <c r="G289" s="96">
        <f>يوليو!BI38</f>
        <v>0</v>
      </c>
      <c r="H289" s="96">
        <f t="shared" si="6"/>
        <v>0</v>
      </c>
    </row>
    <row r="290" spans="1:8">
      <c r="A290" s="96" t="str">
        <f>IF(H290&gt;0,يوليو!D39," ")</f>
        <v> </v>
      </c>
      <c r="B290" s="96" t="str">
        <f>IF(H290&gt;0,يوليو!E39," ")</f>
        <v> </v>
      </c>
      <c r="C290" s="96" t="str">
        <f>IF(H290&gt;0,يوليو!F39," ")</f>
        <v> </v>
      </c>
      <c r="D290" s="96">
        <f>يوليو!BH39-يوليو!BG39</f>
        <v>0</v>
      </c>
      <c r="E290" s="96">
        <f>يوليو!CD39</f>
        <v>0</v>
      </c>
      <c r="F290" s="96">
        <f>يوليو!BE39</f>
        <v>0</v>
      </c>
      <c r="G290" s="96">
        <f>يوليو!BI39</f>
        <v>0</v>
      </c>
      <c r="H290" s="96">
        <f t="shared" si="6"/>
        <v>0</v>
      </c>
    </row>
    <row r="291" spans="1:8">
      <c r="A291" s="96" t="str">
        <f>IF(H291&gt;0,يوليو!D40," ")</f>
        <v> </v>
      </c>
      <c r="B291" s="96" t="str">
        <f>IF(H291&gt;0,يوليو!E40," ")</f>
        <v> </v>
      </c>
      <c r="C291" s="96" t="str">
        <f>IF(H291&gt;0,يوليو!F40," ")</f>
        <v> </v>
      </c>
      <c r="D291" s="96">
        <f>يوليو!BH40-يوليو!BG40</f>
        <v>0</v>
      </c>
      <c r="E291" s="96">
        <f>يوليو!CD40</f>
        <v>0</v>
      </c>
      <c r="F291" s="96">
        <f>يوليو!BE40</f>
        <v>0</v>
      </c>
      <c r="G291" s="96">
        <f>يوليو!BI40</f>
        <v>0</v>
      </c>
      <c r="H291" s="96">
        <f t="shared" si="6"/>
        <v>0</v>
      </c>
    </row>
    <row r="292" spans="1:8">
      <c r="A292" s="96" t="str">
        <f>IF(H292&gt;0,يوليو!D41," ")</f>
        <v> </v>
      </c>
      <c r="B292" s="96" t="str">
        <f>IF(H292&gt;0,يوليو!E41," ")</f>
        <v> </v>
      </c>
      <c r="C292" s="96" t="str">
        <f>IF(H292&gt;0,يوليو!F41," ")</f>
        <v> </v>
      </c>
      <c r="D292" s="96">
        <f>يوليو!BH41-يوليو!BG41</f>
        <v>0</v>
      </c>
      <c r="E292" s="96">
        <f>يوليو!CD41</f>
        <v>0</v>
      </c>
      <c r="F292" s="96">
        <f>يوليو!BE41</f>
        <v>0</v>
      </c>
      <c r="G292" s="96">
        <f>يوليو!BI41</f>
        <v>0</v>
      </c>
      <c r="H292" s="96">
        <f t="shared" si="6"/>
        <v>0</v>
      </c>
    </row>
    <row r="293" spans="1:8">
      <c r="A293" s="96" t="str">
        <f>IF(H293&gt;0,يوليو!D42," ")</f>
        <v> </v>
      </c>
      <c r="B293" s="96" t="str">
        <f>IF(H293&gt;0,يوليو!E42," ")</f>
        <v> </v>
      </c>
      <c r="C293" s="96" t="str">
        <f>IF(H293&gt;0,يوليو!F42," ")</f>
        <v> </v>
      </c>
      <c r="D293" s="96">
        <f>يوليو!BH42-يوليو!BG42</f>
        <v>0</v>
      </c>
      <c r="E293" s="96">
        <f>يوليو!CD42</f>
        <v>0</v>
      </c>
      <c r="F293" s="96">
        <f>يوليو!BE42</f>
        <v>0</v>
      </c>
      <c r="G293" s="96">
        <f>يوليو!BI42</f>
        <v>0</v>
      </c>
      <c r="H293" s="96">
        <f t="shared" si="6"/>
        <v>0</v>
      </c>
    </row>
    <row r="294" spans="1:8">
      <c r="A294" s="96" t="str">
        <f>IF(H294&gt;0,يوليو!D43," ")</f>
        <v> </v>
      </c>
      <c r="B294" s="96" t="str">
        <f>IF(H294&gt;0,يوليو!E43," ")</f>
        <v> </v>
      </c>
      <c r="C294" s="96" t="str">
        <f>IF(H294&gt;0,يوليو!F43," ")</f>
        <v> </v>
      </c>
      <c r="D294" s="96">
        <f>يوليو!BH43-يوليو!BG43</f>
        <v>0</v>
      </c>
      <c r="E294" s="96">
        <f>يوليو!CD43</f>
        <v>0</v>
      </c>
      <c r="F294" s="96">
        <f>يوليو!BE43</f>
        <v>0</v>
      </c>
      <c r="G294" s="96">
        <f>يوليو!BI43</f>
        <v>0</v>
      </c>
      <c r="H294" s="96">
        <f t="shared" si="6"/>
        <v>0</v>
      </c>
    </row>
    <row r="301" spans="3:5">
      <c r="C301" s="123" t="s">
        <v>625</v>
      </c>
      <c r="D301" s="123"/>
      <c r="E301" s="123"/>
    </row>
    <row r="302" spans="3:5">
      <c r="C302" s="123"/>
      <c r="D302" s="123"/>
      <c r="E302" s="123"/>
    </row>
    <row r="303" spans="3:5">
      <c r="C303" s="123"/>
      <c r="D303" s="123"/>
      <c r="E303" s="123"/>
    </row>
    <row r="304" spans="1:8">
      <c r="A304" s="97" t="s">
        <v>513</v>
      </c>
      <c r="B304" s="97" t="s">
        <v>11</v>
      </c>
      <c r="C304" s="97" t="s">
        <v>487</v>
      </c>
      <c r="D304" s="97" t="s">
        <v>33</v>
      </c>
      <c r="E304" s="97" t="s">
        <v>616</v>
      </c>
      <c r="F304" s="97" t="s">
        <v>617</v>
      </c>
      <c r="G304" s="97" t="s">
        <v>34</v>
      </c>
      <c r="H304" s="97" t="s">
        <v>618</v>
      </c>
    </row>
    <row r="305" spans="1:8">
      <c r="A305" s="96" t="str">
        <f>IF(H305&gt;0,اغسطس!D12," ")</f>
        <v>Agust-01</v>
      </c>
      <c r="B305" s="96">
        <f>IF(H305&gt;0,اغسطس!E12," ")</f>
        <v>1</v>
      </c>
      <c r="C305" s="96">
        <f>IF(H305&gt;0,اغسطس!F12," ")</f>
        <v>0</v>
      </c>
      <c r="D305" s="96">
        <f>اغسطس!BH12-اغسطس!BG12</f>
        <v>15000</v>
      </c>
      <c r="E305" s="96">
        <f>اغسطس!CD12</f>
        <v>0</v>
      </c>
      <c r="F305" s="96">
        <f>اغسطس!BE12</f>
        <v>0</v>
      </c>
      <c r="G305" s="96">
        <f>اغسطس!BI12</f>
        <v>0</v>
      </c>
      <c r="H305" s="96">
        <f>D305+E305-F305-G305</f>
        <v>15000</v>
      </c>
    </row>
    <row r="306" spans="1:8">
      <c r="A306" s="96" t="str">
        <f>IF(H306&gt;0,اغسطس!D13," ")</f>
        <v> </v>
      </c>
      <c r="B306" s="96" t="str">
        <f>IF(H306&gt;0,اغسطس!E13," ")</f>
        <v> </v>
      </c>
      <c r="C306" s="96" t="str">
        <f>IF(H306&gt;0,اغسطس!F13," ")</f>
        <v> </v>
      </c>
      <c r="D306" s="96">
        <f>اغسطس!BH13-اغسطس!BG13</f>
        <v>0</v>
      </c>
      <c r="E306" s="96">
        <f>اغسطس!CD13</f>
        <v>0</v>
      </c>
      <c r="F306" s="96">
        <f>اغسطس!BE13</f>
        <v>0</v>
      </c>
      <c r="G306" s="96">
        <f>اغسطس!BI13</f>
        <v>0</v>
      </c>
      <c r="H306" s="96">
        <f t="shared" ref="H306:H336" si="7">D306+E306-F306-G306</f>
        <v>0</v>
      </c>
    </row>
    <row r="307" spans="1:8">
      <c r="A307" s="96" t="str">
        <f>IF(H307&gt;0,اغسطس!D14," ")</f>
        <v> </v>
      </c>
      <c r="B307" s="96" t="str">
        <f>IF(H307&gt;0,اغسطس!E14," ")</f>
        <v> </v>
      </c>
      <c r="C307" s="96" t="str">
        <f>IF(H307&gt;0,اغسطس!F14," ")</f>
        <v> </v>
      </c>
      <c r="D307" s="96">
        <f>اغسطس!BH14-اغسطس!BG14</f>
        <v>0</v>
      </c>
      <c r="E307" s="96">
        <f>اغسطس!CD14</f>
        <v>0</v>
      </c>
      <c r="F307" s="96">
        <f>اغسطس!BE14</f>
        <v>0</v>
      </c>
      <c r="G307" s="96">
        <f>اغسطس!BI14</f>
        <v>0</v>
      </c>
      <c r="H307" s="96">
        <f t="shared" si="7"/>
        <v>0</v>
      </c>
    </row>
    <row r="308" spans="1:8">
      <c r="A308" s="96" t="str">
        <f>IF(H308&gt;0,اغسطس!D15," ")</f>
        <v> </v>
      </c>
      <c r="B308" s="96" t="str">
        <f>IF(H308&gt;0,اغسطس!E15," ")</f>
        <v> </v>
      </c>
      <c r="C308" s="96" t="str">
        <f>IF(H308&gt;0,اغسطس!F15," ")</f>
        <v> </v>
      </c>
      <c r="D308" s="96">
        <f>اغسطس!BH15-اغسطس!BG15</f>
        <v>0</v>
      </c>
      <c r="E308" s="96">
        <f>اغسطس!CD15</f>
        <v>0</v>
      </c>
      <c r="F308" s="96">
        <f>اغسطس!BE15</f>
        <v>0</v>
      </c>
      <c r="G308" s="96">
        <f>اغسطس!BI15</f>
        <v>0</v>
      </c>
      <c r="H308" s="96">
        <f t="shared" si="7"/>
        <v>0</v>
      </c>
    </row>
    <row r="309" spans="1:8">
      <c r="A309" s="96" t="str">
        <f>IF(H309&gt;0,اغسطس!D16," ")</f>
        <v>Agust-05</v>
      </c>
      <c r="B309" s="96">
        <f>IF(H309&gt;0,اغسطس!E16," ")</f>
        <v>5</v>
      </c>
      <c r="C309" s="96" t="str">
        <f>IF(H309&gt;0,اغسطس!F16," ")</f>
        <v>شراء بضاعة نقدًا بـ 4,200 + 630 ضريبة:</v>
      </c>
      <c r="D309" s="96">
        <f>اغسطس!BH16-اغسطس!BG16</f>
        <v>4200</v>
      </c>
      <c r="E309" s="96">
        <f>اغسطس!CD16</f>
        <v>630</v>
      </c>
      <c r="F309" s="96">
        <f>اغسطس!BE16</f>
        <v>0</v>
      </c>
      <c r="G309" s="96">
        <f>اغسطس!BI16</f>
        <v>0</v>
      </c>
      <c r="H309" s="96">
        <f t="shared" si="7"/>
        <v>4830</v>
      </c>
    </row>
    <row r="310" spans="1:8">
      <c r="A310" s="96" t="str">
        <f>IF(H310&gt;0,اغسطس!D17," ")</f>
        <v> </v>
      </c>
      <c r="B310" s="96" t="str">
        <f>IF(H310&gt;0,اغسطس!E17," ")</f>
        <v> </v>
      </c>
      <c r="C310" s="96" t="str">
        <f>IF(H310&gt;0,اغسطس!F17," ")</f>
        <v> </v>
      </c>
      <c r="D310" s="96">
        <f>اغسطس!BH17-اغسطس!BG17</f>
        <v>0</v>
      </c>
      <c r="E310" s="96">
        <f>اغسطس!CD17</f>
        <v>0</v>
      </c>
      <c r="F310" s="96">
        <f>اغسطس!BE17</f>
        <v>0</v>
      </c>
      <c r="G310" s="96">
        <f>اغسطس!BI17</f>
        <v>0</v>
      </c>
      <c r="H310" s="96">
        <f t="shared" si="7"/>
        <v>0</v>
      </c>
    </row>
    <row r="311" spans="1:8">
      <c r="A311" s="96" t="str">
        <f>IF(H311&gt;0,اغسطس!D18," ")</f>
        <v> </v>
      </c>
      <c r="B311" s="96" t="str">
        <f>IF(H311&gt;0,اغسطس!E18," ")</f>
        <v> </v>
      </c>
      <c r="C311" s="96" t="str">
        <f>IF(H311&gt;0,اغسطس!F18," ")</f>
        <v> </v>
      </c>
      <c r="D311" s="96">
        <f>اغسطس!BH18-اغسطس!BG18</f>
        <v>0</v>
      </c>
      <c r="E311" s="96">
        <f>اغسطس!CD18</f>
        <v>0</v>
      </c>
      <c r="F311" s="96">
        <f>اغسطس!BE18</f>
        <v>0</v>
      </c>
      <c r="G311" s="96">
        <f>اغسطس!BI18</f>
        <v>0</v>
      </c>
      <c r="H311" s="96">
        <f t="shared" si="7"/>
        <v>0</v>
      </c>
    </row>
    <row r="312" spans="1:8">
      <c r="A312" s="96" t="str">
        <f>IF(H312&gt;0,اغسطس!D19," ")</f>
        <v> </v>
      </c>
      <c r="B312" s="96" t="str">
        <f>IF(H312&gt;0,اغسطس!E19," ")</f>
        <v> </v>
      </c>
      <c r="C312" s="96" t="str">
        <f>IF(H312&gt;0,اغسطس!F19," ")</f>
        <v> </v>
      </c>
      <c r="D312" s="96">
        <f>اغسطس!BH19-اغسطس!BG19</f>
        <v>0</v>
      </c>
      <c r="E312" s="96">
        <f>اغسطس!CD19</f>
        <v>0</v>
      </c>
      <c r="F312" s="96">
        <f>اغسطس!BE19</f>
        <v>0</v>
      </c>
      <c r="G312" s="96">
        <f>اغسطس!BI19</f>
        <v>0</v>
      </c>
      <c r="H312" s="96">
        <f t="shared" si="7"/>
        <v>0</v>
      </c>
    </row>
    <row r="313" spans="1:8">
      <c r="A313" s="96" t="str">
        <f>IF(H313&gt;0,اغسطس!D20," ")</f>
        <v> </v>
      </c>
      <c r="B313" s="96" t="str">
        <f>IF(H313&gt;0,اغسطس!E20," ")</f>
        <v> </v>
      </c>
      <c r="C313" s="96" t="str">
        <f>IF(H313&gt;0,اغسطس!F20," ")</f>
        <v> </v>
      </c>
      <c r="D313" s="96">
        <f>اغسطس!BH20-اغسطس!BG20</f>
        <v>0</v>
      </c>
      <c r="E313" s="96">
        <f>اغسطس!CD20</f>
        <v>0</v>
      </c>
      <c r="F313" s="96">
        <f>اغسطس!BE20</f>
        <v>0</v>
      </c>
      <c r="G313" s="96">
        <f>اغسطس!BI20</f>
        <v>0</v>
      </c>
      <c r="H313" s="96">
        <f t="shared" si="7"/>
        <v>0</v>
      </c>
    </row>
    <row r="314" spans="1:8">
      <c r="A314" s="96" t="str">
        <f>IF(H314&gt;0,اغسطس!D21," ")</f>
        <v> </v>
      </c>
      <c r="B314" s="96" t="str">
        <f>IF(H314&gt;0,اغسطس!E21," ")</f>
        <v> </v>
      </c>
      <c r="C314" s="96" t="str">
        <f>IF(H314&gt;0,اغسطس!F21," ")</f>
        <v> </v>
      </c>
      <c r="D314" s="96">
        <f>اغسطس!BH21-اغسطس!BG21</f>
        <v>0</v>
      </c>
      <c r="E314" s="96">
        <f>اغسطس!CD21</f>
        <v>0</v>
      </c>
      <c r="F314" s="96">
        <f>اغسطس!BE21</f>
        <v>0</v>
      </c>
      <c r="G314" s="96">
        <f>اغسطس!BI21</f>
        <v>0</v>
      </c>
      <c r="H314" s="96">
        <f t="shared" si="7"/>
        <v>0</v>
      </c>
    </row>
    <row r="315" spans="1:8">
      <c r="A315" s="96" t="str">
        <f>IF(H315&gt;0,اغسطس!D22," ")</f>
        <v> </v>
      </c>
      <c r="B315" s="96" t="str">
        <f>IF(H315&gt;0,اغسطس!E22," ")</f>
        <v> </v>
      </c>
      <c r="C315" s="96" t="str">
        <f>IF(H315&gt;0,اغسطس!F22," ")</f>
        <v> </v>
      </c>
      <c r="D315" s="96">
        <f>اغسطس!BH22-اغسطس!BG22</f>
        <v>0</v>
      </c>
      <c r="E315" s="96">
        <f>اغسطس!CD22</f>
        <v>0</v>
      </c>
      <c r="F315" s="96">
        <f>اغسطس!BE22</f>
        <v>0</v>
      </c>
      <c r="G315" s="96">
        <f>اغسطس!BI22</f>
        <v>0</v>
      </c>
      <c r="H315" s="96">
        <f t="shared" si="7"/>
        <v>0</v>
      </c>
    </row>
    <row r="316" spans="1:8">
      <c r="A316" s="96" t="str">
        <f>IF(H316&gt;0,اغسطس!D23," ")</f>
        <v> </v>
      </c>
      <c r="B316" s="96" t="str">
        <f>IF(H316&gt;0,اغسطس!E23," ")</f>
        <v> </v>
      </c>
      <c r="C316" s="96" t="str">
        <f>IF(H316&gt;0,اغسطس!F23," ")</f>
        <v> </v>
      </c>
      <c r="D316" s="96">
        <f>اغسطس!BH23-اغسطس!BG23</f>
        <v>0</v>
      </c>
      <c r="E316" s="96">
        <f>اغسطس!CD23</f>
        <v>0</v>
      </c>
      <c r="F316" s="96">
        <f>اغسطس!BE23</f>
        <v>0</v>
      </c>
      <c r="G316" s="96">
        <f>اغسطس!BI23</f>
        <v>0</v>
      </c>
      <c r="H316" s="96">
        <f t="shared" si="7"/>
        <v>0</v>
      </c>
    </row>
    <row r="317" spans="1:8">
      <c r="A317" s="96" t="str">
        <f>IF(H317&gt;0,اغسطس!D24," ")</f>
        <v> </v>
      </c>
      <c r="B317" s="96" t="str">
        <f>IF(H317&gt;0,اغسطس!E24," ")</f>
        <v> </v>
      </c>
      <c r="C317" s="96" t="str">
        <f>IF(H317&gt;0,اغسطس!F24," ")</f>
        <v> </v>
      </c>
      <c r="D317" s="96">
        <f>اغسطس!BH24-اغسطس!BG24</f>
        <v>0</v>
      </c>
      <c r="E317" s="96">
        <f>اغسطس!CD24</f>
        <v>0</v>
      </c>
      <c r="F317" s="96">
        <f>اغسطس!BE24</f>
        <v>0</v>
      </c>
      <c r="G317" s="96">
        <f>اغسطس!BI24</f>
        <v>0</v>
      </c>
      <c r="H317" s="96">
        <f t="shared" si="7"/>
        <v>0</v>
      </c>
    </row>
    <row r="318" spans="1:8">
      <c r="A318" s="96" t="str">
        <f>IF(H318&gt;0,اغسطس!D25," ")</f>
        <v> </v>
      </c>
      <c r="B318" s="96" t="str">
        <f>IF(H318&gt;0,اغسطس!E25," ")</f>
        <v> </v>
      </c>
      <c r="C318" s="96" t="str">
        <f>IF(H318&gt;0,اغسطس!F25," ")</f>
        <v> </v>
      </c>
      <c r="D318" s="96">
        <f>اغسطس!BH25-اغسطس!BG25</f>
        <v>0</v>
      </c>
      <c r="E318" s="96">
        <f>اغسطس!CD25</f>
        <v>0</v>
      </c>
      <c r="F318" s="96">
        <f>اغسطس!BE25</f>
        <v>0</v>
      </c>
      <c r="G318" s="96">
        <f>اغسطس!BI25</f>
        <v>0</v>
      </c>
      <c r="H318" s="96">
        <f t="shared" si="7"/>
        <v>0</v>
      </c>
    </row>
    <row r="319" spans="1:8">
      <c r="A319" s="96" t="str">
        <f>IF(H319&gt;0,اغسطس!D26," ")</f>
        <v> </v>
      </c>
      <c r="B319" s="96" t="str">
        <f>IF(H319&gt;0,اغسطس!E26," ")</f>
        <v> </v>
      </c>
      <c r="C319" s="96" t="str">
        <f>IF(H319&gt;0,اغسطس!F26," ")</f>
        <v> </v>
      </c>
      <c r="D319" s="96">
        <f>اغسطس!BH26-اغسطس!BG26</f>
        <v>0</v>
      </c>
      <c r="E319" s="96">
        <f>اغسطس!CD26</f>
        <v>0</v>
      </c>
      <c r="F319" s="96">
        <f>اغسطس!BE26</f>
        <v>0</v>
      </c>
      <c r="G319" s="96">
        <f>اغسطس!BI26</f>
        <v>0</v>
      </c>
      <c r="H319" s="96">
        <f t="shared" si="7"/>
        <v>0</v>
      </c>
    </row>
    <row r="320" spans="1:8">
      <c r="A320" s="96" t="str">
        <f>IF(H320&gt;0,اغسطس!D27," ")</f>
        <v> </v>
      </c>
      <c r="B320" s="96" t="str">
        <f>IF(H320&gt;0,اغسطس!E27," ")</f>
        <v> </v>
      </c>
      <c r="C320" s="96" t="str">
        <f>IF(H320&gt;0,اغسطس!F27," ")</f>
        <v> </v>
      </c>
      <c r="D320" s="96">
        <f>اغسطس!BH27-اغسطس!BG27</f>
        <v>0</v>
      </c>
      <c r="E320" s="96">
        <f>اغسطس!CD27</f>
        <v>0</v>
      </c>
      <c r="F320" s="96">
        <f>اغسطس!BE27</f>
        <v>0</v>
      </c>
      <c r="G320" s="96">
        <f>اغسطس!BI27</f>
        <v>0</v>
      </c>
      <c r="H320" s="96">
        <f t="shared" si="7"/>
        <v>0</v>
      </c>
    </row>
    <row r="321" spans="1:8">
      <c r="A321" s="96" t="str">
        <f>IF(H321&gt;0,اغسطس!D28," ")</f>
        <v> </v>
      </c>
      <c r="B321" s="96" t="str">
        <f>IF(H321&gt;0,اغسطس!E28," ")</f>
        <v> </v>
      </c>
      <c r="C321" s="96" t="str">
        <f>IF(H321&gt;0,اغسطس!F28," ")</f>
        <v> </v>
      </c>
      <c r="D321" s="96">
        <f>اغسطس!BH28-اغسطس!BG28</f>
        <v>0</v>
      </c>
      <c r="E321" s="96">
        <f>اغسطس!CD28</f>
        <v>0</v>
      </c>
      <c r="F321" s="96">
        <f>اغسطس!BE28</f>
        <v>0</v>
      </c>
      <c r="G321" s="96">
        <f>اغسطس!BI28</f>
        <v>0</v>
      </c>
      <c r="H321" s="96">
        <f t="shared" si="7"/>
        <v>0</v>
      </c>
    </row>
    <row r="322" spans="1:8">
      <c r="A322" s="96" t="str">
        <f>IF(H322&gt;0,اغسطس!D29," ")</f>
        <v> </v>
      </c>
      <c r="B322" s="96" t="str">
        <f>IF(H322&gt;0,اغسطس!E29," ")</f>
        <v> </v>
      </c>
      <c r="C322" s="96" t="str">
        <f>IF(H322&gt;0,اغسطس!F29," ")</f>
        <v> </v>
      </c>
      <c r="D322" s="96">
        <f>اغسطس!BH29-اغسطس!BG29</f>
        <v>0</v>
      </c>
      <c r="E322" s="96">
        <f>اغسطس!CD29</f>
        <v>0</v>
      </c>
      <c r="F322" s="96">
        <f>اغسطس!BE29</f>
        <v>0</v>
      </c>
      <c r="G322" s="96">
        <f>اغسطس!BI29</f>
        <v>0</v>
      </c>
      <c r="H322" s="96">
        <f t="shared" si="7"/>
        <v>0</v>
      </c>
    </row>
    <row r="323" spans="1:8">
      <c r="A323" s="96" t="str">
        <f>IF(H323&gt;0,اغسطس!D30," ")</f>
        <v>Agust-19</v>
      </c>
      <c r="B323" s="96">
        <f>IF(H323&gt;0,اغسطس!E30," ")</f>
        <v>19</v>
      </c>
      <c r="C323" s="96" t="str">
        <f>IF(H323&gt;0,اغسطس!F30," ")</f>
        <v> دفع رسوم تجديد سجل تجاري بـ 900 + 135 ضريبة من البنك:</v>
      </c>
      <c r="D323" s="96">
        <f>اغسطس!BH30-اغسطس!BG30</f>
        <v>0</v>
      </c>
      <c r="E323" s="96">
        <f>اغسطس!CD30</f>
        <v>135</v>
      </c>
      <c r="F323" s="96">
        <f>اغسطس!BE30</f>
        <v>0</v>
      </c>
      <c r="G323" s="96">
        <f>اغسطس!BI30</f>
        <v>0</v>
      </c>
      <c r="H323" s="96">
        <f t="shared" si="7"/>
        <v>135</v>
      </c>
    </row>
    <row r="324" spans="1:8">
      <c r="A324" s="96" t="str">
        <f>IF(H324&gt;0,اغسطس!D31," ")</f>
        <v> </v>
      </c>
      <c r="B324" s="96" t="str">
        <f>IF(H324&gt;0,اغسطس!E31," ")</f>
        <v> </v>
      </c>
      <c r="C324" s="96" t="str">
        <f>IF(H324&gt;0,اغسطس!F31," ")</f>
        <v> </v>
      </c>
      <c r="D324" s="96">
        <f>اغسطس!BH31-اغسطس!BG31</f>
        <v>0</v>
      </c>
      <c r="E324" s="96">
        <f>اغسطس!CD31</f>
        <v>0</v>
      </c>
      <c r="F324" s="96">
        <f>اغسطس!BE31</f>
        <v>0</v>
      </c>
      <c r="G324" s="96">
        <f>اغسطس!BI31</f>
        <v>0</v>
      </c>
      <c r="H324" s="96">
        <f t="shared" si="7"/>
        <v>0</v>
      </c>
    </row>
    <row r="325" spans="1:8">
      <c r="A325" s="96" t="str">
        <f>IF(H325&gt;0,اغسطس!D32," ")</f>
        <v> </v>
      </c>
      <c r="B325" s="96" t="str">
        <f>IF(H325&gt;0,اغسطس!E32," ")</f>
        <v> </v>
      </c>
      <c r="C325" s="96" t="str">
        <f>IF(H325&gt;0,اغسطس!F32," ")</f>
        <v> </v>
      </c>
      <c r="D325" s="96">
        <f>اغسطس!BH32-اغسطس!BG32</f>
        <v>0</v>
      </c>
      <c r="E325" s="96">
        <f>اغسطس!CD32</f>
        <v>0</v>
      </c>
      <c r="F325" s="96">
        <f>اغسطس!BE32</f>
        <v>0</v>
      </c>
      <c r="G325" s="96">
        <f>اغسطس!BI32</f>
        <v>0</v>
      </c>
      <c r="H325" s="96">
        <f t="shared" si="7"/>
        <v>0</v>
      </c>
    </row>
    <row r="326" spans="1:8">
      <c r="A326" s="96" t="str">
        <f>IF(H326&gt;0,اغسطس!D33," ")</f>
        <v> </v>
      </c>
      <c r="B326" s="96" t="str">
        <f>IF(H326&gt;0,اغسطس!E33," ")</f>
        <v> </v>
      </c>
      <c r="C326" s="96" t="str">
        <f>IF(H326&gt;0,اغسطس!F33," ")</f>
        <v> </v>
      </c>
      <c r="D326" s="96">
        <f>اغسطس!BH33-اغسطس!BG33</f>
        <v>0</v>
      </c>
      <c r="E326" s="96">
        <f>اغسطس!CD33</f>
        <v>0</v>
      </c>
      <c r="F326" s="96">
        <f>اغسطس!BE33</f>
        <v>0</v>
      </c>
      <c r="G326" s="96">
        <f>اغسطس!BI33</f>
        <v>0</v>
      </c>
      <c r="H326" s="96">
        <f t="shared" si="7"/>
        <v>0</v>
      </c>
    </row>
    <row r="327" spans="1:8">
      <c r="A327" s="96" t="str">
        <f>IF(H327&gt;0,اغسطس!D34," ")</f>
        <v> </v>
      </c>
      <c r="B327" s="96" t="str">
        <f>IF(H327&gt;0,اغسطس!E34," ")</f>
        <v> </v>
      </c>
      <c r="C327" s="96" t="str">
        <f>IF(H327&gt;0,اغسطس!F34," ")</f>
        <v> </v>
      </c>
      <c r="D327" s="96">
        <f>اغسطس!BH34-اغسطس!BG34</f>
        <v>0</v>
      </c>
      <c r="E327" s="96">
        <f>اغسطس!CD34</f>
        <v>0</v>
      </c>
      <c r="F327" s="96">
        <f>اغسطس!BE34</f>
        <v>0</v>
      </c>
      <c r="G327" s="96">
        <f>اغسطس!BI34</f>
        <v>0</v>
      </c>
      <c r="H327" s="96">
        <f t="shared" si="7"/>
        <v>0</v>
      </c>
    </row>
    <row r="328" spans="1:8">
      <c r="A328" s="96" t="str">
        <f>IF(H328&gt;0,اغسطس!D35," ")</f>
        <v> </v>
      </c>
      <c r="B328" s="96" t="str">
        <f>IF(H328&gt;0,اغسطس!E35," ")</f>
        <v> </v>
      </c>
      <c r="C328" s="96" t="str">
        <f>IF(H328&gt;0,اغسطس!F35," ")</f>
        <v> </v>
      </c>
      <c r="D328" s="96">
        <f>اغسطس!BH35-اغسطس!BG35</f>
        <v>0</v>
      </c>
      <c r="E328" s="96">
        <f>اغسطس!CD35</f>
        <v>0</v>
      </c>
      <c r="F328" s="96">
        <f>اغسطس!BE35</f>
        <v>0</v>
      </c>
      <c r="G328" s="96">
        <f>اغسطس!BI35</f>
        <v>0</v>
      </c>
      <c r="H328" s="96">
        <f t="shared" si="7"/>
        <v>0</v>
      </c>
    </row>
    <row r="329" spans="1:8">
      <c r="A329" s="96" t="str">
        <f>IF(H329&gt;0,اغسطس!D36," ")</f>
        <v> </v>
      </c>
      <c r="B329" s="96" t="str">
        <f>IF(H329&gt;0,اغسطس!E36," ")</f>
        <v> </v>
      </c>
      <c r="C329" s="96" t="str">
        <f>IF(H329&gt;0,اغسطس!F36," ")</f>
        <v> </v>
      </c>
      <c r="D329" s="96">
        <f>اغسطس!BH36-اغسطس!BG36</f>
        <v>0</v>
      </c>
      <c r="E329" s="96">
        <f>اغسطس!CD36</f>
        <v>0</v>
      </c>
      <c r="F329" s="96">
        <f>اغسطس!BE36</f>
        <v>0</v>
      </c>
      <c r="G329" s="96">
        <f>اغسطس!BI36</f>
        <v>0</v>
      </c>
      <c r="H329" s="96">
        <f t="shared" si="7"/>
        <v>0</v>
      </c>
    </row>
    <row r="330" spans="1:8">
      <c r="A330" s="96" t="str">
        <f>IF(H330&gt;0,اغسطس!D37," ")</f>
        <v> </v>
      </c>
      <c r="B330" s="96" t="str">
        <f>IF(H330&gt;0,اغسطس!E37," ")</f>
        <v> </v>
      </c>
      <c r="C330" s="96" t="str">
        <f>IF(H330&gt;0,اغسطس!F37," ")</f>
        <v> </v>
      </c>
      <c r="D330" s="96">
        <f>اغسطس!BH37-اغسطس!BG37</f>
        <v>0</v>
      </c>
      <c r="E330" s="96">
        <f>اغسطس!CD37</f>
        <v>0</v>
      </c>
      <c r="F330" s="96">
        <f>اغسطس!BE37</f>
        <v>0</v>
      </c>
      <c r="G330" s="96">
        <f>اغسطس!BI37</f>
        <v>0</v>
      </c>
      <c r="H330" s="96">
        <f t="shared" si="7"/>
        <v>0</v>
      </c>
    </row>
    <row r="331" spans="1:8">
      <c r="A331" s="96" t="str">
        <f>IF(H331&gt;0,اغسطس!D38," ")</f>
        <v> </v>
      </c>
      <c r="B331" s="96" t="str">
        <f>IF(H331&gt;0,اغسطس!E38," ")</f>
        <v> </v>
      </c>
      <c r="C331" s="96" t="str">
        <f>IF(H331&gt;0,اغسطس!F38," ")</f>
        <v> </v>
      </c>
      <c r="D331" s="96">
        <f>اغسطس!BH38-اغسطس!BG38</f>
        <v>0</v>
      </c>
      <c r="E331" s="96">
        <f>اغسطس!CD38</f>
        <v>0</v>
      </c>
      <c r="F331" s="96">
        <f>اغسطس!BE38</f>
        <v>0</v>
      </c>
      <c r="G331" s="96">
        <f>اغسطس!BI38</f>
        <v>0</v>
      </c>
      <c r="H331" s="96">
        <f t="shared" si="7"/>
        <v>0</v>
      </c>
    </row>
    <row r="332" spans="1:8">
      <c r="A332" s="96" t="str">
        <f>IF(H332&gt;0,اغسطس!D39," ")</f>
        <v> </v>
      </c>
      <c r="B332" s="96" t="str">
        <f>IF(H332&gt;0,اغسطس!E39," ")</f>
        <v> </v>
      </c>
      <c r="C332" s="96" t="str">
        <f>IF(H332&gt;0,اغسطس!F39," ")</f>
        <v> </v>
      </c>
      <c r="D332" s="96">
        <f>اغسطس!BH39-اغسطس!BG39</f>
        <v>0</v>
      </c>
      <c r="E332" s="96">
        <f>اغسطس!CD39</f>
        <v>0</v>
      </c>
      <c r="F332" s="96">
        <f>اغسطس!BE39</f>
        <v>0</v>
      </c>
      <c r="G332" s="96">
        <f>اغسطس!BI39</f>
        <v>0</v>
      </c>
      <c r="H332" s="96">
        <f t="shared" si="7"/>
        <v>0</v>
      </c>
    </row>
    <row r="333" spans="1:8">
      <c r="A333" s="96" t="str">
        <f>IF(H333&gt;0,اغسطس!D40," ")</f>
        <v> </v>
      </c>
      <c r="B333" s="96" t="str">
        <f>IF(H333&gt;0,اغسطس!E40," ")</f>
        <v> </v>
      </c>
      <c r="C333" s="96" t="str">
        <f>IF(H333&gt;0,اغسطس!F40," ")</f>
        <v> </v>
      </c>
      <c r="D333" s="96">
        <f>اغسطس!BH40-اغسطس!BG40</f>
        <v>0</v>
      </c>
      <c r="E333" s="96">
        <f>اغسطس!CD40</f>
        <v>0</v>
      </c>
      <c r="F333" s="96">
        <f>اغسطس!BE40</f>
        <v>0</v>
      </c>
      <c r="G333" s="96">
        <f>اغسطس!BI40</f>
        <v>0</v>
      </c>
      <c r="H333" s="96">
        <f t="shared" si="7"/>
        <v>0</v>
      </c>
    </row>
    <row r="334" spans="1:8">
      <c r="A334" s="96" t="str">
        <f>IF(H334&gt;0,اغسطس!D41," ")</f>
        <v> </v>
      </c>
      <c r="B334" s="96" t="str">
        <f>IF(H334&gt;0,اغسطس!E41," ")</f>
        <v> </v>
      </c>
      <c r="C334" s="96" t="str">
        <f>IF(H334&gt;0,اغسطس!F41," ")</f>
        <v> </v>
      </c>
      <c r="D334" s="96">
        <f>اغسطس!BH41-اغسطس!BG41</f>
        <v>0</v>
      </c>
      <c r="E334" s="96">
        <f>اغسطس!CD41</f>
        <v>0</v>
      </c>
      <c r="F334" s="96">
        <f>اغسطس!BE41</f>
        <v>0</v>
      </c>
      <c r="G334" s="96">
        <f>اغسطس!BI41</f>
        <v>0</v>
      </c>
      <c r="H334" s="96">
        <f t="shared" si="7"/>
        <v>0</v>
      </c>
    </row>
    <row r="335" spans="1:8">
      <c r="A335" s="96" t="str">
        <f>IF(H335&gt;0,اغسطس!D42," ")</f>
        <v> </v>
      </c>
      <c r="B335" s="96" t="str">
        <f>IF(H335&gt;0,اغسطس!E42," ")</f>
        <v> </v>
      </c>
      <c r="C335" s="96" t="str">
        <f>IF(H335&gt;0,اغسطس!F42," ")</f>
        <v> </v>
      </c>
      <c r="D335" s="96">
        <f>اغسطس!BH42-اغسطس!BG42</f>
        <v>0</v>
      </c>
      <c r="E335" s="96">
        <f>اغسطس!CD42</f>
        <v>0</v>
      </c>
      <c r="F335" s="96">
        <f>اغسطس!BE42</f>
        <v>0</v>
      </c>
      <c r="G335" s="96">
        <f>اغسطس!BI42</f>
        <v>0</v>
      </c>
      <c r="H335" s="96">
        <f t="shared" si="7"/>
        <v>0</v>
      </c>
    </row>
    <row r="336" spans="1:8">
      <c r="A336" s="96" t="str">
        <f>IF(H336&gt;0,اغسطس!D43," ")</f>
        <v> </v>
      </c>
      <c r="B336" s="96" t="str">
        <f>IF(H336&gt;0,اغسطس!E43," ")</f>
        <v> </v>
      </c>
      <c r="C336" s="96" t="str">
        <f>IF(H336&gt;0,اغسطس!F43," ")</f>
        <v> </v>
      </c>
      <c r="D336" s="96">
        <f>اغسطس!BH43-اغسطس!BG43</f>
        <v>0</v>
      </c>
      <c r="E336" s="96">
        <f>اغسطس!CD43</f>
        <v>0</v>
      </c>
      <c r="F336" s="96">
        <f>اغسطس!BE43</f>
        <v>0</v>
      </c>
      <c r="G336" s="96">
        <f>اغسطس!BI43</f>
        <v>0</v>
      </c>
      <c r="H336" s="96">
        <f t="shared" si="7"/>
        <v>0</v>
      </c>
    </row>
    <row r="343" spans="3:5">
      <c r="C343" s="123" t="s">
        <v>626</v>
      </c>
      <c r="D343" s="123"/>
      <c r="E343" s="123"/>
    </row>
    <row r="344" spans="3:5">
      <c r="C344" s="123"/>
      <c r="D344" s="123"/>
      <c r="E344" s="123"/>
    </row>
    <row r="345" spans="3:5">
      <c r="C345" s="123"/>
      <c r="D345" s="123"/>
      <c r="E345" s="123"/>
    </row>
    <row r="346" spans="1:8">
      <c r="A346" s="97" t="s">
        <v>513</v>
      </c>
      <c r="B346" s="97" t="s">
        <v>11</v>
      </c>
      <c r="C346" s="97" t="s">
        <v>487</v>
      </c>
      <c r="D346" s="97" t="s">
        <v>33</v>
      </c>
      <c r="E346" s="97" t="s">
        <v>616</v>
      </c>
      <c r="F346" s="97" t="s">
        <v>617</v>
      </c>
      <c r="G346" s="97" t="s">
        <v>34</v>
      </c>
      <c r="H346" s="97" t="s">
        <v>618</v>
      </c>
    </row>
    <row r="347" spans="1:8">
      <c r="A347" s="96" t="str">
        <f>IF(H347&gt;0,سبتمبر!D12," ")</f>
        <v>Septmber-01</v>
      </c>
      <c r="B347" s="96">
        <f>IF(H347&gt;0,سبتمبر!E12," ")</f>
        <v>1</v>
      </c>
      <c r="C347" s="96">
        <f>IF(H347&gt;0,سبتمبر!F12," ")</f>
        <v>0</v>
      </c>
      <c r="D347" s="96">
        <f>سبتمبر!BH12-سبتمبر!BG12</f>
        <v>19200</v>
      </c>
      <c r="E347" s="96">
        <f>سبتمبر!CD12</f>
        <v>0</v>
      </c>
      <c r="F347" s="96">
        <f>سبتمبر!BE12</f>
        <v>0</v>
      </c>
      <c r="G347" s="96">
        <f>سبتمبر!BI12</f>
        <v>0</v>
      </c>
      <c r="H347" s="96">
        <f>D347+E347-F347-G347</f>
        <v>19200</v>
      </c>
    </row>
    <row r="348" spans="1:8">
      <c r="A348" s="96" t="str">
        <f>IF(H348&gt;0,سبتمبر!D13," ")</f>
        <v>Septmber-02</v>
      </c>
      <c r="B348" s="96">
        <f>IF(H348&gt;0,سبتمبر!E13," ")</f>
        <v>2</v>
      </c>
      <c r="C348" s="96" t="str">
        <f>IF(H348&gt;0,سبتمبر!F13," ")</f>
        <v> شراء قرطاسية للمكتب بـ 350 + 52.5 ضريبة نقدًا:</v>
      </c>
      <c r="D348" s="96">
        <f>سبتمبر!BH13-سبتمبر!BG13</f>
        <v>0</v>
      </c>
      <c r="E348" s="96">
        <f>سبتمبر!CD13</f>
        <v>52.5</v>
      </c>
      <c r="F348" s="96">
        <f>سبتمبر!BE13</f>
        <v>0</v>
      </c>
      <c r="G348" s="96">
        <f>سبتمبر!BI13</f>
        <v>0</v>
      </c>
      <c r="H348" s="96">
        <f t="shared" ref="H348:H378" si="8">D348+E348-F348-G348</f>
        <v>52.5</v>
      </c>
    </row>
    <row r="349" spans="1:8">
      <c r="A349" s="96" t="str">
        <f>IF(H349&gt;0,سبتمبر!D14," ")</f>
        <v> </v>
      </c>
      <c r="B349" s="96" t="str">
        <f>IF(H349&gt;0,سبتمبر!E14," ")</f>
        <v> </v>
      </c>
      <c r="C349" s="96" t="str">
        <f>IF(H349&gt;0,سبتمبر!F14," ")</f>
        <v> </v>
      </c>
      <c r="D349" s="96">
        <f>سبتمبر!BH14-سبتمبر!BG14</f>
        <v>0</v>
      </c>
      <c r="E349" s="96">
        <f>سبتمبر!CD14</f>
        <v>0</v>
      </c>
      <c r="F349" s="96">
        <f>سبتمبر!BE14</f>
        <v>0</v>
      </c>
      <c r="G349" s="96">
        <f>سبتمبر!BI14</f>
        <v>0</v>
      </c>
      <c r="H349" s="96">
        <f t="shared" si="8"/>
        <v>0</v>
      </c>
    </row>
    <row r="350" spans="1:8">
      <c r="A350" s="96" t="str">
        <f>IF(H350&gt;0,سبتمبر!D15," ")</f>
        <v> </v>
      </c>
      <c r="B350" s="96" t="str">
        <f>IF(H350&gt;0,سبتمبر!E15," ")</f>
        <v> </v>
      </c>
      <c r="C350" s="96" t="str">
        <f>IF(H350&gt;0,سبتمبر!F15," ")</f>
        <v> </v>
      </c>
      <c r="D350" s="96">
        <f>سبتمبر!BH15-سبتمبر!BG15</f>
        <v>0</v>
      </c>
      <c r="E350" s="96">
        <f>سبتمبر!CD15</f>
        <v>0</v>
      </c>
      <c r="F350" s="96">
        <f>سبتمبر!BE15</f>
        <v>0</v>
      </c>
      <c r="G350" s="96">
        <f>سبتمبر!BI15</f>
        <v>0</v>
      </c>
      <c r="H350" s="96">
        <f t="shared" si="8"/>
        <v>0</v>
      </c>
    </row>
    <row r="351" spans="1:8">
      <c r="A351" s="96" t="str">
        <f>IF(H351&gt;0,سبتمبر!D16," ")</f>
        <v> </v>
      </c>
      <c r="B351" s="96" t="str">
        <f>IF(H351&gt;0,سبتمبر!E16," ")</f>
        <v> </v>
      </c>
      <c r="C351" s="96" t="str">
        <f>IF(H351&gt;0,سبتمبر!F16," ")</f>
        <v> </v>
      </c>
      <c r="D351" s="96">
        <f>سبتمبر!BH16-سبتمبر!BG16</f>
        <v>0</v>
      </c>
      <c r="E351" s="96">
        <f>سبتمبر!CD16</f>
        <v>0</v>
      </c>
      <c r="F351" s="96">
        <f>سبتمبر!BE16</f>
        <v>0</v>
      </c>
      <c r="G351" s="96">
        <f>سبتمبر!BI16</f>
        <v>0</v>
      </c>
      <c r="H351" s="96">
        <f t="shared" si="8"/>
        <v>0</v>
      </c>
    </row>
    <row r="352" spans="1:8">
      <c r="A352" s="96" t="str">
        <f>IF(H352&gt;0,سبتمبر!D17," ")</f>
        <v> </v>
      </c>
      <c r="B352" s="96" t="str">
        <f>IF(H352&gt;0,سبتمبر!E17," ")</f>
        <v> </v>
      </c>
      <c r="C352" s="96" t="str">
        <f>IF(H352&gt;0,سبتمبر!F17," ")</f>
        <v> </v>
      </c>
      <c r="D352" s="96">
        <f>سبتمبر!BH17-سبتمبر!BG17</f>
        <v>0</v>
      </c>
      <c r="E352" s="96">
        <f>سبتمبر!CD17</f>
        <v>0</v>
      </c>
      <c r="F352" s="96">
        <f>سبتمبر!BE17</f>
        <v>0</v>
      </c>
      <c r="G352" s="96">
        <f>سبتمبر!BI17</f>
        <v>0</v>
      </c>
      <c r="H352" s="96">
        <f t="shared" si="8"/>
        <v>0</v>
      </c>
    </row>
    <row r="353" spans="1:8">
      <c r="A353" s="96" t="str">
        <f>IF(H353&gt;0,سبتمبر!D18," ")</f>
        <v> </v>
      </c>
      <c r="B353" s="96" t="str">
        <f>IF(H353&gt;0,سبتمبر!E18," ")</f>
        <v> </v>
      </c>
      <c r="C353" s="96" t="str">
        <f>IF(H353&gt;0,سبتمبر!F18," ")</f>
        <v> </v>
      </c>
      <c r="D353" s="96">
        <f>سبتمبر!BH18-سبتمبر!BG18</f>
        <v>0</v>
      </c>
      <c r="E353" s="96">
        <f>سبتمبر!CD18</f>
        <v>0</v>
      </c>
      <c r="F353" s="96">
        <f>سبتمبر!BE18</f>
        <v>0</v>
      </c>
      <c r="G353" s="96">
        <f>سبتمبر!BI18</f>
        <v>0</v>
      </c>
      <c r="H353" s="96">
        <f t="shared" si="8"/>
        <v>0</v>
      </c>
    </row>
    <row r="354" spans="1:8">
      <c r="A354" s="96" t="str">
        <f>IF(H354&gt;0,سبتمبر!D19," ")</f>
        <v> </v>
      </c>
      <c r="B354" s="96" t="str">
        <f>IF(H354&gt;0,سبتمبر!E19," ")</f>
        <v> </v>
      </c>
      <c r="C354" s="96" t="str">
        <f>IF(H354&gt;0,سبتمبر!F19," ")</f>
        <v> </v>
      </c>
      <c r="D354" s="96">
        <f>سبتمبر!BH19-سبتمبر!BG19</f>
        <v>0</v>
      </c>
      <c r="E354" s="96">
        <f>سبتمبر!CD19</f>
        <v>0</v>
      </c>
      <c r="F354" s="96">
        <f>سبتمبر!BE19</f>
        <v>0</v>
      </c>
      <c r="G354" s="96">
        <f>سبتمبر!BI19</f>
        <v>0</v>
      </c>
      <c r="H354" s="96">
        <f t="shared" si="8"/>
        <v>0</v>
      </c>
    </row>
    <row r="355" spans="1:8">
      <c r="A355" s="96" t="str">
        <f>IF(H355&gt;0,سبتمبر!D20," ")</f>
        <v> </v>
      </c>
      <c r="B355" s="96" t="str">
        <f>IF(H355&gt;0,سبتمبر!E20," ")</f>
        <v> </v>
      </c>
      <c r="C355" s="96" t="str">
        <f>IF(H355&gt;0,سبتمبر!F20," ")</f>
        <v> </v>
      </c>
      <c r="D355" s="96">
        <f>سبتمبر!BH20-سبتمبر!BG20</f>
        <v>0</v>
      </c>
      <c r="E355" s="96">
        <f>سبتمبر!CD20</f>
        <v>0</v>
      </c>
      <c r="F355" s="96">
        <f>سبتمبر!BE20</f>
        <v>0</v>
      </c>
      <c r="G355" s="96">
        <f>سبتمبر!BI20</f>
        <v>0</v>
      </c>
      <c r="H355" s="96">
        <f t="shared" si="8"/>
        <v>0</v>
      </c>
    </row>
    <row r="356" spans="1:8">
      <c r="A356" s="96" t="str">
        <f>IF(H356&gt;0,سبتمبر!D21," ")</f>
        <v> </v>
      </c>
      <c r="B356" s="96" t="str">
        <f>IF(H356&gt;0,سبتمبر!E21," ")</f>
        <v> </v>
      </c>
      <c r="C356" s="96" t="str">
        <f>IF(H356&gt;0,سبتمبر!F21," ")</f>
        <v> </v>
      </c>
      <c r="D356" s="96">
        <f>سبتمبر!BH21-سبتمبر!BG21</f>
        <v>0</v>
      </c>
      <c r="E356" s="96">
        <f>سبتمبر!CD21</f>
        <v>0</v>
      </c>
      <c r="F356" s="96">
        <f>سبتمبر!BE21</f>
        <v>0</v>
      </c>
      <c r="G356" s="96">
        <f>سبتمبر!BI21</f>
        <v>0</v>
      </c>
      <c r="H356" s="96">
        <f t="shared" si="8"/>
        <v>0</v>
      </c>
    </row>
    <row r="357" spans="1:8">
      <c r="A357" s="96" t="str">
        <f>IF(H357&gt;0,سبتمبر!D22," ")</f>
        <v> </v>
      </c>
      <c r="B357" s="96" t="str">
        <f>IF(H357&gt;0,سبتمبر!E22," ")</f>
        <v> </v>
      </c>
      <c r="C357" s="96" t="str">
        <f>IF(H357&gt;0,سبتمبر!F22," ")</f>
        <v> </v>
      </c>
      <c r="D357" s="96">
        <f>سبتمبر!BH22-سبتمبر!BG22</f>
        <v>0</v>
      </c>
      <c r="E357" s="96">
        <f>سبتمبر!CD22</f>
        <v>0</v>
      </c>
      <c r="F357" s="96">
        <f>سبتمبر!BE22</f>
        <v>0</v>
      </c>
      <c r="G357" s="96">
        <f>سبتمبر!BI22</f>
        <v>0</v>
      </c>
      <c r="H357" s="96">
        <f t="shared" si="8"/>
        <v>0</v>
      </c>
    </row>
    <row r="358" spans="1:8">
      <c r="A358" s="96" t="str">
        <f>IF(H358&gt;0,سبتمبر!D23," ")</f>
        <v> </v>
      </c>
      <c r="B358" s="96" t="str">
        <f>IF(H358&gt;0,سبتمبر!E23," ")</f>
        <v> </v>
      </c>
      <c r="C358" s="96" t="str">
        <f>IF(H358&gt;0,سبتمبر!F23," ")</f>
        <v> </v>
      </c>
      <c r="D358" s="96">
        <f>سبتمبر!BH23-سبتمبر!BG23</f>
        <v>0</v>
      </c>
      <c r="E358" s="96">
        <f>سبتمبر!CD23</f>
        <v>0</v>
      </c>
      <c r="F358" s="96">
        <f>سبتمبر!BE23</f>
        <v>0</v>
      </c>
      <c r="G358" s="96">
        <f>سبتمبر!BI23</f>
        <v>0</v>
      </c>
      <c r="H358" s="96">
        <f t="shared" si="8"/>
        <v>0</v>
      </c>
    </row>
    <row r="359" spans="1:8">
      <c r="A359" s="96" t="str">
        <f>IF(H359&gt;0,سبتمبر!D24," ")</f>
        <v> </v>
      </c>
      <c r="B359" s="96" t="str">
        <f>IF(H359&gt;0,سبتمبر!E24," ")</f>
        <v> </v>
      </c>
      <c r="C359" s="96" t="str">
        <f>IF(H359&gt;0,سبتمبر!F24," ")</f>
        <v> </v>
      </c>
      <c r="D359" s="96">
        <f>سبتمبر!BH24-سبتمبر!BG24</f>
        <v>0</v>
      </c>
      <c r="E359" s="96">
        <f>سبتمبر!CD24</f>
        <v>0</v>
      </c>
      <c r="F359" s="96">
        <f>سبتمبر!BE24</f>
        <v>0</v>
      </c>
      <c r="G359" s="96">
        <f>سبتمبر!BI24</f>
        <v>0</v>
      </c>
      <c r="H359" s="96">
        <f t="shared" si="8"/>
        <v>0</v>
      </c>
    </row>
    <row r="360" spans="1:8">
      <c r="A360" s="96" t="str">
        <f>IF(H360&gt;0,سبتمبر!D25," ")</f>
        <v> </v>
      </c>
      <c r="B360" s="96" t="str">
        <f>IF(H360&gt;0,سبتمبر!E25," ")</f>
        <v> </v>
      </c>
      <c r="C360" s="96" t="str">
        <f>IF(H360&gt;0,سبتمبر!F25," ")</f>
        <v> </v>
      </c>
      <c r="D360" s="96">
        <f>سبتمبر!BH25-سبتمبر!BG25</f>
        <v>0</v>
      </c>
      <c r="E360" s="96">
        <f>سبتمبر!CD25</f>
        <v>0</v>
      </c>
      <c r="F360" s="96">
        <f>سبتمبر!BE25</f>
        <v>0</v>
      </c>
      <c r="G360" s="96">
        <f>سبتمبر!BI25</f>
        <v>0</v>
      </c>
      <c r="H360" s="96">
        <f t="shared" si="8"/>
        <v>0</v>
      </c>
    </row>
    <row r="361" spans="1:8">
      <c r="A361" s="96" t="str">
        <f>IF(H361&gt;0,سبتمبر!D26," ")</f>
        <v> </v>
      </c>
      <c r="B361" s="96" t="str">
        <f>IF(H361&gt;0,سبتمبر!E26," ")</f>
        <v> </v>
      </c>
      <c r="C361" s="96" t="str">
        <f>IF(H361&gt;0,سبتمبر!F26," ")</f>
        <v> </v>
      </c>
      <c r="D361" s="96">
        <f>سبتمبر!BH26-سبتمبر!BG26</f>
        <v>0</v>
      </c>
      <c r="E361" s="96">
        <f>سبتمبر!CD26</f>
        <v>0</v>
      </c>
      <c r="F361" s="96">
        <f>سبتمبر!BE26</f>
        <v>0</v>
      </c>
      <c r="G361" s="96">
        <f>سبتمبر!BI26</f>
        <v>0</v>
      </c>
      <c r="H361" s="96">
        <f t="shared" si="8"/>
        <v>0</v>
      </c>
    </row>
    <row r="362" spans="1:8">
      <c r="A362" s="96" t="str">
        <f>IF(H362&gt;0,سبتمبر!D27," ")</f>
        <v>Septmber-16</v>
      </c>
      <c r="B362" s="96">
        <f>IF(H362&gt;0,سبتمبر!E27," ")</f>
        <v>16</v>
      </c>
      <c r="C362" s="96" t="str">
        <f>IF(H362&gt;0,سبتمبر!F27," ")</f>
        <v>دفع فاتورة الإنترنت للمحل 400 + 60 ضريبة من البنك:</v>
      </c>
      <c r="D362" s="96">
        <f>سبتمبر!BH27-سبتمبر!BG27</f>
        <v>0</v>
      </c>
      <c r="E362" s="96">
        <f>سبتمبر!CD27</f>
        <v>60</v>
      </c>
      <c r="F362" s="96">
        <f>سبتمبر!BE27</f>
        <v>0</v>
      </c>
      <c r="G362" s="96">
        <f>سبتمبر!BI27</f>
        <v>0</v>
      </c>
      <c r="H362" s="96">
        <f t="shared" si="8"/>
        <v>60</v>
      </c>
    </row>
    <row r="363" spans="1:8">
      <c r="A363" s="96" t="str">
        <f>IF(H363&gt;0,سبتمبر!D28," ")</f>
        <v> </v>
      </c>
      <c r="B363" s="96" t="str">
        <f>IF(H363&gt;0,سبتمبر!E28," ")</f>
        <v> </v>
      </c>
      <c r="C363" s="96" t="str">
        <f>IF(H363&gt;0,سبتمبر!F28," ")</f>
        <v> </v>
      </c>
      <c r="D363" s="96">
        <f>سبتمبر!BH28-سبتمبر!BG28</f>
        <v>0</v>
      </c>
      <c r="E363" s="96">
        <f>سبتمبر!CD28</f>
        <v>0</v>
      </c>
      <c r="F363" s="96">
        <f>سبتمبر!BE28</f>
        <v>0</v>
      </c>
      <c r="G363" s="96">
        <f>سبتمبر!BI28</f>
        <v>0</v>
      </c>
      <c r="H363" s="96">
        <f t="shared" si="8"/>
        <v>0</v>
      </c>
    </row>
    <row r="364" spans="1:8">
      <c r="A364" s="96" t="str">
        <f>IF(H364&gt;0,سبتمبر!D29," ")</f>
        <v> </v>
      </c>
      <c r="B364" s="96" t="str">
        <f>IF(H364&gt;0,سبتمبر!E29," ")</f>
        <v> </v>
      </c>
      <c r="C364" s="96" t="str">
        <f>IF(H364&gt;0,سبتمبر!F29," ")</f>
        <v> </v>
      </c>
      <c r="D364" s="96">
        <f>سبتمبر!BH29-سبتمبر!BG29</f>
        <v>0</v>
      </c>
      <c r="E364" s="96">
        <f>سبتمبر!CD29</f>
        <v>0</v>
      </c>
      <c r="F364" s="96">
        <f>سبتمبر!BE29</f>
        <v>0</v>
      </c>
      <c r="G364" s="96">
        <f>سبتمبر!BI29</f>
        <v>0</v>
      </c>
      <c r="H364" s="96">
        <f t="shared" si="8"/>
        <v>0</v>
      </c>
    </row>
    <row r="365" spans="1:8">
      <c r="A365" s="96" t="str">
        <f>IF(H365&gt;0,سبتمبر!D30," ")</f>
        <v> </v>
      </c>
      <c r="B365" s="96" t="str">
        <f>IF(H365&gt;0,سبتمبر!E30," ")</f>
        <v> </v>
      </c>
      <c r="C365" s="96" t="str">
        <f>IF(H365&gt;0,سبتمبر!F30," ")</f>
        <v> </v>
      </c>
      <c r="D365" s="96">
        <f>سبتمبر!BH30-سبتمبر!BG30</f>
        <v>0</v>
      </c>
      <c r="E365" s="96">
        <f>سبتمبر!CD30</f>
        <v>0</v>
      </c>
      <c r="F365" s="96">
        <f>سبتمبر!BE30</f>
        <v>0</v>
      </c>
      <c r="G365" s="96">
        <f>سبتمبر!BI30</f>
        <v>0</v>
      </c>
      <c r="H365" s="96">
        <f t="shared" si="8"/>
        <v>0</v>
      </c>
    </row>
    <row r="366" spans="1:8">
      <c r="A366" s="96" t="str">
        <f>IF(H366&gt;0,سبتمبر!D31," ")</f>
        <v> </v>
      </c>
      <c r="B366" s="96" t="str">
        <f>IF(H366&gt;0,سبتمبر!E31," ")</f>
        <v> </v>
      </c>
      <c r="C366" s="96" t="str">
        <f>IF(H366&gt;0,سبتمبر!F31," ")</f>
        <v> </v>
      </c>
      <c r="D366" s="96">
        <f>سبتمبر!BH31-سبتمبر!BG31</f>
        <v>0</v>
      </c>
      <c r="E366" s="96">
        <f>سبتمبر!CD31</f>
        <v>0</v>
      </c>
      <c r="F366" s="96">
        <f>سبتمبر!BE31</f>
        <v>0</v>
      </c>
      <c r="G366" s="96">
        <f>سبتمبر!BI31</f>
        <v>0</v>
      </c>
      <c r="H366" s="96">
        <f t="shared" si="8"/>
        <v>0</v>
      </c>
    </row>
    <row r="367" spans="1:8">
      <c r="A367" s="96" t="str">
        <f>IF(H367&gt;0,سبتمبر!D32," ")</f>
        <v> </v>
      </c>
      <c r="B367" s="96" t="str">
        <f>IF(H367&gt;0,سبتمبر!E32," ")</f>
        <v> </v>
      </c>
      <c r="C367" s="96" t="str">
        <f>IF(H367&gt;0,سبتمبر!F32," ")</f>
        <v> </v>
      </c>
      <c r="D367" s="96">
        <f>سبتمبر!BH32-سبتمبر!BG32</f>
        <v>0</v>
      </c>
      <c r="E367" s="96">
        <f>سبتمبر!CD32</f>
        <v>0</v>
      </c>
      <c r="F367" s="96">
        <f>سبتمبر!BE32</f>
        <v>0</v>
      </c>
      <c r="G367" s="96">
        <f>سبتمبر!BI32</f>
        <v>0</v>
      </c>
      <c r="H367" s="96">
        <f t="shared" si="8"/>
        <v>0</v>
      </c>
    </row>
    <row r="368" spans="1:8">
      <c r="A368" s="96" t="str">
        <f>IF(H368&gt;0,سبتمبر!D33," ")</f>
        <v> </v>
      </c>
      <c r="B368" s="96" t="str">
        <f>IF(H368&gt;0,سبتمبر!E33," ")</f>
        <v> </v>
      </c>
      <c r="C368" s="96" t="str">
        <f>IF(H368&gt;0,سبتمبر!F33," ")</f>
        <v> </v>
      </c>
      <c r="D368" s="96">
        <f>سبتمبر!BH33-سبتمبر!BG33</f>
        <v>0</v>
      </c>
      <c r="E368" s="96">
        <f>سبتمبر!CD33</f>
        <v>0</v>
      </c>
      <c r="F368" s="96">
        <f>سبتمبر!BE33</f>
        <v>0</v>
      </c>
      <c r="G368" s="96">
        <f>سبتمبر!BI33</f>
        <v>0</v>
      </c>
      <c r="H368" s="96">
        <f t="shared" si="8"/>
        <v>0</v>
      </c>
    </row>
    <row r="369" spans="1:8">
      <c r="A369" s="96" t="str">
        <f>IF(H369&gt;0,سبتمبر!D34," ")</f>
        <v> </v>
      </c>
      <c r="B369" s="96" t="str">
        <f>IF(H369&gt;0,سبتمبر!E34," ")</f>
        <v> </v>
      </c>
      <c r="C369" s="96" t="str">
        <f>IF(H369&gt;0,سبتمبر!F34," ")</f>
        <v> </v>
      </c>
      <c r="D369" s="96">
        <f>سبتمبر!BH34-سبتمبر!BG34</f>
        <v>0</v>
      </c>
      <c r="E369" s="96">
        <f>سبتمبر!CD34</f>
        <v>0</v>
      </c>
      <c r="F369" s="96">
        <f>سبتمبر!BE34</f>
        <v>0</v>
      </c>
      <c r="G369" s="96">
        <f>سبتمبر!BI34</f>
        <v>0</v>
      </c>
      <c r="H369" s="96">
        <f t="shared" si="8"/>
        <v>0</v>
      </c>
    </row>
    <row r="370" spans="1:8">
      <c r="A370" s="96" t="str">
        <f>IF(H370&gt;0,سبتمبر!D35," ")</f>
        <v> </v>
      </c>
      <c r="B370" s="96" t="str">
        <f>IF(H370&gt;0,سبتمبر!E35," ")</f>
        <v> </v>
      </c>
      <c r="C370" s="96" t="str">
        <f>IF(H370&gt;0,سبتمبر!F35," ")</f>
        <v> </v>
      </c>
      <c r="D370" s="96">
        <f>سبتمبر!BH35-سبتمبر!BG35</f>
        <v>0</v>
      </c>
      <c r="E370" s="96">
        <f>سبتمبر!CD35</f>
        <v>0</v>
      </c>
      <c r="F370" s="96">
        <f>سبتمبر!BE35</f>
        <v>0</v>
      </c>
      <c r="G370" s="96">
        <f>سبتمبر!BI35</f>
        <v>0</v>
      </c>
      <c r="H370" s="96">
        <f t="shared" si="8"/>
        <v>0</v>
      </c>
    </row>
    <row r="371" spans="1:8">
      <c r="A371" s="96" t="str">
        <f>IF(H371&gt;0,سبتمبر!D36," ")</f>
        <v> </v>
      </c>
      <c r="B371" s="96" t="str">
        <f>IF(H371&gt;0,سبتمبر!E36," ")</f>
        <v> </v>
      </c>
      <c r="C371" s="96" t="str">
        <f>IF(H371&gt;0,سبتمبر!F36," ")</f>
        <v> </v>
      </c>
      <c r="D371" s="96">
        <f>سبتمبر!BH36-سبتمبر!BG36</f>
        <v>0</v>
      </c>
      <c r="E371" s="96">
        <f>سبتمبر!CD36</f>
        <v>0</v>
      </c>
      <c r="F371" s="96">
        <f>سبتمبر!BE36</f>
        <v>0</v>
      </c>
      <c r="G371" s="96">
        <f>سبتمبر!BI36</f>
        <v>0</v>
      </c>
      <c r="H371" s="96">
        <f t="shared" si="8"/>
        <v>0</v>
      </c>
    </row>
    <row r="372" spans="1:8">
      <c r="A372" s="96" t="str">
        <f>IF(H372&gt;0,سبتمبر!D37," ")</f>
        <v> </v>
      </c>
      <c r="B372" s="96" t="str">
        <f>IF(H372&gt;0,سبتمبر!E37," ")</f>
        <v> </v>
      </c>
      <c r="C372" s="96" t="str">
        <f>IF(H372&gt;0,سبتمبر!F37," ")</f>
        <v> </v>
      </c>
      <c r="D372" s="96">
        <f>سبتمبر!BH37-سبتمبر!BG37</f>
        <v>0</v>
      </c>
      <c r="E372" s="96">
        <f>سبتمبر!CD37</f>
        <v>0</v>
      </c>
      <c r="F372" s="96">
        <f>سبتمبر!BE37</f>
        <v>0</v>
      </c>
      <c r="G372" s="96">
        <f>سبتمبر!BI37</f>
        <v>0</v>
      </c>
      <c r="H372" s="96">
        <f t="shared" si="8"/>
        <v>0</v>
      </c>
    </row>
    <row r="373" spans="1:8">
      <c r="A373" s="96" t="str">
        <f>IF(H373&gt;0,سبتمبر!D38," ")</f>
        <v> </v>
      </c>
      <c r="B373" s="96" t="str">
        <f>IF(H373&gt;0,سبتمبر!E38," ")</f>
        <v> </v>
      </c>
      <c r="C373" s="96" t="str">
        <f>IF(H373&gt;0,سبتمبر!F38," ")</f>
        <v> </v>
      </c>
      <c r="D373" s="96">
        <f>سبتمبر!BH38-سبتمبر!BG38</f>
        <v>0</v>
      </c>
      <c r="E373" s="96">
        <f>سبتمبر!CD38</f>
        <v>0</v>
      </c>
      <c r="F373" s="96">
        <f>سبتمبر!BE38</f>
        <v>0</v>
      </c>
      <c r="G373" s="96">
        <f>سبتمبر!BI38</f>
        <v>0</v>
      </c>
      <c r="H373" s="96">
        <f t="shared" si="8"/>
        <v>0</v>
      </c>
    </row>
    <row r="374" spans="1:8">
      <c r="A374" s="96" t="str">
        <f>IF(H374&gt;0,سبتمبر!D39," ")</f>
        <v> </v>
      </c>
      <c r="B374" s="96" t="str">
        <f>IF(H374&gt;0,سبتمبر!E39," ")</f>
        <v> </v>
      </c>
      <c r="C374" s="96" t="str">
        <f>IF(H374&gt;0,سبتمبر!F39," ")</f>
        <v> </v>
      </c>
      <c r="D374" s="96">
        <f>سبتمبر!BH39-سبتمبر!BG39</f>
        <v>0</v>
      </c>
      <c r="E374" s="96">
        <f>سبتمبر!CD39</f>
        <v>0</v>
      </c>
      <c r="F374" s="96">
        <f>سبتمبر!BE39</f>
        <v>0</v>
      </c>
      <c r="G374" s="96">
        <f>سبتمبر!BI39</f>
        <v>0</v>
      </c>
      <c r="H374" s="96">
        <f t="shared" si="8"/>
        <v>0</v>
      </c>
    </row>
    <row r="375" spans="1:8">
      <c r="A375" s="96" t="str">
        <f>IF(H375&gt;0,سبتمبر!D40," ")</f>
        <v> </v>
      </c>
      <c r="B375" s="96" t="str">
        <f>IF(H375&gt;0,سبتمبر!E40," ")</f>
        <v> </v>
      </c>
      <c r="C375" s="96" t="str">
        <f>IF(H375&gt;0,سبتمبر!F40," ")</f>
        <v> </v>
      </c>
      <c r="D375" s="96">
        <f>سبتمبر!BH40-سبتمبر!BG40</f>
        <v>0</v>
      </c>
      <c r="E375" s="96">
        <f>سبتمبر!CD40</f>
        <v>0</v>
      </c>
      <c r="F375" s="96">
        <f>سبتمبر!BE40</f>
        <v>0</v>
      </c>
      <c r="G375" s="96">
        <f>سبتمبر!BI40</f>
        <v>0</v>
      </c>
      <c r="H375" s="96">
        <f t="shared" si="8"/>
        <v>0</v>
      </c>
    </row>
    <row r="376" spans="1:8">
      <c r="A376" s="96" t="str">
        <f>IF(H376&gt;0,سبتمبر!D41," ")</f>
        <v> </v>
      </c>
      <c r="B376" s="96" t="str">
        <f>IF(H376&gt;0,سبتمبر!E41," ")</f>
        <v> </v>
      </c>
      <c r="C376" s="96" t="str">
        <f>IF(H376&gt;0,سبتمبر!F41," ")</f>
        <v> </v>
      </c>
      <c r="D376" s="96">
        <f>سبتمبر!BH41-سبتمبر!BG41</f>
        <v>0</v>
      </c>
      <c r="E376" s="96">
        <f>سبتمبر!CD41</f>
        <v>0</v>
      </c>
      <c r="F376" s="96">
        <f>سبتمبر!BE41</f>
        <v>0</v>
      </c>
      <c r="G376" s="96">
        <f>سبتمبر!BI41</f>
        <v>0</v>
      </c>
      <c r="H376" s="96">
        <f t="shared" si="8"/>
        <v>0</v>
      </c>
    </row>
    <row r="377" spans="1:8">
      <c r="A377" s="96" t="str">
        <f>IF(H377&gt;0,سبتمبر!D42," ")</f>
        <v> </v>
      </c>
      <c r="B377" s="96" t="str">
        <f>IF(H377&gt;0,سبتمبر!E42," ")</f>
        <v> </v>
      </c>
      <c r="C377" s="96" t="str">
        <f>IF(H377&gt;0,سبتمبر!F42," ")</f>
        <v> </v>
      </c>
      <c r="D377" s="96">
        <f>سبتمبر!BH42-سبتمبر!BG42</f>
        <v>0</v>
      </c>
      <c r="E377" s="96">
        <f>سبتمبر!CD42</f>
        <v>0</v>
      </c>
      <c r="F377" s="96">
        <f>سبتمبر!BE42</f>
        <v>0</v>
      </c>
      <c r="G377" s="96">
        <f>سبتمبر!BI42</f>
        <v>0</v>
      </c>
      <c r="H377" s="96">
        <f t="shared" si="8"/>
        <v>0</v>
      </c>
    </row>
    <row r="378" spans="1:8">
      <c r="A378" s="96" t="str">
        <f>IF(H378&gt;0,سبتمبر!D43," ")</f>
        <v> </v>
      </c>
      <c r="B378" s="96" t="str">
        <f>IF(H378&gt;0,سبتمبر!E43," ")</f>
        <v> </v>
      </c>
      <c r="C378" s="96" t="str">
        <f>IF(H378&gt;0,سبتمبر!F43," ")</f>
        <v> </v>
      </c>
      <c r="D378" s="96">
        <f>سبتمبر!BH43-سبتمبر!BG43</f>
        <v>0</v>
      </c>
      <c r="E378" s="96">
        <f>سبتمبر!CD43</f>
        <v>0</v>
      </c>
      <c r="F378" s="96">
        <f>سبتمبر!BE43</f>
        <v>0</v>
      </c>
      <c r="G378" s="96">
        <f>سبتمبر!BI43</f>
        <v>0</v>
      </c>
      <c r="H378" s="96">
        <f t="shared" si="8"/>
        <v>0</v>
      </c>
    </row>
    <row r="385" spans="3:5">
      <c r="C385" s="123" t="s">
        <v>627</v>
      </c>
      <c r="D385" s="123"/>
      <c r="E385" s="123"/>
    </row>
    <row r="386" spans="3:5">
      <c r="C386" s="123"/>
      <c r="D386" s="123"/>
      <c r="E386" s="123"/>
    </row>
    <row r="387" spans="3:5">
      <c r="C387" s="123"/>
      <c r="D387" s="123"/>
      <c r="E387" s="123"/>
    </row>
    <row r="388" spans="1:8">
      <c r="A388" s="97" t="s">
        <v>513</v>
      </c>
      <c r="B388" s="97" t="s">
        <v>11</v>
      </c>
      <c r="C388" s="97" t="s">
        <v>487</v>
      </c>
      <c r="D388" s="97" t="s">
        <v>33</v>
      </c>
      <c r="E388" s="97" t="s">
        <v>616</v>
      </c>
      <c r="F388" s="97" t="s">
        <v>617</v>
      </c>
      <c r="G388" s="97" t="s">
        <v>34</v>
      </c>
      <c r="H388" s="97" t="s">
        <v>618</v>
      </c>
    </row>
    <row r="389" spans="1:8">
      <c r="A389" s="96" t="str">
        <f>IF(H389&gt;0,اكتوبر!D12," ")</f>
        <v>Octber-01</v>
      </c>
      <c r="B389" s="96">
        <f>IF(H389&gt;0,اكتوبر!E12," ")</f>
        <v>1</v>
      </c>
      <c r="C389" s="96">
        <f>IF(H389&gt;0,اكتوبر!F12," ")</f>
        <v>0</v>
      </c>
      <c r="D389" s="96">
        <f>اكتوبر!BH12-اكتوبر!BG12</f>
        <v>19200</v>
      </c>
      <c r="E389" s="96">
        <f>اكتوبر!CD12</f>
        <v>0</v>
      </c>
      <c r="F389" s="96">
        <f>اكتوبر!BE12</f>
        <v>0</v>
      </c>
      <c r="G389" s="96">
        <f>اكتوبر!BI12</f>
        <v>0</v>
      </c>
      <c r="H389" s="96">
        <f>D389+E389-F389-G389</f>
        <v>19200</v>
      </c>
    </row>
    <row r="390" spans="1:8">
      <c r="A390" s="96" t="str">
        <f>IF(H390&gt;0,اكتوبر!D13," ")</f>
        <v> </v>
      </c>
      <c r="B390" s="96" t="str">
        <f>IF(H390&gt;0,اكتوبر!E13," ")</f>
        <v> </v>
      </c>
      <c r="C390" s="96" t="str">
        <f>IF(H390&gt;0,اكتوبر!F13," ")</f>
        <v> </v>
      </c>
      <c r="D390" s="96">
        <f>اكتوبر!BH13-اكتوبر!BG13</f>
        <v>0</v>
      </c>
      <c r="E390" s="96">
        <f>اكتوبر!CD13</f>
        <v>0</v>
      </c>
      <c r="F390" s="96">
        <f>اكتوبر!BE13</f>
        <v>0</v>
      </c>
      <c r="G390" s="96">
        <f>اكتوبر!BI13</f>
        <v>0</v>
      </c>
      <c r="H390" s="96">
        <f t="shared" ref="H390:H420" si="9">D390+E390-F390-G390</f>
        <v>0</v>
      </c>
    </row>
    <row r="391" spans="1:8">
      <c r="A391" s="96" t="str">
        <f>IF(H391&gt;0,اكتوبر!D14," ")</f>
        <v>Octber-03</v>
      </c>
      <c r="B391" s="96">
        <f>IF(H391&gt;0,اكتوبر!E14," ")</f>
        <v>3</v>
      </c>
      <c r="C391" s="96" t="str">
        <f>IF(H391&gt;0,اكتوبر!F14," ")</f>
        <v>شراء بضاعة من مورد على الحساب بـ 6,800 + 1,020 ضريبة:</v>
      </c>
      <c r="D391" s="96">
        <f>اكتوبر!BH14-اكتوبر!BG14</f>
        <v>6800</v>
      </c>
      <c r="E391" s="96">
        <f>اكتوبر!CD14</f>
        <v>1020</v>
      </c>
      <c r="F391" s="96">
        <f>اكتوبر!BE14</f>
        <v>0</v>
      </c>
      <c r="G391" s="96">
        <f>اكتوبر!BI14</f>
        <v>0</v>
      </c>
      <c r="H391" s="96">
        <f t="shared" si="9"/>
        <v>7820</v>
      </c>
    </row>
    <row r="392" spans="1:8">
      <c r="A392" s="96" t="str">
        <f>IF(H392&gt;0,اكتوبر!D15," ")</f>
        <v> </v>
      </c>
      <c r="B392" s="96" t="str">
        <f>IF(H392&gt;0,اكتوبر!E15," ")</f>
        <v> </v>
      </c>
      <c r="C392" s="96" t="str">
        <f>IF(H392&gt;0,اكتوبر!F15," ")</f>
        <v> </v>
      </c>
      <c r="D392" s="96">
        <f>اكتوبر!BH15-اكتوبر!BG15</f>
        <v>0</v>
      </c>
      <c r="E392" s="96">
        <f>اكتوبر!CD15</f>
        <v>0</v>
      </c>
      <c r="F392" s="96">
        <f>اكتوبر!BE15</f>
        <v>0</v>
      </c>
      <c r="G392" s="96">
        <f>اكتوبر!BI15</f>
        <v>0</v>
      </c>
      <c r="H392" s="96">
        <f t="shared" si="9"/>
        <v>0</v>
      </c>
    </row>
    <row r="393" spans="1:8">
      <c r="A393" s="96" t="str">
        <f>IF(H393&gt;0,اكتوبر!D16," ")</f>
        <v> </v>
      </c>
      <c r="B393" s="96" t="str">
        <f>IF(H393&gt;0,اكتوبر!E16," ")</f>
        <v> </v>
      </c>
      <c r="C393" s="96" t="str">
        <f>IF(H393&gt;0,اكتوبر!F16," ")</f>
        <v> </v>
      </c>
      <c r="D393" s="96">
        <f>اكتوبر!BH16-اكتوبر!BG16</f>
        <v>0</v>
      </c>
      <c r="E393" s="96">
        <f>اكتوبر!CD16</f>
        <v>0</v>
      </c>
      <c r="F393" s="96">
        <f>اكتوبر!BE16</f>
        <v>0</v>
      </c>
      <c r="G393" s="96">
        <f>اكتوبر!BI16</f>
        <v>0</v>
      </c>
      <c r="H393" s="96">
        <f t="shared" si="9"/>
        <v>0</v>
      </c>
    </row>
    <row r="394" spans="1:8">
      <c r="A394" s="96" t="str">
        <f>IF(H394&gt;0,اكتوبر!D17," ")</f>
        <v> </v>
      </c>
      <c r="B394" s="96" t="str">
        <f>IF(H394&gt;0,اكتوبر!E17," ")</f>
        <v> </v>
      </c>
      <c r="C394" s="96" t="str">
        <f>IF(H394&gt;0,اكتوبر!F17," ")</f>
        <v> </v>
      </c>
      <c r="D394" s="96">
        <f>اكتوبر!BH17-اكتوبر!BG17</f>
        <v>0</v>
      </c>
      <c r="E394" s="96">
        <f>اكتوبر!CD17</f>
        <v>0</v>
      </c>
      <c r="F394" s="96">
        <f>اكتوبر!BE17</f>
        <v>0</v>
      </c>
      <c r="G394" s="96">
        <f>اكتوبر!BI17</f>
        <v>0</v>
      </c>
      <c r="H394" s="96">
        <f t="shared" si="9"/>
        <v>0</v>
      </c>
    </row>
    <row r="395" spans="1:8">
      <c r="A395" s="96" t="str">
        <f>IF(H395&gt;0,اكتوبر!D18," ")</f>
        <v> </v>
      </c>
      <c r="B395" s="96" t="str">
        <f>IF(H395&gt;0,اكتوبر!E18," ")</f>
        <v> </v>
      </c>
      <c r="C395" s="96" t="str">
        <f>IF(H395&gt;0,اكتوبر!F18," ")</f>
        <v> </v>
      </c>
      <c r="D395" s="96">
        <f>اكتوبر!BH18-اكتوبر!BG18</f>
        <v>0</v>
      </c>
      <c r="E395" s="96">
        <f>اكتوبر!CD18</f>
        <v>0</v>
      </c>
      <c r="F395" s="96">
        <f>اكتوبر!BE18</f>
        <v>0</v>
      </c>
      <c r="G395" s="96">
        <f>اكتوبر!BI18</f>
        <v>0</v>
      </c>
      <c r="H395" s="96">
        <f t="shared" si="9"/>
        <v>0</v>
      </c>
    </row>
    <row r="396" spans="1:8">
      <c r="A396" s="96" t="str">
        <f>IF(H396&gt;0,اكتوبر!D19," ")</f>
        <v> </v>
      </c>
      <c r="B396" s="96" t="str">
        <f>IF(H396&gt;0,اكتوبر!E19," ")</f>
        <v> </v>
      </c>
      <c r="C396" s="96" t="str">
        <f>IF(H396&gt;0,اكتوبر!F19," ")</f>
        <v> </v>
      </c>
      <c r="D396" s="96">
        <f>اكتوبر!BH19-اكتوبر!BG19</f>
        <v>0</v>
      </c>
      <c r="E396" s="96">
        <f>اكتوبر!CD19</f>
        <v>0</v>
      </c>
      <c r="F396" s="96">
        <f>اكتوبر!BE19</f>
        <v>0</v>
      </c>
      <c r="G396" s="96">
        <f>اكتوبر!BI19</f>
        <v>0</v>
      </c>
      <c r="H396" s="96">
        <f t="shared" si="9"/>
        <v>0</v>
      </c>
    </row>
    <row r="397" spans="1:8">
      <c r="A397" s="96" t="str">
        <f>IF(H397&gt;0,اكتوبر!D20," ")</f>
        <v> </v>
      </c>
      <c r="B397" s="96" t="str">
        <f>IF(H397&gt;0,اكتوبر!E20," ")</f>
        <v> </v>
      </c>
      <c r="C397" s="96" t="str">
        <f>IF(H397&gt;0,اكتوبر!F20," ")</f>
        <v> </v>
      </c>
      <c r="D397" s="96">
        <f>اكتوبر!BH20-اكتوبر!BG20</f>
        <v>0</v>
      </c>
      <c r="E397" s="96">
        <f>اكتوبر!CD20</f>
        <v>0</v>
      </c>
      <c r="F397" s="96">
        <f>اكتوبر!BE20</f>
        <v>0</v>
      </c>
      <c r="G397" s="96">
        <f>اكتوبر!BI20</f>
        <v>0</v>
      </c>
      <c r="H397" s="96">
        <f t="shared" si="9"/>
        <v>0</v>
      </c>
    </row>
    <row r="398" spans="1:8">
      <c r="A398" s="96" t="str">
        <f>IF(H398&gt;0,اكتوبر!D21," ")</f>
        <v> </v>
      </c>
      <c r="B398" s="96" t="str">
        <f>IF(H398&gt;0,اكتوبر!E21," ")</f>
        <v> </v>
      </c>
      <c r="C398" s="96" t="str">
        <f>IF(H398&gt;0,اكتوبر!F21," ")</f>
        <v> </v>
      </c>
      <c r="D398" s="96">
        <f>اكتوبر!BH21-اكتوبر!BG21</f>
        <v>0</v>
      </c>
      <c r="E398" s="96">
        <f>اكتوبر!CD21</f>
        <v>0</v>
      </c>
      <c r="F398" s="96">
        <f>اكتوبر!BE21</f>
        <v>0</v>
      </c>
      <c r="G398" s="96">
        <f>اكتوبر!BI21</f>
        <v>0</v>
      </c>
      <c r="H398" s="96">
        <f t="shared" si="9"/>
        <v>0</v>
      </c>
    </row>
    <row r="399" spans="1:8">
      <c r="A399" s="96" t="str">
        <f>IF(H399&gt;0,اكتوبر!D22," ")</f>
        <v> </v>
      </c>
      <c r="B399" s="96" t="str">
        <f>IF(H399&gt;0,اكتوبر!E22," ")</f>
        <v> </v>
      </c>
      <c r="C399" s="96" t="str">
        <f>IF(H399&gt;0,اكتوبر!F22," ")</f>
        <v> </v>
      </c>
      <c r="D399" s="96">
        <f>اكتوبر!BH22-اكتوبر!BG22</f>
        <v>0</v>
      </c>
      <c r="E399" s="96">
        <f>اكتوبر!CD22</f>
        <v>0</v>
      </c>
      <c r="F399" s="96">
        <f>اكتوبر!BE22</f>
        <v>0</v>
      </c>
      <c r="G399" s="96">
        <f>اكتوبر!BI22</f>
        <v>0</v>
      </c>
      <c r="H399" s="96">
        <f t="shared" si="9"/>
        <v>0</v>
      </c>
    </row>
    <row r="400" spans="1:8">
      <c r="A400" s="96" t="str">
        <f>IF(H400&gt;0,اكتوبر!D23," ")</f>
        <v> </v>
      </c>
      <c r="B400" s="96" t="str">
        <f>IF(H400&gt;0,اكتوبر!E23," ")</f>
        <v> </v>
      </c>
      <c r="C400" s="96" t="str">
        <f>IF(H400&gt;0,اكتوبر!F23," ")</f>
        <v> </v>
      </c>
      <c r="D400" s="96">
        <f>اكتوبر!BH23-اكتوبر!BG23</f>
        <v>0</v>
      </c>
      <c r="E400" s="96">
        <f>اكتوبر!CD23</f>
        <v>0</v>
      </c>
      <c r="F400" s="96">
        <f>اكتوبر!BE23</f>
        <v>0</v>
      </c>
      <c r="G400" s="96">
        <f>اكتوبر!BI23</f>
        <v>0</v>
      </c>
      <c r="H400" s="96">
        <f t="shared" si="9"/>
        <v>0</v>
      </c>
    </row>
    <row r="401" spans="1:8">
      <c r="A401" s="96" t="str">
        <f>IF(H401&gt;0,اكتوبر!D24," ")</f>
        <v> </v>
      </c>
      <c r="B401" s="96" t="str">
        <f>IF(H401&gt;0,اكتوبر!E24," ")</f>
        <v> </v>
      </c>
      <c r="C401" s="96" t="str">
        <f>IF(H401&gt;0,اكتوبر!F24," ")</f>
        <v> </v>
      </c>
      <c r="D401" s="96">
        <f>اكتوبر!BH24-اكتوبر!BG24</f>
        <v>0</v>
      </c>
      <c r="E401" s="96">
        <f>اكتوبر!CD24</f>
        <v>0</v>
      </c>
      <c r="F401" s="96">
        <f>اكتوبر!BE24</f>
        <v>0</v>
      </c>
      <c r="G401" s="96">
        <f>اكتوبر!BI24</f>
        <v>0</v>
      </c>
      <c r="H401" s="96">
        <f t="shared" si="9"/>
        <v>0</v>
      </c>
    </row>
    <row r="402" spans="1:8">
      <c r="A402" s="96" t="str">
        <f>IF(H402&gt;0,اكتوبر!D25," ")</f>
        <v> </v>
      </c>
      <c r="B402" s="96" t="str">
        <f>IF(H402&gt;0,اكتوبر!E25," ")</f>
        <v> </v>
      </c>
      <c r="C402" s="96" t="str">
        <f>IF(H402&gt;0,اكتوبر!F25," ")</f>
        <v> </v>
      </c>
      <c r="D402" s="96">
        <f>اكتوبر!BH25-اكتوبر!BG25</f>
        <v>0</v>
      </c>
      <c r="E402" s="96">
        <f>اكتوبر!CD25</f>
        <v>0</v>
      </c>
      <c r="F402" s="96">
        <f>اكتوبر!BE25</f>
        <v>0</v>
      </c>
      <c r="G402" s="96">
        <f>اكتوبر!BI25</f>
        <v>0</v>
      </c>
      <c r="H402" s="96">
        <f t="shared" si="9"/>
        <v>0</v>
      </c>
    </row>
    <row r="403" spans="1:8">
      <c r="A403" s="96" t="str">
        <f>IF(H403&gt;0,اكتوبر!D26," ")</f>
        <v> </v>
      </c>
      <c r="B403" s="96" t="str">
        <f>IF(H403&gt;0,اكتوبر!E26," ")</f>
        <v> </v>
      </c>
      <c r="C403" s="96" t="str">
        <f>IF(H403&gt;0,اكتوبر!F26," ")</f>
        <v> </v>
      </c>
      <c r="D403" s="96">
        <f>اكتوبر!BH26-اكتوبر!BG26</f>
        <v>0</v>
      </c>
      <c r="E403" s="96">
        <f>اكتوبر!CD26</f>
        <v>0</v>
      </c>
      <c r="F403" s="96">
        <f>اكتوبر!BE26</f>
        <v>0</v>
      </c>
      <c r="G403" s="96">
        <f>اكتوبر!BI26</f>
        <v>0</v>
      </c>
      <c r="H403" s="96">
        <f t="shared" si="9"/>
        <v>0</v>
      </c>
    </row>
    <row r="404" spans="1:8">
      <c r="A404" s="96" t="str">
        <f>IF(H404&gt;0,اكتوبر!D27," ")</f>
        <v> </v>
      </c>
      <c r="B404" s="96" t="str">
        <f>IF(H404&gt;0,اكتوبر!E27," ")</f>
        <v> </v>
      </c>
      <c r="C404" s="96" t="str">
        <f>IF(H404&gt;0,اكتوبر!F27," ")</f>
        <v> </v>
      </c>
      <c r="D404" s="96">
        <f>اكتوبر!BH27-اكتوبر!BG27</f>
        <v>0</v>
      </c>
      <c r="E404" s="96">
        <f>اكتوبر!CD27</f>
        <v>0</v>
      </c>
      <c r="F404" s="96">
        <f>اكتوبر!BE27</f>
        <v>0</v>
      </c>
      <c r="G404" s="96">
        <f>اكتوبر!BI27</f>
        <v>0</v>
      </c>
      <c r="H404" s="96">
        <f t="shared" si="9"/>
        <v>0</v>
      </c>
    </row>
    <row r="405" spans="1:8">
      <c r="A405" s="96" t="str">
        <f>IF(H405&gt;0,اكتوبر!D28," ")</f>
        <v>Octber-17</v>
      </c>
      <c r="B405" s="96">
        <f>IF(H405&gt;0,اكتوبر!E28," ")</f>
        <v>17</v>
      </c>
      <c r="C405" s="96" t="str">
        <f>IF(H405&gt;0,اكتوبر!F28," ")</f>
        <v>دفع صيانة مكيفات المحل بـ 600 + 90 ضريبة نقدًا:</v>
      </c>
      <c r="D405" s="96">
        <f>اكتوبر!BH28-اكتوبر!BG28</f>
        <v>0</v>
      </c>
      <c r="E405" s="96">
        <f>اكتوبر!CD28</f>
        <v>90</v>
      </c>
      <c r="F405" s="96">
        <f>اكتوبر!BE28</f>
        <v>0</v>
      </c>
      <c r="G405" s="96">
        <f>اكتوبر!BI28</f>
        <v>0</v>
      </c>
      <c r="H405" s="96">
        <f t="shared" si="9"/>
        <v>90</v>
      </c>
    </row>
    <row r="406" spans="1:8">
      <c r="A406" s="96" t="str">
        <f>IF(H406&gt;0,اكتوبر!D29," ")</f>
        <v> </v>
      </c>
      <c r="B406" s="96" t="str">
        <f>IF(H406&gt;0,اكتوبر!E29," ")</f>
        <v> </v>
      </c>
      <c r="C406" s="96" t="str">
        <f>IF(H406&gt;0,اكتوبر!F29," ")</f>
        <v> </v>
      </c>
      <c r="D406" s="96">
        <f>اكتوبر!BH29-اكتوبر!BG29</f>
        <v>0</v>
      </c>
      <c r="E406" s="96">
        <f>اكتوبر!CD29</f>
        <v>0</v>
      </c>
      <c r="F406" s="96">
        <f>اكتوبر!BE29</f>
        <v>0</v>
      </c>
      <c r="G406" s="96">
        <f>اكتوبر!BI29</f>
        <v>0</v>
      </c>
      <c r="H406" s="96">
        <f t="shared" si="9"/>
        <v>0</v>
      </c>
    </row>
    <row r="407" spans="1:8">
      <c r="A407" s="96" t="str">
        <f>IF(H407&gt;0,اكتوبر!D30," ")</f>
        <v> </v>
      </c>
      <c r="B407" s="96" t="str">
        <f>IF(H407&gt;0,اكتوبر!E30," ")</f>
        <v> </v>
      </c>
      <c r="C407" s="96" t="str">
        <f>IF(H407&gt;0,اكتوبر!F30," ")</f>
        <v> </v>
      </c>
      <c r="D407" s="96">
        <f>اكتوبر!BH30-اكتوبر!BG30</f>
        <v>0</v>
      </c>
      <c r="E407" s="96">
        <f>اكتوبر!CD30</f>
        <v>0</v>
      </c>
      <c r="F407" s="96">
        <f>اكتوبر!BE30</f>
        <v>0</v>
      </c>
      <c r="G407" s="96">
        <f>اكتوبر!BI30</f>
        <v>0</v>
      </c>
      <c r="H407" s="96">
        <f t="shared" si="9"/>
        <v>0</v>
      </c>
    </row>
    <row r="408" spans="1:8">
      <c r="A408" s="96" t="str">
        <f>IF(H408&gt;0,اكتوبر!D31," ")</f>
        <v> </v>
      </c>
      <c r="B408" s="96" t="str">
        <f>IF(H408&gt;0,اكتوبر!E31," ")</f>
        <v> </v>
      </c>
      <c r="C408" s="96" t="str">
        <f>IF(H408&gt;0,اكتوبر!F31," ")</f>
        <v> </v>
      </c>
      <c r="D408" s="96">
        <f>اكتوبر!BH31-اكتوبر!BG31</f>
        <v>0</v>
      </c>
      <c r="E408" s="96">
        <f>اكتوبر!CD31</f>
        <v>0</v>
      </c>
      <c r="F408" s="96">
        <f>اكتوبر!BE31</f>
        <v>0</v>
      </c>
      <c r="G408" s="96">
        <f>اكتوبر!BI31</f>
        <v>0</v>
      </c>
      <c r="H408" s="96">
        <f t="shared" si="9"/>
        <v>0</v>
      </c>
    </row>
    <row r="409" spans="1:8">
      <c r="A409" s="96" t="str">
        <f>IF(H409&gt;0,اكتوبر!D32," ")</f>
        <v> </v>
      </c>
      <c r="B409" s="96" t="str">
        <f>IF(H409&gt;0,اكتوبر!E32," ")</f>
        <v> </v>
      </c>
      <c r="C409" s="96" t="str">
        <f>IF(H409&gt;0,اكتوبر!F32," ")</f>
        <v> </v>
      </c>
      <c r="D409" s="96">
        <f>اكتوبر!BH32-اكتوبر!BG32</f>
        <v>0</v>
      </c>
      <c r="E409" s="96">
        <f>اكتوبر!CD32</f>
        <v>0</v>
      </c>
      <c r="F409" s="96">
        <f>اكتوبر!BE32</f>
        <v>0</v>
      </c>
      <c r="G409" s="96">
        <f>اكتوبر!BI32</f>
        <v>0</v>
      </c>
      <c r="H409" s="96">
        <f t="shared" si="9"/>
        <v>0</v>
      </c>
    </row>
    <row r="410" spans="1:8">
      <c r="A410" s="96" t="str">
        <f>IF(H410&gt;0,اكتوبر!D33," ")</f>
        <v> </v>
      </c>
      <c r="B410" s="96" t="str">
        <f>IF(H410&gt;0,اكتوبر!E33," ")</f>
        <v> </v>
      </c>
      <c r="C410" s="96" t="str">
        <f>IF(H410&gt;0,اكتوبر!F33," ")</f>
        <v> </v>
      </c>
      <c r="D410" s="96">
        <f>اكتوبر!BH33-اكتوبر!BG33</f>
        <v>0</v>
      </c>
      <c r="E410" s="96">
        <f>اكتوبر!CD33</f>
        <v>0</v>
      </c>
      <c r="F410" s="96">
        <f>اكتوبر!BE33</f>
        <v>0</v>
      </c>
      <c r="G410" s="96">
        <f>اكتوبر!BI33</f>
        <v>0</v>
      </c>
      <c r="H410" s="96">
        <f t="shared" si="9"/>
        <v>0</v>
      </c>
    </row>
    <row r="411" spans="1:8">
      <c r="A411" s="96" t="str">
        <f>IF(H411&gt;0,اكتوبر!D34," ")</f>
        <v> </v>
      </c>
      <c r="B411" s="96" t="str">
        <f>IF(H411&gt;0,اكتوبر!E34," ")</f>
        <v> </v>
      </c>
      <c r="C411" s="96" t="str">
        <f>IF(H411&gt;0,اكتوبر!F34," ")</f>
        <v> </v>
      </c>
      <c r="D411" s="96">
        <f>اكتوبر!BH34-اكتوبر!BG34</f>
        <v>0</v>
      </c>
      <c r="E411" s="96">
        <f>اكتوبر!CD34</f>
        <v>0</v>
      </c>
      <c r="F411" s="96">
        <f>اكتوبر!BE34</f>
        <v>0</v>
      </c>
      <c r="G411" s="96">
        <f>اكتوبر!BI34</f>
        <v>0</v>
      </c>
      <c r="H411" s="96">
        <f t="shared" si="9"/>
        <v>0</v>
      </c>
    </row>
    <row r="412" spans="1:8">
      <c r="A412" s="96" t="str">
        <f>IF(H412&gt;0,اكتوبر!D35," ")</f>
        <v> </v>
      </c>
      <c r="B412" s="96" t="str">
        <f>IF(H412&gt;0,اكتوبر!E35," ")</f>
        <v> </v>
      </c>
      <c r="C412" s="96" t="str">
        <f>IF(H412&gt;0,اكتوبر!F35," ")</f>
        <v> </v>
      </c>
      <c r="D412" s="96">
        <f>اكتوبر!BH35-اكتوبر!BG35</f>
        <v>0</v>
      </c>
      <c r="E412" s="96">
        <f>اكتوبر!CD35</f>
        <v>0</v>
      </c>
      <c r="F412" s="96">
        <f>اكتوبر!BE35</f>
        <v>0</v>
      </c>
      <c r="G412" s="96">
        <f>اكتوبر!BI35</f>
        <v>0</v>
      </c>
      <c r="H412" s="96">
        <f t="shared" si="9"/>
        <v>0</v>
      </c>
    </row>
    <row r="413" spans="1:8">
      <c r="A413" s="96" t="str">
        <f>IF(H413&gt;0,اكتوبر!D36," ")</f>
        <v> </v>
      </c>
      <c r="B413" s="96" t="str">
        <f>IF(H413&gt;0,اكتوبر!E36," ")</f>
        <v> </v>
      </c>
      <c r="C413" s="96" t="str">
        <f>IF(H413&gt;0,اكتوبر!F36," ")</f>
        <v> </v>
      </c>
      <c r="D413" s="96">
        <f>اكتوبر!BH36-اكتوبر!BG36</f>
        <v>0</v>
      </c>
      <c r="E413" s="96">
        <f>اكتوبر!CD36</f>
        <v>0</v>
      </c>
      <c r="F413" s="96">
        <f>اكتوبر!BE36</f>
        <v>0</v>
      </c>
      <c r="G413" s="96">
        <f>اكتوبر!BI36</f>
        <v>0</v>
      </c>
      <c r="H413" s="96">
        <f t="shared" si="9"/>
        <v>0</v>
      </c>
    </row>
    <row r="414" spans="1:8">
      <c r="A414" s="96" t="str">
        <f>IF(H414&gt;0,اكتوبر!D37," ")</f>
        <v> </v>
      </c>
      <c r="B414" s="96" t="str">
        <f>IF(H414&gt;0,اكتوبر!E37," ")</f>
        <v> </v>
      </c>
      <c r="C414" s="96" t="str">
        <f>IF(H414&gt;0,اكتوبر!F37," ")</f>
        <v> </v>
      </c>
      <c r="D414" s="96">
        <f>اكتوبر!BH37-اكتوبر!BG37</f>
        <v>0</v>
      </c>
      <c r="E414" s="96">
        <f>اكتوبر!CD37</f>
        <v>0</v>
      </c>
      <c r="F414" s="96">
        <f>اكتوبر!BE37</f>
        <v>0</v>
      </c>
      <c r="G414" s="96">
        <f>اكتوبر!BI37</f>
        <v>0</v>
      </c>
      <c r="H414" s="96">
        <f t="shared" si="9"/>
        <v>0</v>
      </c>
    </row>
    <row r="415" spans="1:8">
      <c r="A415" s="96" t="str">
        <f>IF(H415&gt;0,اكتوبر!D38," ")</f>
        <v> </v>
      </c>
      <c r="B415" s="96" t="str">
        <f>IF(H415&gt;0,اكتوبر!E38," ")</f>
        <v> </v>
      </c>
      <c r="C415" s="96" t="str">
        <f>IF(H415&gt;0,اكتوبر!F38," ")</f>
        <v> </v>
      </c>
      <c r="D415" s="96">
        <f>اكتوبر!BH38-اكتوبر!BG38</f>
        <v>0</v>
      </c>
      <c r="E415" s="96">
        <f>اكتوبر!CD38</f>
        <v>0</v>
      </c>
      <c r="F415" s="96">
        <f>اكتوبر!BE38</f>
        <v>0</v>
      </c>
      <c r="G415" s="96">
        <f>اكتوبر!BI38</f>
        <v>0</v>
      </c>
      <c r="H415" s="96">
        <f t="shared" si="9"/>
        <v>0</v>
      </c>
    </row>
    <row r="416" spans="1:8">
      <c r="A416" s="96" t="str">
        <f>IF(H416&gt;0,اكتوبر!D39," ")</f>
        <v> </v>
      </c>
      <c r="B416" s="96" t="str">
        <f>IF(H416&gt;0,اكتوبر!E39," ")</f>
        <v> </v>
      </c>
      <c r="C416" s="96" t="str">
        <f>IF(H416&gt;0,اكتوبر!F39," ")</f>
        <v> </v>
      </c>
      <c r="D416" s="96">
        <f>اكتوبر!BH39-اكتوبر!BG39</f>
        <v>0</v>
      </c>
      <c r="E416" s="96">
        <f>اكتوبر!CD39</f>
        <v>0</v>
      </c>
      <c r="F416" s="96">
        <f>اكتوبر!BE39</f>
        <v>0</v>
      </c>
      <c r="G416" s="96">
        <f>اكتوبر!BI39</f>
        <v>0</v>
      </c>
      <c r="H416" s="96">
        <f t="shared" si="9"/>
        <v>0</v>
      </c>
    </row>
    <row r="417" spans="1:8">
      <c r="A417" s="96" t="str">
        <f>IF(H417&gt;0,اكتوبر!D40," ")</f>
        <v> </v>
      </c>
      <c r="B417" s="96" t="str">
        <f>IF(H417&gt;0,اكتوبر!E40," ")</f>
        <v> </v>
      </c>
      <c r="C417" s="96" t="str">
        <f>IF(H417&gt;0,اكتوبر!F40," ")</f>
        <v> </v>
      </c>
      <c r="D417" s="96">
        <f>اكتوبر!BH40-اكتوبر!BG40</f>
        <v>0</v>
      </c>
      <c r="E417" s="96">
        <f>اكتوبر!CD40</f>
        <v>0</v>
      </c>
      <c r="F417" s="96">
        <f>اكتوبر!BE40</f>
        <v>0</v>
      </c>
      <c r="G417" s="96">
        <f>اكتوبر!BI40</f>
        <v>0</v>
      </c>
      <c r="H417" s="96">
        <f t="shared" si="9"/>
        <v>0</v>
      </c>
    </row>
    <row r="418" spans="1:8">
      <c r="A418" s="96" t="str">
        <f>IF(H418&gt;0,اكتوبر!D41," ")</f>
        <v> </v>
      </c>
      <c r="B418" s="96" t="str">
        <f>IF(H418&gt;0,اكتوبر!E41," ")</f>
        <v> </v>
      </c>
      <c r="C418" s="96" t="str">
        <f>IF(H418&gt;0,اكتوبر!F41," ")</f>
        <v> </v>
      </c>
      <c r="D418" s="96">
        <f>اكتوبر!BH41-اكتوبر!BG41</f>
        <v>0</v>
      </c>
      <c r="E418" s="96">
        <f>اكتوبر!CD41</f>
        <v>0</v>
      </c>
      <c r="F418" s="96">
        <f>اكتوبر!BE41</f>
        <v>0</v>
      </c>
      <c r="G418" s="96">
        <f>اكتوبر!BI41</f>
        <v>0</v>
      </c>
      <c r="H418" s="96">
        <f t="shared" si="9"/>
        <v>0</v>
      </c>
    </row>
    <row r="419" spans="1:8">
      <c r="A419" s="96" t="str">
        <f>IF(H419&gt;0,اكتوبر!D42," ")</f>
        <v> </v>
      </c>
      <c r="B419" s="96" t="str">
        <f>IF(H419&gt;0,اكتوبر!E42," ")</f>
        <v> </v>
      </c>
      <c r="C419" s="96" t="str">
        <f>IF(H419&gt;0,اكتوبر!F42," ")</f>
        <v> </v>
      </c>
      <c r="D419" s="96">
        <f>اكتوبر!BH42-اكتوبر!BG42</f>
        <v>0</v>
      </c>
      <c r="E419" s="96">
        <f>اكتوبر!CD42</f>
        <v>0</v>
      </c>
      <c r="F419" s="96">
        <f>اكتوبر!BE42</f>
        <v>0</v>
      </c>
      <c r="G419" s="96">
        <f>اكتوبر!BI42</f>
        <v>0</v>
      </c>
      <c r="H419" s="96">
        <f t="shared" si="9"/>
        <v>0</v>
      </c>
    </row>
    <row r="420" spans="1:8">
      <c r="A420" s="96" t="str">
        <f>IF(H420&gt;0,اكتوبر!D43," ")</f>
        <v> </v>
      </c>
      <c r="B420" s="96" t="str">
        <f>IF(H420&gt;0,اكتوبر!E43," ")</f>
        <v> </v>
      </c>
      <c r="C420" s="96" t="str">
        <f>IF(H420&gt;0,اكتوبر!F43," ")</f>
        <v> </v>
      </c>
      <c r="D420" s="96">
        <f>اكتوبر!BH43-اكتوبر!BG43</f>
        <v>0</v>
      </c>
      <c r="E420" s="96">
        <f>اكتوبر!CD43</f>
        <v>0</v>
      </c>
      <c r="F420" s="96">
        <f>اكتوبر!BE43</f>
        <v>0</v>
      </c>
      <c r="G420" s="96">
        <f>اكتوبر!BI43</f>
        <v>0</v>
      </c>
      <c r="H420" s="96">
        <f t="shared" si="9"/>
        <v>0</v>
      </c>
    </row>
    <row r="427" spans="3:5">
      <c r="C427" s="123" t="s">
        <v>628</v>
      </c>
      <c r="D427" s="123"/>
      <c r="E427" s="123"/>
    </row>
    <row r="428" spans="3:5">
      <c r="C428" s="123"/>
      <c r="D428" s="123"/>
      <c r="E428" s="123"/>
    </row>
    <row r="429" spans="3:5">
      <c r="C429" s="123"/>
      <c r="D429" s="123"/>
      <c r="E429" s="123"/>
    </row>
    <row r="430" spans="1:8">
      <c r="A430" s="97" t="s">
        <v>513</v>
      </c>
      <c r="B430" s="97" t="s">
        <v>11</v>
      </c>
      <c r="C430" s="97" t="s">
        <v>487</v>
      </c>
      <c r="D430" s="97" t="s">
        <v>33</v>
      </c>
      <c r="E430" s="97" t="s">
        <v>616</v>
      </c>
      <c r="F430" s="97" t="s">
        <v>617</v>
      </c>
      <c r="G430" s="97" t="s">
        <v>34</v>
      </c>
      <c r="H430" s="97" t="s">
        <v>618</v>
      </c>
    </row>
    <row r="431" spans="1:8">
      <c r="A431" s="96" t="str">
        <f>IF(H431&gt;0,نوفمبر!D12," ")</f>
        <v>novmber-01</v>
      </c>
      <c r="B431" s="96">
        <f>IF(H431&gt;0,نوفمبر!E12," ")</f>
        <v>1</v>
      </c>
      <c r="C431" s="96">
        <f>IF(H431&gt;0,نوفمبر!F12," ")</f>
        <v>0</v>
      </c>
      <c r="D431" s="96">
        <f>نوفمبر!BH12-نوفمبر!BG12</f>
        <v>26000</v>
      </c>
      <c r="E431" s="96">
        <f>نوفمبر!CD12</f>
        <v>0</v>
      </c>
      <c r="F431" s="96">
        <f>نوفمبر!BE12</f>
        <v>0</v>
      </c>
      <c r="G431" s="96">
        <f>نوفمبر!BI12</f>
        <v>0</v>
      </c>
      <c r="H431" s="96">
        <f>D431+E431-F431-G431</f>
        <v>26000</v>
      </c>
    </row>
    <row r="432" spans="1:8">
      <c r="A432" s="96" t="str">
        <f>IF(H432&gt;0,نوفمبر!D13," ")</f>
        <v> </v>
      </c>
      <c r="B432" s="96" t="str">
        <f>IF(H432&gt;0,نوفمبر!E13," ")</f>
        <v> </v>
      </c>
      <c r="C432" s="96" t="str">
        <f>IF(H432&gt;0,نوفمبر!F13," ")</f>
        <v> </v>
      </c>
      <c r="D432" s="96">
        <f>نوفمبر!BH13-نوفمبر!BG13</f>
        <v>0</v>
      </c>
      <c r="E432" s="96">
        <f>نوفمبر!CD13</f>
        <v>0</v>
      </c>
      <c r="F432" s="96">
        <f>نوفمبر!BE13</f>
        <v>0</v>
      </c>
      <c r="G432" s="96">
        <f>نوفمبر!BI13</f>
        <v>0</v>
      </c>
      <c r="H432" s="96">
        <f t="shared" ref="H432:H462" si="10">D432+E432-F432-G432</f>
        <v>0</v>
      </c>
    </row>
    <row r="433" spans="1:8">
      <c r="A433" s="96" t="str">
        <f>IF(H433&gt;0,نوفمبر!D14," ")</f>
        <v> </v>
      </c>
      <c r="B433" s="96" t="str">
        <f>IF(H433&gt;0,نوفمبر!E14," ")</f>
        <v> </v>
      </c>
      <c r="C433" s="96" t="str">
        <f>IF(H433&gt;0,نوفمبر!F14," ")</f>
        <v> </v>
      </c>
      <c r="D433" s="96">
        <f>نوفمبر!BH14-نوفمبر!BG14</f>
        <v>0</v>
      </c>
      <c r="E433" s="96">
        <f>نوفمبر!CD14</f>
        <v>0</v>
      </c>
      <c r="F433" s="96">
        <f>نوفمبر!BE14</f>
        <v>0</v>
      </c>
      <c r="G433" s="96">
        <f>نوفمبر!BI14</f>
        <v>0</v>
      </c>
      <c r="H433" s="96">
        <f t="shared" si="10"/>
        <v>0</v>
      </c>
    </row>
    <row r="434" spans="1:8">
      <c r="A434" s="96" t="str">
        <f>IF(H434&gt;0,نوفمبر!D15," ")</f>
        <v>novmber-04</v>
      </c>
      <c r="B434" s="96">
        <f>IF(H434&gt;0,نوفمبر!E15," ")</f>
        <v>4</v>
      </c>
      <c r="C434" s="96" t="str">
        <f>IF(H434&gt;0,نوفمبر!F15," ")</f>
        <v> شراء بضاعة نقدًا بـ 5,500 + 825 ضريبة</v>
      </c>
      <c r="D434" s="96">
        <f>نوفمبر!BH15-نوفمبر!BG15</f>
        <v>5500</v>
      </c>
      <c r="E434" s="96">
        <f>نوفمبر!CD15</f>
        <v>825</v>
      </c>
      <c r="F434" s="96">
        <f>نوفمبر!BE15</f>
        <v>0</v>
      </c>
      <c r="G434" s="96">
        <f>نوفمبر!BI15</f>
        <v>0</v>
      </c>
      <c r="H434" s="96">
        <f t="shared" si="10"/>
        <v>6325</v>
      </c>
    </row>
    <row r="435" spans="1:8">
      <c r="A435" s="96" t="str">
        <f>IF(H435&gt;0,نوفمبر!D16," ")</f>
        <v> </v>
      </c>
      <c r="B435" s="96" t="str">
        <f>IF(H435&gt;0,نوفمبر!E16," ")</f>
        <v> </v>
      </c>
      <c r="C435" s="96" t="str">
        <f>IF(H435&gt;0,نوفمبر!F16," ")</f>
        <v> </v>
      </c>
      <c r="D435" s="96">
        <f>نوفمبر!BH16-نوفمبر!BG16</f>
        <v>0</v>
      </c>
      <c r="E435" s="96">
        <f>نوفمبر!CD16</f>
        <v>0</v>
      </c>
      <c r="F435" s="96">
        <f>نوفمبر!BE16</f>
        <v>0</v>
      </c>
      <c r="G435" s="96">
        <f>نوفمبر!BI16</f>
        <v>0</v>
      </c>
      <c r="H435" s="96">
        <f t="shared" si="10"/>
        <v>0</v>
      </c>
    </row>
    <row r="436" spans="1:8">
      <c r="A436" s="96" t="str">
        <f>IF(H436&gt;0,نوفمبر!D17," ")</f>
        <v> </v>
      </c>
      <c r="B436" s="96" t="str">
        <f>IF(H436&gt;0,نوفمبر!E17," ")</f>
        <v> </v>
      </c>
      <c r="C436" s="96" t="str">
        <f>IF(H436&gt;0,نوفمبر!F17," ")</f>
        <v> </v>
      </c>
      <c r="D436" s="96">
        <f>نوفمبر!BH17-نوفمبر!BG17</f>
        <v>0</v>
      </c>
      <c r="E436" s="96">
        <f>نوفمبر!CD17</f>
        <v>0</v>
      </c>
      <c r="F436" s="96">
        <f>نوفمبر!BE17</f>
        <v>0</v>
      </c>
      <c r="G436" s="96">
        <f>نوفمبر!BI17</f>
        <v>0</v>
      </c>
      <c r="H436" s="96">
        <f t="shared" si="10"/>
        <v>0</v>
      </c>
    </row>
    <row r="437" spans="1:8">
      <c r="A437" s="96" t="str">
        <f>IF(H437&gt;0,نوفمبر!D18," ")</f>
        <v> </v>
      </c>
      <c r="B437" s="96" t="str">
        <f>IF(H437&gt;0,نوفمبر!E18," ")</f>
        <v> </v>
      </c>
      <c r="C437" s="96" t="str">
        <f>IF(H437&gt;0,نوفمبر!F18," ")</f>
        <v> </v>
      </c>
      <c r="D437" s="96">
        <f>نوفمبر!BH18-نوفمبر!BG18</f>
        <v>0</v>
      </c>
      <c r="E437" s="96">
        <f>نوفمبر!CD18</f>
        <v>0</v>
      </c>
      <c r="F437" s="96">
        <f>نوفمبر!BE18</f>
        <v>0</v>
      </c>
      <c r="G437" s="96">
        <f>نوفمبر!BI18</f>
        <v>0</v>
      </c>
      <c r="H437" s="96">
        <f t="shared" si="10"/>
        <v>0</v>
      </c>
    </row>
    <row r="438" spans="1:8">
      <c r="A438" s="96" t="str">
        <f>IF(H438&gt;0,نوفمبر!D19," ")</f>
        <v> </v>
      </c>
      <c r="B438" s="96" t="str">
        <f>IF(H438&gt;0,نوفمبر!E19," ")</f>
        <v> </v>
      </c>
      <c r="C438" s="96" t="str">
        <f>IF(H438&gt;0,نوفمبر!F19," ")</f>
        <v> </v>
      </c>
      <c r="D438" s="96">
        <f>نوفمبر!BH19-نوفمبر!BG19</f>
        <v>0</v>
      </c>
      <c r="E438" s="96">
        <f>نوفمبر!CD19</f>
        <v>0</v>
      </c>
      <c r="F438" s="96">
        <f>نوفمبر!BE19</f>
        <v>0</v>
      </c>
      <c r="G438" s="96">
        <f>نوفمبر!BI19</f>
        <v>0</v>
      </c>
      <c r="H438" s="96">
        <f t="shared" si="10"/>
        <v>0</v>
      </c>
    </row>
    <row r="439" spans="1:8">
      <c r="A439" s="96" t="str">
        <f>IF(H439&gt;0,نوفمبر!D20," ")</f>
        <v> </v>
      </c>
      <c r="B439" s="96" t="str">
        <f>IF(H439&gt;0,نوفمبر!E20," ")</f>
        <v> </v>
      </c>
      <c r="C439" s="96" t="str">
        <f>IF(H439&gt;0,نوفمبر!F20," ")</f>
        <v> </v>
      </c>
      <c r="D439" s="96">
        <f>نوفمبر!BH20-نوفمبر!BG20</f>
        <v>0</v>
      </c>
      <c r="E439" s="96">
        <f>نوفمبر!CD20</f>
        <v>0</v>
      </c>
      <c r="F439" s="96">
        <f>نوفمبر!BE20</f>
        <v>0</v>
      </c>
      <c r="G439" s="96">
        <f>نوفمبر!BI20</f>
        <v>0</v>
      </c>
      <c r="H439" s="96">
        <f t="shared" si="10"/>
        <v>0</v>
      </c>
    </row>
    <row r="440" spans="1:8">
      <c r="A440" s="96" t="str">
        <f>IF(H440&gt;0,نوفمبر!D21," ")</f>
        <v> </v>
      </c>
      <c r="B440" s="96" t="str">
        <f>IF(H440&gt;0,نوفمبر!E21," ")</f>
        <v> </v>
      </c>
      <c r="C440" s="96" t="str">
        <f>IF(H440&gt;0,نوفمبر!F21," ")</f>
        <v> </v>
      </c>
      <c r="D440" s="96">
        <f>نوفمبر!BH21-نوفمبر!BG21</f>
        <v>0</v>
      </c>
      <c r="E440" s="96">
        <f>نوفمبر!CD21</f>
        <v>0</v>
      </c>
      <c r="F440" s="96">
        <f>نوفمبر!BE21</f>
        <v>0</v>
      </c>
      <c r="G440" s="96">
        <f>نوفمبر!BI21</f>
        <v>0</v>
      </c>
      <c r="H440" s="96">
        <f t="shared" si="10"/>
        <v>0</v>
      </c>
    </row>
    <row r="441" spans="1:8">
      <c r="A441" s="96" t="str">
        <f>IF(H441&gt;0,نوفمبر!D22," ")</f>
        <v> </v>
      </c>
      <c r="B441" s="96" t="str">
        <f>IF(H441&gt;0,نوفمبر!E22," ")</f>
        <v> </v>
      </c>
      <c r="C441" s="96" t="str">
        <f>IF(H441&gt;0,نوفمبر!F22," ")</f>
        <v> </v>
      </c>
      <c r="D441" s="96">
        <f>نوفمبر!BH22-نوفمبر!BG22</f>
        <v>0</v>
      </c>
      <c r="E441" s="96">
        <f>نوفمبر!CD22</f>
        <v>0</v>
      </c>
      <c r="F441" s="96">
        <f>نوفمبر!BE22</f>
        <v>0</v>
      </c>
      <c r="G441" s="96">
        <f>نوفمبر!BI22</f>
        <v>0</v>
      </c>
      <c r="H441" s="96">
        <f t="shared" si="10"/>
        <v>0</v>
      </c>
    </row>
    <row r="442" spans="1:8">
      <c r="A442" s="96" t="str">
        <f>IF(H442&gt;0,نوفمبر!D23," ")</f>
        <v> </v>
      </c>
      <c r="B442" s="96" t="str">
        <f>IF(H442&gt;0,نوفمبر!E23," ")</f>
        <v> </v>
      </c>
      <c r="C442" s="96" t="str">
        <f>IF(H442&gt;0,نوفمبر!F23," ")</f>
        <v> </v>
      </c>
      <c r="D442" s="96">
        <f>نوفمبر!BH23-نوفمبر!BG23</f>
        <v>0</v>
      </c>
      <c r="E442" s="96">
        <f>نوفمبر!CD23</f>
        <v>0</v>
      </c>
      <c r="F442" s="96">
        <f>نوفمبر!BE23</f>
        <v>0</v>
      </c>
      <c r="G442" s="96">
        <f>نوفمبر!BI23</f>
        <v>0</v>
      </c>
      <c r="H442" s="96">
        <f t="shared" si="10"/>
        <v>0</v>
      </c>
    </row>
    <row r="443" spans="1:8">
      <c r="A443" s="96" t="str">
        <f>IF(H443&gt;0,نوفمبر!D24," ")</f>
        <v> </v>
      </c>
      <c r="B443" s="96" t="str">
        <f>IF(H443&gt;0,نوفمبر!E24," ")</f>
        <v> </v>
      </c>
      <c r="C443" s="96" t="str">
        <f>IF(H443&gt;0,نوفمبر!F24," ")</f>
        <v> </v>
      </c>
      <c r="D443" s="96">
        <f>نوفمبر!BH24-نوفمبر!BG24</f>
        <v>0</v>
      </c>
      <c r="E443" s="96">
        <f>نوفمبر!CD24</f>
        <v>0</v>
      </c>
      <c r="F443" s="96">
        <f>نوفمبر!BE24</f>
        <v>0</v>
      </c>
      <c r="G443" s="96">
        <f>نوفمبر!BI24</f>
        <v>0</v>
      </c>
      <c r="H443" s="96">
        <f t="shared" si="10"/>
        <v>0</v>
      </c>
    </row>
    <row r="444" spans="1:8">
      <c r="A444" s="96" t="str">
        <f>IF(H444&gt;0,نوفمبر!D25," ")</f>
        <v> </v>
      </c>
      <c r="B444" s="96" t="str">
        <f>IF(H444&gt;0,نوفمبر!E25," ")</f>
        <v> </v>
      </c>
      <c r="C444" s="96" t="str">
        <f>IF(H444&gt;0,نوفمبر!F25," ")</f>
        <v> </v>
      </c>
      <c r="D444" s="96">
        <f>نوفمبر!BH25-نوفمبر!BG25</f>
        <v>0</v>
      </c>
      <c r="E444" s="96">
        <f>نوفمبر!CD25</f>
        <v>0</v>
      </c>
      <c r="F444" s="96">
        <f>نوفمبر!BE25</f>
        <v>0</v>
      </c>
      <c r="G444" s="96">
        <f>نوفمبر!BI25</f>
        <v>0</v>
      </c>
      <c r="H444" s="96">
        <f t="shared" si="10"/>
        <v>0</v>
      </c>
    </row>
    <row r="445" spans="1:8">
      <c r="A445" s="96" t="str">
        <f>IF(H445&gt;0,نوفمبر!D26," ")</f>
        <v> </v>
      </c>
      <c r="B445" s="96" t="str">
        <f>IF(H445&gt;0,نوفمبر!E26," ")</f>
        <v> </v>
      </c>
      <c r="C445" s="96" t="str">
        <f>IF(H445&gt;0,نوفمبر!F26," ")</f>
        <v> </v>
      </c>
      <c r="D445" s="96">
        <f>نوفمبر!BH26-نوفمبر!BG26</f>
        <v>0</v>
      </c>
      <c r="E445" s="96">
        <f>نوفمبر!CD26</f>
        <v>0</v>
      </c>
      <c r="F445" s="96">
        <f>نوفمبر!BE26</f>
        <v>0</v>
      </c>
      <c r="G445" s="96">
        <f>نوفمبر!BI26</f>
        <v>0</v>
      </c>
      <c r="H445" s="96">
        <f t="shared" si="10"/>
        <v>0</v>
      </c>
    </row>
    <row r="446" spans="1:8">
      <c r="A446" s="96" t="str">
        <f>IF(H446&gt;0,نوفمبر!D27," ")</f>
        <v> </v>
      </c>
      <c r="B446" s="96" t="str">
        <f>IF(H446&gt;0,نوفمبر!E27," ")</f>
        <v> </v>
      </c>
      <c r="C446" s="96" t="str">
        <f>IF(H446&gt;0,نوفمبر!F27," ")</f>
        <v> </v>
      </c>
      <c r="D446" s="96">
        <f>نوفمبر!BH27-نوفمبر!BG27</f>
        <v>0</v>
      </c>
      <c r="E446" s="96">
        <f>نوفمبر!CD27</f>
        <v>0</v>
      </c>
      <c r="F446" s="96">
        <f>نوفمبر!BE27</f>
        <v>0</v>
      </c>
      <c r="G446" s="96">
        <f>نوفمبر!BI27</f>
        <v>0</v>
      </c>
      <c r="H446" s="96">
        <f t="shared" si="10"/>
        <v>0</v>
      </c>
    </row>
    <row r="447" spans="1:8">
      <c r="A447" s="96" t="str">
        <f>IF(H447&gt;0,نوفمبر!D28," ")</f>
        <v> </v>
      </c>
      <c r="B447" s="96" t="str">
        <f>IF(H447&gt;0,نوفمبر!E28," ")</f>
        <v> </v>
      </c>
      <c r="C447" s="96" t="str">
        <f>IF(H447&gt;0,نوفمبر!F28," ")</f>
        <v> </v>
      </c>
      <c r="D447" s="96">
        <f>نوفمبر!BH28-نوفمبر!BG28</f>
        <v>0</v>
      </c>
      <c r="E447" s="96">
        <f>نوفمبر!CD28</f>
        <v>0</v>
      </c>
      <c r="F447" s="96">
        <f>نوفمبر!BE28</f>
        <v>0</v>
      </c>
      <c r="G447" s="96">
        <f>نوفمبر!BI28</f>
        <v>0</v>
      </c>
      <c r="H447" s="96">
        <f t="shared" si="10"/>
        <v>0</v>
      </c>
    </row>
    <row r="448" spans="1:8">
      <c r="A448" s="96" t="str">
        <f>IF(H448&gt;0,نوفمبر!D29," ")</f>
        <v> </v>
      </c>
      <c r="B448" s="96" t="str">
        <f>IF(H448&gt;0,نوفمبر!E29," ")</f>
        <v> </v>
      </c>
      <c r="C448" s="96" t="str">
        <f>IF(H448&gt;0,نوفمبر!F29," ")</f>
        <v> </v>
      </c>
      <c r="D448" s="96">
        <f>نوفمبر!BH29-نوفمبر!BG29</f>
        <v>0</v>
      </c>
      <c r="E448" s="96">
        <f>نوفمبر!CD29</f>
        <v>0</v>
      </c>
      <c r="F448" s="96">
        <f>نوفمبر!BE29</f>
        <v>0</v>
      </c>
      <c r="G448" s="96">
        <f>نوفمبر!BI29</f>
        <v>0</v>
      </c>
      <c r="H448" s="96">
        <f t="shared" si="10"/>
        <v>0</v>
      </c>
    </row>
    <row r="449" spans="1:8">
      <c r="A449" s="96" t="str">
        <f>IF(H449&gt;0,نوفمبر!D30," ")</f>
        <v> </v>
      </c>
      <c r="B449" s="96" t="str">
        <f>IF(H449&gt;0,نوفمبر!E30," ")</f>
        <v> </v>
      </c>
      <c r="C449" s="96" t="str">
        <f>IF(H449&gt;0,نوفمبر!F30," ")</f>
        <v> </v>
      </c>
      <c r="D449" s="96">
        <f>نوفمبر!BH30-نوفمبر!BG30</f>
        <v>0</v>
      </c>
      <c r="E449" s="96">
        <f>نوفمبر!CD30</f>
        <v>0</v>
      </c>
      <c r="F449" s="96">
        <f>نوفمبر!BE30</f>
        <v>0</v>
      </c>
      <c r="G449" s="96">
        <f>نوفمبر!BI30</f>
        <v>0</v>
      </c>
      <c r="H449" s="96">
        <f t="shared" si="10"/>
        <v>0</v>
      </c>
    </row>
    <row r="450" spans="1:8">
      <c r="A450" s="96" t="str">
        <f>IF(H450&gt;0,نوفمبر!D31," ")</f>
        <v>novmber-20</v>
      </c>
      <c r="B450" s="96">
        <f>IF(H450&gt;0,نوفمبر!E31," ")</f>
        <v>20</v>
      </c>
      <c r="C450" s="96" t="str">
        <f>IF(H450&gt;0,نوفمبر!F31," ")</f>
        <v> دفع فاتورة ماء للمحل بـ 300 + 45 ضريبة من البنك:</v>
      </c>
      <c r="D450" s="96">
        <f>نوفمبر!BH31-نوفمبر!BG31</f>
        <v>0</v>
      </c>
      <c r="E450" s="96">
        <f>نوفمبر!CD31</f>
        <v>45</v>
      </c>
      <c r="F450" s="96">
        <f>نوفمبر!BE31</f>
        <v>0</v>
      </c>
      <c r="G450" s="96">
        <f>نوفمبر!BI31</f>
        <v>0</v>
      </c>
      <c r="H450" s="96">
        <f t="shared" si="10"/>
        <v>45</v>
      </c>
    </row>
    <row r="451" spans="1:8">
      <c r="A451" s="96" t="str">
        <f>IF(H451&gt;0,نوفمبر!D32," ")</f>
        <v> </v>
      </c>
      <c r="B451" s="96" t="str">
        <f>IF(H451&gt;0,نوفمبر!E32," ")</f>
        <v> </v>
      </c>
      <c r="C451" s="96" t="str">
        <f>IF(H451&gt;0,نوفمبر!F32," ")</f>
        <v> </v>
      </c>
      <c r="D451" s="96">
        <f>نوفمبر!BH32-نوفمبر!BG32</f>
        <v>0</v>
      </c>
      <c r="E451" s="96">
        <f>نوفمبر!CD32</f>
        <v>0</v>
      </c>
      <c r="F451" s="96">
        <f>نوفمبر!BE32</f>
        <v>0</v>
      </c>
      <c r="G451" s="96">
        <f>نوفمبر!BI32</f>
        <v>0</v>
      </c>
      <c r="H451" s="96">
        <f t="shared" si="10"/>
        <v>0</v>
      </c>
    </row>
    <row r="452" spans="1:8">
      <c r="A452" s="96" t="str">
        <f>IF(H452&gt;0,نوفمبر!D33," ")</f>
        <v> </v>
      </c>
      <c r="B452" s="96" t="str">
        <f>IF(H452&gt;0,نوفمبر!E33," ")</f>
        <v> </v>
      </c>
      <c r="C452" s="96" t="str">
        <f>IF(H452&gt;0,نوفمبر!F33," ")</f>
        <v> </v>
      </c>
      <c r="D452" s="96">
        <f>نوفمبر!BH33-نوفمبر!BG33</f>
        <v>0</v>
      </c>
      <c r="E452" s="96">
        <f>نوفمبر!CD33</f>
        <v>0</v>
      </c>
      <c r="F452" s="96">
        <f>نوفمبر!BE33</f>
        <v>0</v>
      </c>
      <c r="G452" s="96">
        <f>نوفمبر!BI33</f>
        <v>0</v>
      </c>
      <c r="H452" s="96">
        <f t="shared" si="10"/>
        <v>0</v>
      </c>
    </row>
    <row r="453" spans="1:8">
      <c r="A453" s="96" t="str">
        <f>IF(H453&gt;0,نوفمبر!D34," ")</f>
        <v> </v>
      </c>
      <c r="B453" s="96" t="str">
        <f>IF(H453&gt;0,نوفمبر!E34," ")</f>
        <v> </v>
      </c>
      <c r="C453" s="96" t="str">
        <f>IF(H453&gt;0,نوفمبر!F34," ")</f>
        <v> </v>
      </c>
      <c r="D453" s="96">
        <f>نوفمبر!BH34-نوفمبر!BG34</f>
        <v>0</v>
      </c>
      <c r="E453" s="96">
        <f>نوفمبر!CD34</f>
        <v>0</v>
      </c>
      <c r="F453" s="96">
        <f>نوفمبر!BE34</f>
        <v>0</v>
      </c>
      <c r="G453" s="96">
        <f>نوفمبر!BI34</f>
        <v>0</v>
      </c>
      <c r="H453" s="96">
        <f t="shared" si="10"/>
        <v>0</v>
      </c>
    </row>
    <row r="454" spans="1:8">
      <c r="A454" s="96" t="str">
        <f>IF(H454&gt;0,نوفمبر!D35," ")</f>
        <v> </v>
      </c>
      <c r="B454" s="96" t="str">
        <f>IF(H454&gt;0,نوفمبر!E35," ")</f>
        <v> </v>
      </c>
      <c r="C454" s="96" t="str">
        <f>IF(H454&gt;0,نوفمبر!F35," ")</f>
        <v> </v>
      </c>
      <c r="D454" s="96">
        <f>نوفمبر!BH35-نوفمبر!BG35</f>
        <v>0</v>
      </c>
      <c r="E454" s="96">
        <f>نوفمبر!CD35</f>
        <v>0</v>
      </c>
      <c r="F454" s="96">
        <f>نوفمبر!BE35</f>
        <v>0</v>
      </c>
      <c r="G454" s="96">
        <f>نوفمبر!BI35</f>
        <v>0</v>
      </c>
      <c r="H454" s="96">
        <f t="shared" si="10"/>
        <v>0</v>
      </c>
    </row>
    <row r="455" spans="1:8">
      <c r="A455" s="96" t="str">
        <f>IF(H455&gt;0,نوفمبر!D36," ")</f>
        <v> </v>
      </c>
      <c r="B455" s="96" t="str">
        <f>IF(H455&gt;0,نوفمبر!E36," ")</f>
        <v> </v>
      </c>
      <c r="C455" s="96" t="str">
        <f>IF(H455&gt;0,نوفمبر!F36," ")</f>
        <v> </v>
      </c>
      <c r="D455" s="96">
        <f>نوفمبر!BH36-نوفمبر!BG36</f>
        <v>0</v>
      </c>
      <c r="E455" s="96">
        <f>نوفمبر!CD36</f>
        <v>0</v>
      </c>
      <c r="F455" s="96">
        <f>نوفمبر!BE36</f>
        <v>0</v>
      </c>
      <c r="G455" s="96">
        <f>نوفمبر!BI36</f>
        <v>0</v>
      </c>
      <c r="H455" s="96">
        <f t="shared" si="10"/>
        <v>0</v>
      </c>
    </row>
    <row r="456" spans="1:8">
      <c r="A456" s="96" t="str">
        <f>IF(H456&gt;0,نوفمبر!D37," ")</f>
        <v> </v>
      </c>
      <c r="B456" s="96" t="str">
        <f>IF(H456&gt;0,نوفمبر!E37," ")</f>
        <v> </v>
      </c>
      <c r="C456" s="96" t="str">
        <f>IF(H456&gt;0,نوفمبر!F37," ")</f>
        <v> </v>
      </c>
      <c r="D456" s="96">
        <f>نوفمبر!BH37-نوفمبر!BG37</f>
        <v>0</v>
      </c>
      <c r="E456" s="96">
        <f>نوفمبر!CD37</f>
        <v>0</v>
      </c>
      <c r="F456" s="96">
        <f>نوفمبر!BE37</f>
        <v>0</v>
      </c>
      <c r="G456" s="96">
        <f>نوفمبر!BI37</f>
        <v>0</v>
      </c>
      <c r="H456" s="96">
        <f t="shared" si="10"/>
        <v>0</v>
      </c>
    </row>
    <row r="457" spans="1:8">
      <c r="A457" s="96" t="str">
        <f>IF(H457&gt;0,نوفمبر!D38," ")</f>
        <v> </v>
      </c>
      <c r="B457" s="96" t="str">
        <f>IF(H457&gt;0,نوفمبر!E38," ")</f>
        <v> </v>
      </c>
      <c r="C457" s="96" t="str">
        <f>IF(H457&gt;0,نوفمبر!F38," ")</f>
        <v> </v>
      </c>
      <c r="D457" s="96">
        <f>نوفمبر!BH38-نوفمبر!BG38</f>
        <v>0</v>
      </c>
      <c r="E457" s="96">
        <f>نوفمبر!CD38</f>
        <v>0</v>
      </c>
      <c r="F457" s="96">
        <f>نوفمبر!BE38</f>
        <v>0</v>
      </c>
      <c r="G457" s="96">
        <f>نوفمبر!BI38</f>
        <v>0</v>
      </c>
      <c r="H457" s="96">
        <f t="shared" si="10"/>
        <v>0</v>
      </c>
    </row>
    <row r="458" spans="1:8">
      <c r="A458" s="96" t="str">
        <f>IF(H458&gt;0,نوفمبر!D39," ")</f>
        <v> </v>
      </c>
      <c r="B458" s="96" t="str">
        <f>IF(H458&gt;0,نوفمبر!E39," ")</f>
        <v> </v>
      </c>
      <c r="C458" s="96" t="str">
        <f>IF(H458&gt;0,نوفمبر!F39," ")</f>
        <v> </v>
      </c>
      <c r="D458" s="96">
        <f>نوفمبر!BH39-نوفمبر!BG39</f>
        <v>0</v>
      </c>
      <c r="E458" s="96">
        <f>نوفمبر!CD39</f>
        <v>0</v>
      </c>
      <c r="F458" s="96">
        <f>نوفمبر!BE39</f>
        <v>0</v>
      </c>
      <c r="G458" s="96">
        <f>نوفمبر!BI39</f>
        <v>0</v>
      </c>
      <c r="H458" s="96">
        <f t="shared" si="10"/>
        <v>0</v>
      </c>
    </row>
    <row r="459" spans="1:8">
      <c r="A459" s="96" t="str">
        <f>IF(H459&gt;0,نوفمبر!D40," ")</f>
        <v> </v>
      </c>
      <c r="B459" s="96" t="str">
        <f>IF(H459&gt;0,نوفمبر!E40," ")</f>
        <v> </v>
      </c>
      <c r="C459" s="96" t="str">
        <f>IF(H459&gt;0,نوفمبر!F40," ")</f>
        <v> </v>
      </c>
      <c r="D459" s="96">
        <f>نوفمبر!BH40-نوفمبر!BG40</f>
        <v>0</v>
      </c>
      <c r="E459" s="96">
        <f>نوفمبر!CD40</f>
        <v>0</v>
      </c>
      <c r="F459" s="96">
        <f>نوفمبر!BE40</f>
        <v>0</v>
      </c>
      <c r="G459" s="96">
        <f>نوفمبر!BI40</f>
        <v>0</v>
      </c>
      <c r="H459" s="96">
        <f t="shared" si="10"/>
        <v>0</v>
      </c>
    </row>
    <row r="460" spans="1:8">
      <c r="A460" s="96" t="str">
        <f>IF(H460&gt;0,نوفمبر!D41," ")</f>
        <v> </v>
      </c>
      <c r="B460" s="96" t="str">
        <f>IF(H460&gt;0,نوفمبر!E41," ")</f>
        <v> </v>
      </c>
      <c r="C460" s="96" t="str">
        <f>IF(H460&gt;0,نوفمبر!F41," ")</f>
        <v> </v>
      </c>
      <c r="D460" s="96">
        <f>نوفمبر!BH41-نوفمبر!BG41</f>
        <v>0</v>
      </c>
      <c r="E460" s="96">
        <f>نوفمبر!CD41</f>
        <v>0</v>
      </c>
      <c r="F460" s="96">
        <f>نوفمبر!BE41</f>
        <v>0</v>
      </c>
      <c r="G460" s="96">
        <f>نوفمبر!BI41</f>
        <v>0</v>
      </c>
      <c r="H460" s="96">
        <f t="shared" si="10"/>
        <v>0</v>
      </c>
    </row>
    <row r="461" spans="1:8">
      <c r="A461" s="96" t="str">
        <f>IF(H461&gt;0,نوفمبر!D42," ")</f>
        <v> </v>
      </c>
      <c r="B461" s="96" t="str">
        <f>IF(H461&gt;0,نوفمبر!E42," ")</f>
        <v> </v>
      </c>
      <c r="C461" s="96" t="str">
        <f>IF(H461&gt;0,نوفمبر!F42," ")</f>
        <v> </v>
      </c>
      <c r="D461" s="96">
        <f>نوفمبر!BH42-نوفمبر!BG42</f>
        <v>0</v>
      </c>
      <c r="E461" s="96">
        <f>نوفمبر!CD42</f>
        <v>0</v>
      </c>
      <c r="F461" s="96">
        <f>نوفمبر!BE42</f>
        <v>0</v>
      </c>
      <c r="G461" s="96">
        <f>نوفمبر!BI42</f>
        <v>0</v>
      </c>
      <c r="H461" s="96">
        <f t="shared" si="10"/>
        <v>0</v>
      </c>
    </row>
    <row r="462" spans="1:8">
      <c r="A462" s="96" t="str">
        <f>IF(H462&gt;0,نوفمبر!D43," ")</f>
        <v> </v>
      </c>
      <c r="B462" s="96" t="str">
        <f>IF(H462&gt;0,نوفمبر!E43," ")</f>
        <v> </v>
      </c>
      <c r="C462" s="96" t="str">
        <f>IF(H462&gt;0,نوفمبر!F43," ")</f>
        <v> </v>
      </c>
      <c r="D462" s="96">
        <f>نوفمبر!BH43-نوفمبر!BG43</f>
        <v>0</v>
      </c>
      <c r="E462" s="96">
        <f>نوفمبر!CD43</f>
        <v>0</v>
      </c>
      <c r="F462" s="96">
        <f>نوفمبر!BE43</f>
        <v>0</v>
      </c>
      <c r="G462" s="96">
        <f>نوفمبر!BI43</f>
        <v>0</v>
      </c>
      <c r="H462" s="96">
        <f t="shared" si="10"/>
        <v>0</v>
      </c>
    </row>
    <row r="469" spans="3:5">
      <c r="C469" s="123" t="s">
        <v>629</v>
      </c>
      <c r="D469" s="123"/>
      <c r="E469" s="123"/>
    </row>
    <row r="470" spans="3:5">
      <c r="C470" s="123"/>
      <c r="D470" s="123"/>
      <c r="E470" s="123"/>
    </row>
    <row r="471" spans="3:5">
      <c r="C471" s="123"/>
      <c r="D471" s="123"/>
      <c r="E471" s="123"/>
    </row>
    <row r="472" spans="1:8">
      <c r="A472" s="97" t="s">
        <v>513</v>
      </c>
      <c r="B472" s="97" t="s">
        <v>11</v>
      </c>
      <c r="C472" s="97" t="s">
        <v>487</v>
      </c>
      <c r="D472" s="97" t="s">
        <v>33</v>
      </c>
      <c r="E472" s="97" t="s">
        <v>616</v>
      </c>
      <c r="F472" s="97" t="s">
        <v>617</v>
      </c>
      <c r="G472" s="97" t="s">
        <v>34</v>
      </c>
      <c r="H472" s="97" t="s">
        <v>618</v>
      </c>
    </row>
    <row r="473" spans="1:8">
      <c r="A473" s="96" t="str">
        <f>IF(H473&gt;0,ديسمبر!D12," ")</f>
        <v>desmber-01</v>
      </c>
      <c r="B473" s="96">
        <f>IF(H473&gt;0,ديسمبر!E12," ")</f>
        <v>1</v>
      </c>
      <c r="C473" s="96">
        <f>IF(H473&gt;0,ديسمبر!F12," ")</f>
        <v>0</v>
      </c>
      <c r="D473" s="96">
        <f>ديسمبر!BH12-ديسمبر!BG12</f>
        <v>31500</v>
      </c>
      <c r="E473" s="96">
        <f>ديسمبر!CD12</f>
        <v>0</v>
      </c>
      <c r="F473" s="96">
        <f>ديسمبر!BE12</f>
        <v>0</v>
      </c>
      <c r="G473" s="96">
        <f>ديسمبر!BI12</f>
        <v>0</v>
      </c>
      <c r="H473" s="96">
        <f>D473+E473-F473-G473</f>
        <v>31500</v>
      </c>
    </row>
    <row r="474" spans="1:8">
      <c r="A474" s="96" t="str">
        <f>IF(H474&gt;0,ديسمبر!D13," ")</f>
        <v> </v>
      </c>
      <c r="B474" s="96" t="str">
        <f>IF(H474&gt;0,ديسمبر!E13," ")</f>
        <v> </v>
      </c>
      <c r="C474" s="96" t="str">
        <f>IF(H474&gt;0,ديسمبر!F13," ")</f>
        <v> </v>
      </c>
      <c r="D474" s="96">
        <f>ديسمبر!BH13-ديسمبر!BG13</f>
        <v>0</v>
      </c>
      <c r="E474" s="96">
        <f>ديسمبر!CD13</f>
        <v>0</v>
      </c>
      <c r="F474" s="96">
        <f>ديسمبر!BE13</f>
        <v>0</v>
      </c>
      <c r="G474" s="96">
        <f>ديسمبر!BI13</f>
        <v>0</v>
      </c>
      <c r="H474" s="96">
        <f t="shared" ref="H474:H504" si="11">D474+E474-F474-G474</f>
        <v>0</v>
      </c>
    </row>
    <row r="475" spans="1:8">
      <c r="A475" s="96" t="str">
        <f>IF(H475&gt;0,ديسمبر!D14," ")</f>
        <v> </v>
      </c>
      <c r="B475" s="96" t="str">
        <f>IF(H475&gt;0,ديسمبر!E14," ")</f>
        <v> </v>
      </c>
      <c r="C475" s="96" t="str">
        <f>IF(H475&gt;0,ديسمبر!F14," ")</f>
        <v> </v>
      </c>
      <c r="D475" s="96">
        <f>ديسمبر!BH14-ديسمبر!BG14</f>
        <v>0</v>
      </c>
      <c r="E475" s="96">
        <f>ديسمبر!CD14</f>
        <v>0</v>
      </c>
      <c r="F475" s="96">
        <f>ديسمبر!BE14</f>
        <v>0</v>
      </c>
      <c r="G475" s="96">
        <f>ديسمبر!BI14</f>
        <v>0</v>
      </c>
      <c r="H475" s="96">
        <f t="shared" si="11"/>
        <v>0</v>
      </c>
    </row>
    <row r="476" spans="1:8">
      <c r="A476" s="96" t="str">
        <f>IF(H476&gt;0,ديسمبر!D15," ")</f>
        <v> </v>
      </c>
      <c r="B476" s="96" t="str">
        <f>IF(H476&gt;0,ديسمبر!E15," ")</f>
        <v> </v>
      </c>
      <c r="C476" s="96" t="str">
        <f>IF(H476&gt;0,ديسمبر!F15," ")</f>
        <v> </v>
      </c>
      <c r="D476" s="96">
        <f>ديسمبر!BH15-ديسمبر!BG15</f>
        <v>0</v>
      </c>
      <c r="E476" s="96">
        <f>ديسمبر!CD15</f>
        <v>0</v>
      </c>
      <c r="F476" s="96">
        <f>ديسمبر!BE15</f>
        <v>0</v>
      </c>
      <c r="G476" s="96">
        <f>ديسمبر!BI15</f>
        <v>0</v>
      </c>
      <c r="H476" s="96">
        <f t="shared" si="11"/>
        <v>0</v>
      </c>
    </row>
    <row r="477" spans="1:8">
      <c r="A477" s="96" t="str">
        <f>IF(H477&gt;0,ديسمبر!D16," ")</f>
        <v>desmber-05</v>
      </c>
      <c r="B477" s="96">
        <f>IF(H477&gt;0,ديسمبر!E16," ")</f>
        <v>5</v>
      </c>
      <c r="C477" s="96" t="str">
        <f>IF(H477&gt;0,ديسمبر!F16," ")</f>
        <v>شراء بضاعة من مورد على الحساب بـ 7,200 + 1,080 ضريبة</v>
      </c>
      <c r="D477" s="96">
        <f>ديسمبر!BH16-ديسمبر!BG16</f>
        <v>7200</v>
      </c>
      <c r="E477" s="96">
        <f>ديسمبر!CD16</f>
        <v>1080</v>
      </c>
      <c r="F477" s="96">
        <f>ديسمبر!BE16</f>
        <v>0</v>
      </c>
      <c r="G477" s="96">
        <f>ديسمبر!BI16</f>
        <v>0</v>
      </c>
      <c r="H477" s="96">
        <f t="shared" si="11"/>
        <v>8280</v>
      </c>
    </row>
    <row r="478" spans="1:8">
      <c r="A478" s="96" t="str">
        <f>IF(H478&gt;0,ديسمبر!D17," ")</f>
        <v> </v>
      </c>
      <c r="B478" s="96" t="str">
        <f>IF(H478&gt;0,ديسمبر!E17," ")</f>
        <v> </v>
      </c>
      <c r="C478" s="96" t="str">
        <f>IF(H478&gt;0,ديسمبر!F17," ")</f>
        <v> </v>
      </c>
      <c r="D478" s="96">
        <f>ديسمبر!BH17-ديسمبر!BG17</f>
        <v>0</v>
      </c>
      <c r="E478" s="96">
        <f>ديسمبر!CD17</f>
        <v>0</v>
      </c>
      <c r="F478" s="96">
        <f>ديسمبر!BE17</f>
        <v>0</v>
      </c>
      <c r="G478" s="96">
        <f>ديسمبر!BI17</f>
        <v>0</v>
      </c>
      <c r="H478" s="96">
        <f t="shared" si="11"/>
        <v>0</v>
      </c>
    </row>
    <row r="479" spans="1:8">
      <c r="A479" s="96" t="str">
        <f>IF(H479&gt;0,ديسمبر!D18," ")</f>
        <v> </v>
      </c>
      <c r="B479" s="96" t="str">
        <f>IF(H479&gt;0,ديسمبر!E18," ")</f>
        <v> </v>
      </c>
      <c r="C479" s="96" t="str">
        <f>IF(H479&gt;0,ديسمبر!F18," ")</f>
        <v> </v>
      </c>
      <c r="D479" s="96">
        <f>ديسمبر!BH18-ديسمبر!BG18</f>
        <v>0</v>
      </c>
      <c r="E479" s="96">
        <f>ديسمبر!CD18</f>
        <v>0</v>
      </c>
      <c r="F479" s="96">
        <f>ديسمبر!BE18</f>
        <v>0</v>
      </c>
      <c r="G479" s="96">
        <f>ديسمبر!BI18</f>
        <v>0</v>
      </c>
      <c r="H479" s="96">
        <f t="shared" si="11"/>
        <v>0</v>
      </c>
    </row>
    <row r="480" spans="1:8">
      <c r="A480" s="96" t="str">
        <f>IF(H480&gt;0,ديسمبر!D19," ")</f>
        <v> </v>
      </c>
      <c r="B480" s="96" t="str">
        <f>IF(H480&gt;0,ديسمبر!E19," ")</f>
        <v> </v>
      </c>
      <c r="C480" s="96" t="str">
        <f>IF(H480&gt;0,ديسمبر!F19," ")</f>
        <v> </v>
      </c>
      <c r="D480" s="96">
        <f>ديسمبر!BH19-ديسمبر!BG19</f>
        <v>0</v>
      </c>
      <c r="E480" s="96">
        <f>ديسمبر!CD19</f>
        <v>0</v>
      </c>
      <c r="F480" s="96">
        <f>ديسمبر!BE19</f>
        <v>0</v>
      </c>
      <c r="G480" s="96">
        <f>ديسمبر!BI19</f>
        <v>0</v>
      </c>
      <c r="H480" s="96">
        <f t="shared" si="11"/>
        <v>0</v>
      </c>
    </row>
    <row r="481" spans="1:8">
      <c r="A481" s="96" t="str">
        <f>IF(H481&gt;0,ديسمبر!D20," ")</f>
        <v> </v>
      </c>
      <c r="B481" s="96" t="str">
        <f>IF(H481&gt;0,ديسمبر!E20," ")</f>
        <v> </v>
      </c>
      <c r="C481" s="96" t="str">
        <f>IF(H481&gt;0,ديسمبر!F20," ")</f>
        <v> </v>
      </c>
      <c r="D481" s="96">
        <f>ديسمبر!BH20-ديسمبر!BG20</f>
        <v>0</v>
      </c>
      <c r="E481" s="96">
        <f>ديسمبر!CD20</f>
        <v>0</v>
      </c>
      <c r="F481" s="96">
        <f>ديسمبر!BE20</f>
        <v>0</v>
      </c>
      <c r="G481" s="96">
        <f>ديسمبر!BI20</f>
        <v>0</v>
      </c>
      <c r="H481" s="96">
        <f t="shared" si="11"/>
        <v>0</v>
      </c>
    </row>
    <row r="482" spans="1:8">
      <c r="A482" s="96" t="str">
        <f>IF(H482&gt;0,ديسمبر!D21," ")</f>
        <v> </v>
      </c>
      <c r="B482" s="96" t="str">
        <f>IF(H482&gt;0,ديسمبر!E21," ")</f>
        <v> </v>
      </c>
      <c r="C482" s="96" t="str">
        <f>IF(H482&gt;0,ديسمبر!F21," ")</f>
        <v> </v>
      </c>
      <c r="D482" s="96">
        <f>ديسمبر!BH21-ديسمبر!BG21</f>
        <v>0</v>
      </c>
      <c r="E482" s="96">
        <f>ديسمبر!CD21</f>
        <v>0</v>
      </c>
      <c r="F482" s="96">
        <f>ديسمبر!BE21</f>
        <v>0</v>
      </c>
      <c r="G482" s="96">
        <f>ديسمبر!BI21</f>
        <v>0</v>
      </c>
      <c r="H482" s="96">
        <f t="shared" si="11"/>
        <v>0</v>
      </c>
    </row>
    <row r="483" spans="1:8">
      <c r="A483" s="96" t="str">
        <f>IF(H483&gt;0,ديسمبر!D22," ")</f>
        <v> </v>
      </c>
      <c r="B483" s="96" t="str">
        <f>IF(H483&gt;0,ديسمبر!E22," ")</f>
        <v> </v>
      </c>
      <c r="C483" s="96" t="str">
        <f>IF(H483&gt;0,ديسمبر!F22," ")</f>
        <v> </v>
      </c>
      <c r="D483" s="96">
        <f>ديسمبر!BH22-ديسمبر!BG22</f>
        <v>0</v>
      </c>
      <c r="E483" s="96">
        <f>ديسمبر!CD22</f>
        <v>0</v>
      </c>
      <c r="F483" s="96">
        <f>ديسمبر!BE22</f>
        <v>0</v>
      </c>
      <c r="G483" s="96">
        <f>ديسمبر!BI22</f>
        <v>0</v>
      </c>
      <c r="H483" s="96">
        <f t="shared" si="11"/>
        <v>0</v>
      </c>
    </row>
    <row r="484" spans="1:8">
      <c r="A484" s="96" t="str">
        <f>IF(H484&gt;0,ديسمبر!D23," ")</f>
        <v> </v>
      </c>
      <c r="B484" s="96" t="str">
        <f>IF(H484&gt;0,ديسمبر!E23," ")</f>
        <v> </v>
      </c>
      <c r="C484" s="96" t="str">
        <f>IF(H484&gt;0,ديسمبر!F23," ")</f>
        <v> </v>
      </c>
      <c r="D484" s="96">
        <f>ديسمبر!BH23-ديسمبر!BG23</f>
        <v>0</v>
      </c>
      <c r="E484" s="96">
        <f>ديسمبر!CD23</f>
        <v>0</v>
      </c>
      <c r="F484" s="96">
        <f>ديسمبر!BE23</f>
        <v>0</v>
      </c>
      <c r="G484" s="96">
        <f>ديسمبر!BI23</f>
        <v>0</v>
      </c>
      <c r="H484" s="96">
        <f t="shared" si="11"/>
        <v>0</v>
      </c>
    </row>
    <row r="485" spans="1:8">
      <c r="A485" s="96" t="str">
        <f>IF(H485&gt;0,ديسمبر!D24," ")</f>
        <v> </v>
      </c>
      <c r="B485" s="96" t="str">
        <f>IF(H485&gt;0,ديسمبر!E24," ")</f>
        <v> </v>
      </c>
      <c r="C485" s="96" t="str">
        <f>IF(H485&gt;0,ديسمبر!F24," ")</f>
        <v> </v>
      </c>
      <c r="D485" s="96">
        <f>ديسمبر!BH24-ديسمبر!BG24</f>
        <v>0</v>
      </c>
      <c r="E485" s="96">
        <f>ديسمبر!CD24</f>
        <v>0</v>
      </c>
      <c r="F485" s="96">
        <f>ديسمبر!BE24</f>
        <v>0</v>
      </c>
      <c r="G485" s="96">
        <f>ديسمبر!BI24</f>
        <v>0</v>
      </c>
      <c r="H485" s="96">
        <f t="shared" si="11"/>
        <v>0</v>
      </c>
    </row>
    <row r="486" spans="1:8">
      <c r="A486" s="96" t="str">
        <f>IF(H486&gt;0,ديسمبر!D25," ")</f>
        <v> </v>
      </c>
      <c r="B486" s="96" t="str">
        <f>IF(H486&gt;0,ديسمبر!E25," ")</f>
        <v> </v>
      </c>
      <c r="C486" s="96" t="str">
        <f>IF(H486&gt;0,ديسمبر!F25," ")</f>
        <v> </v>
      </c>
      <c r="D486" s="96">
        <f>ديسمبر!BH25-ديسمبر!BG25</f>
        <v>0</v>
      </c>
      <c r="E486" s="96">
        <f>ديسمبر!CD25</f>
        <v>0</v>
      </c>
      <c r="F486" s="96">
        <f>ديسمبر!BE25</f>
        <v>0</v>
      </c>
      <c r="G486" s="96">
        <f>ديسمبر!BI25</f>
        <v>0</v>
      </c>
      <c r="H486" s="96">
        <f t="shared" si="11"/>
        <v>0</v>
      </c>
    </row>
    <row r="487" spans="1:8">
      <c r="A487" s="96" t="str">
        <f>IF(H487&gt;0,ديسمبر!D26," ")</f>
        <v> </v>
      </c>
      <c r="B487" s="96" t="str">
        <f>IF(H487&gt;0,ديسمبر!E26," ")</f>
        <v> </v>
      </c>
      <c r="C487" s="96" t="str">
        <f>IF(H487&gt;0,ديسمبر!F26," ")</f>
        <v> </v>
      </c>
      <c r="D487" s="96">
        <f>ديسمبر!BH26-ديسمبر!BG26</f>
        <v>0</v>
      </c>
      <c r="E487" s="96">
        <f>ديسمبر!CD26</f>
        <v>0</v>
      </c>
      <c r="F487" s="96">
        <f>ديسمبر!BE26</f>
        <v>0</v>
      </c>
      <c r="G487" s="96">
        <f>ديسمبر!BI26</f>
        <v>0</v>
      </c>
      <c r="H487" s="96">
        <f t="shared" si="11"/>
        <v>0</v>
      </c>
    </row>
    <row r="488" spans="1:8">
      <c r="A488" s="96" t="str">
        <f>IF(H488&gt;0,ديسمبر!D27," ")</f>
        <v> </v>
      </c>
      <c r="B488" s="96" t="str">
        <f>IF(H488&gt;0,ديسمبر!E27," ")</f>
        <v> </v>
      </c>
      <c r="C488" s="96" t="str">
        <f>IF(H488&gt;0,ديسمبر!F27," ")</f>
        <v> </v>
      </c>
      <c r="D488" s="96">
        <f>ديسمبر!BH27-ديسمبر!BG27</f>
        <v>0</v>
      </c>
      <c r="E488" s="96">
        <f>ديسمبر!CD27</f>
        <v>0</v>
      </c>
      <c r="F488" s="96">
        <f>ديسمبر!BE27</f>
        <v>0</v>
      </c>
      <c r="G488" s="96">
        <f>ديسمبر!BI27</f>
        <v>0</v>
      </c>
      <c r="H488" s="96">
        <f t="shared" si="11"/>
        <v>0</v>
      </c>
    </row>
    <row r="489" spans="1:8">
      <c r="A489" s="96" t="str">
        <f>IF(H489&gt;0,ديسمبر!D28," ")</f>
        <v> </v>
      </c>
      <c r="B489" s="96" t="str">
        <f>IF(H489&gt;0,ديسمبر!E28," ")</f>
        <v> </v>
      </c>
      <c r="C489" s="96" t="str">
        <f>IF(H489&gt;0,ديسمبر!F28," ")</f>
        <v> </v>
      </c>
      <c r="D489" s="96">
        <f>ديسمبر!BH28-ديسمبر!BG28</f>
        <v>0</v>
      </c>
      <c r="E489" s="96">
        <f>ديسمبر!CD28</f>
        <v>0</v>
      </c>
      <c r="F489" s="96">
        <f>ديسمبر!BE28</f>
        <v>0</v>
      </c>
      <c r="G489" s="96">
        <f>ديسمبر!BI28</f>
        <v>0</v>
      </c>
      <c r="H489" s="96">
        <f t="shared" si="11"/>
        <v>0</v>
      </c>
    </row>
    <row r="490" spans="1:8">
      <c r="A490" s="96" t="str">
        <f>IF(H490&gt;0,ديسمبر!D29," ")</f>
        <v> </v>
      </c>
      <c r="B490" s="96" t="str">
        <f>IF(H490&gt;0,ديسمبر!E29," ")</f>
        <v> </v>
      </c>
      <c r="C490" s="96" t="str">
        <f>IF(H490&gt;0,ديسمبر!F29," ")</f>
        <v> </v>
      </c>
      <c r="D490" s="96">
        <f>ديسمبر!BH29-ديسمبر!BG29</f>
        <v>0</v>
      </c>
      <c r="E490" s="96">
        <f>ديسمبر!CD29</f>
        <v>0</v>
      </c>
      <c r="F490" s="96">
        <f>ديسمبر!BE29</f>
        <v>0</v>
      </c>
      <c r="G490" s="96">
        <f>ديسمبر!BI29</f>
        <v>0</v>
      </c>
      <c r="H490" s="96">
        <f t="shared" si="11"/>
        <v>0</v>
      </c>
    </row>
    <row r="491" spans="1:8">
      <c r="A491" s="96" t="str">
        <f>IF(H491&gt;0,ديسمبر!D30," ")</f>
        <v> </v>
      </c>
      <c r="B491" s="96" t="str">
        <f>IF(H491&gt;0,ديسمبر!E30," ")</f>
        <v> </v>
      </c>
      <c r="C491" s="96" t="str">
        <f>IF(H491&gt;0,ديسمبر!F30," ")</f>
        <v> </v>
      </c>
      <c r="D491" s="96">
        <f>ديسمبر!BH30-ديسمبر!BG30</f>
        <v>0</v>
      </c>
      <c r="E491" s="96">
        <f>ديسمبر!CD30</f>
        <v>0</v>
      </c>
      <c r="F491" s="96">
        <f>ديسمبر!BE30</f>
        <v>0</v>
      </c>
      <c r="G491" s="96">
        <f>ديسمبر!BI30</f>
        <v>0</v>
      </c>
      <c r="H491" s="96">
        <f t="shared" si="11"/>
        <v>0</v>
      </c>
    </row>
    <row r="492" spans="1:8">
      <c r="A492" s="96" t="str">
        <f>IF(H492&gt;0,ديسمبر!D31," ")</f>
        <v> </v>
      </c>
      <c r="B492" s="96" t="str">
        <f>IF(H492&gt;0,ديسمبر!E31," ")</f>
        <v> </v>
      </c>
      <c r="C492" s="96" t="str">
        <f>IF(H492&gt;0,ديسمبر!F31," ")</f>
        <v> </v>
      </c>
      <c r="D492" s="96">
        <f>ديسمبر!BH31-ديسمبر!BG31</f>
        <v>0</v>
      </c>
      <c r="E492" s="96">
        <f>ديسمبر!CD31</f>
        <v>0</v>
      </c>
      <c r="F492" s="96">
        <f>ديسمبر!BE31</f>
        <v>0</v>
      </c>
      <c r="G492" s="96">
        <f>ديسمبر!BI31</f>
        <v>0</v>
      </c>
      <c r="H492" s="96">
        <f t="shared" si="11"/>
        <v>0</v>
      </c>
    </row>
    <row r="493" spans="1:8">
      <c r="A493" s="96" t="str">
        <f>IF(H493&gt;0,ديسمبر!D32," ")</f>
        <v>desmber-21</v>
      </c>
      <c r="B493" s="96">
        <f>IF(H493&gt;0,ديسمبر!E32," ")</f>
        <v>21</v>
      </c>
      <c r="C493" s="96" t="str">
        <f>IF(H493&gt;0,ديسمبر!F32," ")</f>
        <v>فع مكافأة عامل موسمي بـ 1,000 + 150 ضريبة من البنك:</v>
      </c>
      <c r="D493" s="96">
        <f>ديسمبر!BH32-ديسمبر!BG32</f>
        <v>0</v>
      </c>
      <c r="E493" s="96">
        <f>ديسمبر!CD32</f>
        <v>150</v>
      </c>
      <c r="F493" s="96">
        <f>ديسمبر!BE32</f>
        <v>0</v>
      </c>
      <c r="G493" s="96">
        <f>ديسمبر!BI32</f>
        <v>0</v>
      </c>
      <c r="H493" s="96">
        <f t="shared" si="11"/>
        <v>150</v>
      </c>
    </row>
    <row r="494" spans="1:8">
      <c r="A494" s="96" t="str">
        <f>IF(H494&gt;0,ديسمبر!D33," ")</f>
        <v> </v>
      </c>
      <c r="B494" s="96" t="str">
        <f>IF(H494&gt;0,ديسمبر!E33," ")</f>
        <v> </v>
      </c>
      <c r="C494" s="96" t="str">
        <f>IF(H494&gt;0,ديسمبر!F33," ")</f>
        <v> </v>
      </c>
      <c r="D494" s="96">
        <f>ديسمبر!BH33-ديسمبر!BG33</f>
        <v>0</v>
      </c>
      <c r="E494" s="96">
        <f>ديسمبر!CD33</f>
        <v>0</v>
      </c>
      <c r="F494" s="96">
        <f>ديسمبر!BE33</f>
        <v>0</v>
      </c>
      <c r="G494" s="96">
        <f>ديسمبر!BI33</f>
        <v>0</v>
      </c>
      <c r="H494" s="96">
        <f t="shared" si="11"/>
        <v>0</v>
      </c>
    </row>
    <row r="495" spans="1:8">
      <c r="A495" s="96" t="str">
        <f>IF(H495&gt;0,ديسمبر!D34," ")</f>
        <v> </v>
      </c>
      <c r="B495" s="96" t="str">
        <f>IF(H495&gt;0,ديسمبر!E34," ")</f>
        <v> </v>
      </c>
      <c r="C495" s="96" t="str">
        <f>IF(H495&gt;0,ديسمبر!F34," ")</f>
        <v> </v>
      </c>
      <c r="D495" s="96">
        <f>ديسمبر!BH34-ديسمبر!BG34</f>
        <v>0</v>
      </c>
      <c r="E495" s="96">
        <f>ديسمبر!CD34</f>
        <v>0</v>
      </c>
      <c r="F495" s="96">
        <f>ديسمبر!BE34</f>
        <v>0</v>
      </c>
      <c r="G495" s="96">
        <f>ديسمبر!BI34</f>
        <v>0</v>
      </c>
      <c r="H495" s="96">
        <f t="shared" si="11"/>
        <v>0</v>
      </c>
    </row>
    <row r="496" spans="1:8">
      <c r="A496" s="96" t="str">
        <f>IF(H496&gt;0,ديسمبر!D35," ")</f>
        <v> </v>
      </c>
      <c r="B496" s="96" t="str">
        <f>IF(H496&gt;0,ديسمبر!E35," ")</f>
        <v> </v>
      </c>
      <c r="C496" s="96" t="str">
        <f>IF(H496&gt;0,ديسمبر!F35," ")</f>
        <v> </v>
      </c>
      <c r="D496" s="96">
        <f>ديسمبر!BH35-ديسمبر!BG35</f>
        <v>0</v>
      </c>
      <c r="E496" s="96">
        <f>ديسمبر!CD35</f>
        <v>0</v>
      </c>
      <c r="F496" s="96">
        <f>ديسمبر!BE35</f>
        <v>0</v>
      </c>
      <c r="G496" s="96">
        <f>ديسمبر!BI35</f>
        <v>0</v>
      </c>
      <c r="H496" s="96">
        <f t="shared" si="11"/>
        <v>0</v>
      </c>
    </row>
    <row r="497" spans="1:8">
      <c r="A497" s="96" t="str">
        <f>IF(H497&gt;0,ديسمبر!D36," ")</f>
        <v> </v>
      </c>
      <c r="B497" s="96" t="str">
        <f>IF(H497&gt;0,ديسمبر!E36," ")</f>
        <v> </v>
      </c>
      <c r="C497" s="96" t="str">
        <f>IF(H497&gt;0,ديسمبر!F36," ")</f>
        <v> </v>
      </c>
      <c r="D497" s="96">
        <f>ديسمبر!BH36-ديسمبر!BG36</f>
        <v>0</v>
      </c>
      <c r="E497" s="96">
        <f>ديسمبر!CD36</f>
        <v>0</v>
      </c>
      <c r="F497" s="96">
        <f>ديسمبر!BE36</f>
        <v>0</v>
      </c>
      <c r="G497" s="96">
        <f>ديسمبر!BI36</f>
        <v>0</v>
      </c>
      <c r="H497" s="96">
        <f t="shared" si="11"/>
        <v>0</v>
      </c>
    </row>
    <row r="498" spans="1:8">
      <c r="A498" s="96" t="str">
        <f>IF(H498&gt;0,ديسمبر!D37," ")</f>
        <v> </v>
      </c>
      <c r="B498" s="96" t="str">
        <f>IF(H498&gt;0,ديسمبر!E37," ")</f>
        <v> </v>
      </c>
      <c r="C498" s="96" t="str">
        <f>IF(H498&gt;0,ديسمبر!F37," ")</f>
        <v> </v>
      </c>
      <c r="D498" s="96">
        <f>ديسمبر!BH37-ديسمبر!BG37</f>
        <v>0</v>
      </c>
      <c r="E498" s="96">
        <f>ديسمبر!CD37</f>
        <v>0</v>
      </c>
      <c r="F498" s="96">
        <f>ديسمبر!BE37</f>
        <v>0</v>
      </c>
      <c r="G498" s="96">
        <f>ديسمبر!BI37</f>
        <v>0</v>
      </c>
      <c r="H498" s="96">
        <f t="shared" si="11"/>
        <v>0</v>
      </c>
    </row>
    <row r="499" spans="1:8">
      <c r="A499" s="96" t="str">
        <f>IF(H499&gt;0,ديسمبر!D38," ")</f>
        <v> </v>
      </c>
      <c r="B499" s="96" t="str">
        <f>IF(H499&gt;0,ديسمبر!E38," ")</f>
        <v> </v>
      </c>
      <c r="C499" s="96" t="str">
        <f>IF(H499&gt;0,ديسمبر!F38," ")</f>
        <v> </v>
      </c>
      <c r="D499" s="96">
        <f>ديسمبر!BH38-ديسمبر!BG38</f>
        <v>0</v>
      </c>
      <c r="E499" s="96">
        <f>ديسمبر!CD38</f>
        <v>0</v>
      </c>
      <c r="F499" s="96">
        <f>ديسمبر!BE38</f>
        <v>0</v>
      </c>
      <c r="G499" s="96">
        <f>ديسمبر!BI38</f>
        <v>0</v>
      </c>
      <c r="H499" s="96">
        <f t="shared" si="11"/>
        <v>0</v>
      </c>
    </row>
    <row r="500" spans="1:8">
      <c r="A500" s="96" t="str">
        <f>IF(H500&gt;0,ديسمبر!D39," ")</f>
        <v> </v>
      </c>
      <c r="B500" s="96" t="str">
        <f>IF(H500&gt;0,ديسمبر!E39," ")</f>
        <v> </v>
      </c>
      <c r="C500" s="96" t="str">
        <f>IF(H500&gt;0,ديسمبر!F39," ")</f>
        <v> </v>
      </c>
      <c r="D500" s="96">
        <f>ديسمبر!BH39-ديسمبر!BG39</f>
        <v>0</v>
      </c>
      <c r="E500" s="96">
        <f>ديسمبر!CD39</f>
        <v>0</v>
      </c>
      <c r="F500" s="96">
        <f>ديسمبر!BE39</f>
        <v>0</v>
      </c>
      <c r="G500" s="96">
        <f>ديسمبر!BI39</f>
        <v>0</v>
      </c>
      <c r="H500" s="96">
        <f t="shared" si="11"/>
        <v>0</v>
      </c>
    </row>
    <row r="501" spans="1:8">
      <c r="A501" s="96" t="str">
        <f>IF(H501&gt;0,ديسمبر!D40," ")</f>
        <v> </v>
      </c>
      <c r="B501" s="96" t="str">
        <f>IF(H501&gt;0,ديسمبر!E40," ")</f>
        <v> </v>
      </c>
      <c r="C501" s="96" t="str">
        <f>IF(H501&gt;0,ديسمبر!F40," ")</f>
        <v> </v>
      </c>
      <c r="D501" s="96">
        <f>ديسمبر!BH40-ديسمبر!BG40</f>
        <v>0</v>
      </c>
      <c r="E501" s="96">
        <f>ديسمبر!CD40</f>
        <v>0</v>
      </c>
      <c r="F501" s="96">
        <f>ديسمبر!BE40</f>
        <v>0</v>
      </c>
      <c r="G501" s="96">
        <f>ديسمبر!BI40</f>
        <v>0</v>
      </c>
      <c r="H501" s="96">
        <f t="shared" si="11"/>
        <v>0</v>
      </c>
    </row>
    <row r="502" spans="1:8">
      <c r="A502" s="96" t="str">
        <f>IF(H502&gt;0,ديسمبر!D41," ")</f>
        <v> </v>
      </c>
      <c r="B502" s="96" t="str">
        <f>IF(H502&gt;0,ديسمبر!E41," ")</f>
        <v> </v>
      </c>
      <c r="C502" s="96" t="str">
        <f>IF(H502&gt;0,ديسمبر!F41," ")</f>
        <v> </v>
      </c>
      <c r="D502" s="96">
        <f>ديسمبر!BH41-ديسمبر!BG41</f>
        <v>0</v>
      </c>
      <c r="E502" s="96">
        <f>ديسمبر!CD41</f>
        <v>0</v>
      </c>
      <c r="F502" s="96">
        <f>ديسمبر!BE41</f>
        <v>0</v>
      </c>
      <c r="G502" s="96">
        <f>ديسمبر!BI41</f>
        <v>0</v>
      </c>
      <c r="H502" s="96">
        <f t="shared" si="11"/>
        <v>0</v>
      </c>
    </row>
    <row r="503" spans="1:8">
      <c r="A503" s="96" t="str">
        <f>IF(H503&gt;0,ديسمبر!D42," ")</f>
        <v> </v>
      </c>
      <c r="B503" s="96" t="str">
        <f>IF(H503&gt;0,ديسمبر!E42," ")</f>
        <v> </v>
      </c>
      <c r="C503" s="96" t="str">
        <f>IF(H503&gt;0,ديسمبر!F42," ")</f>
        <v> </v>
      </c>
      <c r="D503" s="96">
        <f>ديسمبر!BH42-ديسمبر!BG42</f>
        <v>0</v>
      </c>
      <c r="E503" s="96">
        <f>ديسمبر!CD42</f>
        <v>0</v>
      </c>
      <c r="F503" s="96">
        <f>ديسمبر!BE42</f>
        <v>0</v>
      </c>
      <c r="G503" s="96">
        <f>ديسمبر!BI42</f>
        <v>0</v>
      </c>
      <c r="H503" s="96">
        <f t="shared" si="11"/>
        <v>0</v>
      </c>
    </row>
    <row r="504" spans="1:8">
      <c r="A504" s="96" t="str">
        <f>IF(H504&gt;0,ديسمبر!D43," ")</f>
        <v> </v>
      </c>
      <c r="B504" s="96" t="str">
        <f>IF(H504&gt;0,ديسمبر!E43," ")</f>
        <v> </v>
      </c>
      <c r="C504" s="96" t="str">
        <f>IF(H504&gt;0,ديسمبر!F43," ")</f>
        <v> </v>
      </c>
      <c r="D504" s="96">
        <f>ديسمبر!BH43-ديسمبر!BG43</f>
        <v>0</v>
      </c>
      <c r="E504" s="96">
        <f>ديسمبر!CD43</f>
        <v>0</v>
      </c>
      <c r="F504" s="96">
        <f>ديسمبر!BE43</f>
        <v>0</v>
      </c>
      <c r="G504" s="96">
        <f>ديسمبر!BI43</f>
        <v>0</v>
      </c>
      <c r="H504" s="96">
        <f t="shared" si="11"/>
        <v>0</v>
      </c>
    </row>
  </sheetData>
  <mergeCells count="12">
    <mergeCell ref="C7:E9"/>
    <mergeCell ref="C385:E387"/>
    <mergeCell ref="C49:E51"/>
    <mergeCell ref="C91:E93"/>
    <mergeCell ref="C469:E471"/>
    <mergeCell ref="C427:E429"/>
    <mergeCell ref="C133:E135"/>
    <mergeCell ref="C301:E303"/>
    <mergeCell ref="C217:E219"/>
    <mergeCell ref="C343:E345"/>
    <mergeCell ref="C259:E261"/>
    <mergeCell ref="C175:E177"/>
  </mergeCells>
  <pageMargins left="0.699999988079071" right="0.699999988079071" top="0.75" bottom="0.75" header="0.3" footer="0.3"/>
  <pageSetup paperSize="9" orientation="landscape"/>
  <headerFooter alignWithMargins="0" scaleWithDoc="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L42"/>
  <sheetViews>
    <sheetView zoomScale="83" zoomScaleNormal="83" topLeftCell="A5" workbookViewId="0">
      <selection activeCell="H22" sqref="H22"/>
    </sheetView>
  </sheetViews>
  <sheetFormatPr defaultColWidth="9" defaultRowHeight="14.25"/>
  <cols>
    <col min="3" max="3" width="41.425" customWidth="1"/>
    <col min="7" max="7" width="11.6416666666667" customWidth="1"/>
    <col min="8" max="8" width="15.175" customWidth="1"/>
    <col min="9" max="9" width="35.1333333333333" customWidth="1"/>
  </cols>
  <sheetData>
    <row r="1" ht="15"/>
    <row r="2" ht="15.75" spans="11:12">
      <c r="K2" s="121">
        <f ca="1">TODAY()</f>
        <v>45813</v>
      </c>
      <c r="L2" s="122" t="s">
        <v>630</v>
      </c>
    </row>
    <row r="3" ht="15"/>
    <row r="10" spans="1:9">
      <c r="A10" s="109" t="s">
        <v>513</v>
      </c>
      <c r="B10" s="109" t="s">
        <v>486</v>
      </c>
      <c r="C10" s="109" t="s">
        <v>487</v>
      </c>
      <c r="D10" s="109" t="s">
        <v>488</v>
      </c>
      <c r="E10" s="109" t="s">
        <v>56</v>
      </c>
      <c r="F10" s="109" t="s">
        <v>55</v>
      </c>
      <c r="G10" s="109" t="s">
        <v>631</v>
      </c>
      <c r="H10" s="109" t="s">
        <v>632</v>
      </c>
      <c r="I10" s="109" t="s">
        <v>633</v>
      </c>
    </row>
    <row r="11" spans="1:9">
      <c r="A11" s="96" t="str">
        <f>IF(D11&gt;0,يناير!D12," ")</f>
        <v> </v>
      </c>
      <c r="B11" s="96" t="str">
        <f>IF(D11&gt;0,يناير!E12," ")</f>
        <v> </v>
      </c>
      <c r="C11" s="96" t="str">
        <f>IF(D11&gt;0,يناير!F12," ")</f>
        <v> </v>
      </c>
      <c r="D11" s="96">
        <f t="shared" ref="D11:D42" si="0">E11-F11</f>
        <v>0</v>
      </c>
      <c r="E11" s="96">
        <f>يناير!AV12</f>
        <v>0</v>
      </c>
      <c r="F11" s="96">
        <f>يناير!AU12</f>
        <v>0</v>
      </c>
      <c r="G11" s="120">
        <v>45802</v>
      </c>
      <c r="H11" s="96">
        <f ca="1" t="shared" ref="H11:H22" si="1">G11-K2</f>
        <v>-11</v>
      </c>
      <c r="I11" s="96" t="str">
        <f ca="1" t="shared" ref="I11:I42" si="2">IF(G11=K2," تحصيل","لم يتم التحصيل")</f>
        <v>لم يتم التحصيل</v>
      </c>
    </row>
    <row r="12" spans="1:9">
      <c r="A12" s="96" t="str">
        <f>IF(D12&gt;0,يناير!D13," ")</f>
        <v> </v>
      </c>
      <c r="B12" s="96" t="str">
        <f>IF(D12&gt;0,يناير!E13," ")</f>
        <v> </v>
      </c>
      <c r="C12" s="96" t="str">
        <f>IF(D12&gt;0,يناير!F13," ")</f>
        <v> </v>
      </c>
      <c r="D12" s="96">
        <f t="shared" si="0"/>
        <v>0</v>
      </c>
      <c r="E12" s="96">
        <f>يناير!AV13</f>
        <v>0</v>
      </c>
      <c r="F12" s="96">
        <f>يناير!AU13</f>
        <v>0</v>
      </c>
      <c r="G12" s="120"/>
      <c r="H12" s="96">
        <f t="shared" si="1"/>
        <v>0</v>
      </c>
      <c r="I12" s="96" t="str">
        <f t="shared" si="2"/>
        <v> تحصيل</v>
      </c>
    </row>
    <row r="13" spans="1:9">
      <c r="A13" s="96" t="str">
        <f>IF(D13&gt;0,يناير!D14," ")</f>
        <v> </v>
      </c>
      <c r="B13" s="96" t="str">
        <f>IF(D13&gt;0,يناير!E14," ")</f>
        <v> </v>
      </c>
      <c r="C13" s="96" t="str">
        <f>IF(D13&gt;0,يناير!F14," ")</f>
        <v> </v>
      </c>
      <c r="D13" s="96">
        <f t="shared" si="0"/>
        <v>0</v>
      </c>
      <c r="E13" s="96">
        <f>يناير!AV14</f>
        <v>0</v>
      </c>
      <c r="F13" s="96">
        <f>يناير!AU14</f>
        <v>0</v>
      </c>
      <c r="G13" s="120"/>
      <c r="H13" s="96">
        <f t="shared" si="1"/>
        <v>0</v>
      </c>
      <c r="I13" s="96" t="str">
        <f t="shared" si="2"/>
        <v> تحصيل</v>
      </c>
    </row>
    <row r="14" spans="1:9">
      <c r="A14" s="96" t="str">
        <f>IF(D14&gt;0,يناير!D15," ")</f>
        <v> </v>
      </c>
      <c r="B14" s="96" t="str">
        <f>IF(D14&gt;0,يناير!E15," ")</f>
        <v> </v>
      </c>
      <c r="C14" s="96" t="str">
        <f>IF(D14&gt;0,يناير!F15," ")</f>
        <v> </v>
      </c>
      <c r="D14" s="96">
        <f t="shared" si="0"/>
        <v>0</v>
      </c>
      <c r="E14" s="96">
        <f>يناير!AV15</f>
        <v>0</v>
      </c>
      <c r="F14" s="96">
        <f>يناير!AU15</f>
        <v>0</v>
      </c>
      <c r="G14" s="120"/>
      <c r="H14" s="96">
        <f t="shared" si="1"/>
        <v>0</v>
      </c>
      <c r="I14" s="96" t="str">
        <f t="shared" si="2"/>
        <v> تحصيل</v>
      </c>
    </row>
    <row r="15" spans="1:9">
      <c r="A15" s="96" t="str">
        <f>IF(D15&gt;0,يناير!D16," ")</f>
        <v> </v>
      </c>
      <c r="B15" s="96" t="str">
        <f>IF(D15&gt;0,يناير!E16," ")</f>
        <v> </v>
      </c>
      <c r="C15" s="96" t="str">
        <f>IF(D15&gt;0,يناير!F16," ")</f>
        <v> </v>
      </c>
      <c r="D15" s="96">
        <f t="shared" si="0"/>
        <v>0</v>
      </c>
      <c r="E15" s="96">
        <f>يناير!AV16</f>
        <v>0</v>
      </c>
      <c r="F15" s="96">
        <f>يناير!AU16</f>
        <v>0</v>
      </c>
      <c r="G15" s="120"/>
      <c r="H15" s="96">
        <f t="shared" si="1"/>
        <v>0</v>
      </c>
      <c r="I15" s="96" t="str">
        <f t="shared" si="2"/>
        <v> تحصيل</v>
      </c>
    </row>
    <row r="16" spans="1:9">
      <c r="A16" s="96" t="str">
        <f>IF(D16&gt;0,يناير!D17," ")</f>
        <v> </v>
      </c>
      <c r="B16" s="96" t="str">
        <f>IF(D16&gt;0,يناير!E17," ")</f>
        <v> </v>
      </c>
      <c r="C16" s="96" t="str">
        <f>IF(D16&gt;0,يناير!F17," ")</f>
        <v> </v>
      </c>
      <c r="D16" s="96">
        <f t="shared" si="0"/>
        <v>0</v>
      </c>
      <c r="E16" s="96">
        <f>يناير!AV17</f>
        <v>0</v>
      </c>
      <c r="F16" s="96">
        <f>يناير!AU17</f>
        <v>0</v>
      </c>
      <c r="G16" s="120"/>
      <c r="H16" s="96">
        <f t="shared" si="1"/>
        <v>0</v>
      </c>
      <c r="I16" s="96" t="str">
        <f t="shared" si="2"/>
        <v> تحصيل</v>
      </c>
    </row>
    <row r="17" spans="1:9">
      <c r="A17" s="96" t="str">
        <f>IF(D17&gt;0,يناير!D18," ")</f>
        <v> </v>
      </c>
      <c r="B17" s="96" t="str">
        <f>IF(D17&gt;0,يناير!E18," ")</f>
        <v> </v>
      </c>
      <c r="C17" s="96" t="str">
        <f>IF(D17&gt;0,يناير!F18," ")</f>
        <v> </v>
      </c>
      <c r="D17" s="96">
        <f t="shared" si="0"/>
        <v>0</v>
      </c>
      <c r="E17" s="96">
        <f>يناير!AV18</f>
        <v>0</v>
      </c>
      <c r="F17" s="96">
        <f>يناير!AU18</f>
        <v>0</v>
      </c>
      <c r="G17" s="120"/>
      <c r="H17" s="96">
        <f t="shared" si="1"/>
        <v>0</v>
      </c>
      <c r="I17" s="96" t="str">
        <f t="shared" si="2"/>
        <v> تحصيل</v>
      </c>
    </row>
    <row r="18" spans="1:9">
      <c r="A18" s="96" t="str">
        <f>IF(D18&gt;0,يناير!D19," ")</f>
        <v> </v>
      </c>
      <c r="B18" s="96" t="str">
        <f>IF(D18&gt;0,يناير!E19," ")</f>
        <v> </v>
      </c>
      <c r="C18" s="96" t="str">
        <f>IF(D18&gt;0,يناير!F19," ")</f>
        <v> </v>
      </c>
      <c r="D18" s="96">
        <f t="shared" si="0"/>
        <v>0</v>
      </c>
      <c r="E18" s="96">
        <f>يناير!AV19</f>
        <v>0</v>
      </c>
      <c r="F18" s="96">
        <f>يناير!AU19</f>
        <v>0</v>
      </c>
      <c r="G18" s="120"/>
      <c r="H18" s="96">
        <f t="shared" si="1"/>
        <v>0</v>
      </c>
      <c r="I18" s="96" t="str">
        <f t="shared" si="2"/>
        <v> تحصيل</v>
      </c>
    </row>
    <row r="19" spans="1:9">
      <c r="A19" s="96" t="str">
        <f>IF(D19&gt;0,يناير!D20," ")</f>
        <v> </v>
      </c>
      <c r="B19" s="96" t="str">
        <f>IF(D19&gt;0,يناير!E20," ")</f>
        <v> </v>
      </c>
      <c r="C19" s="96" t="str">
        <f>IF(D19&gt;0,يناير!F20," ")</f>
        <v> </v>
      </c>
      <c r="D19" s="96">
        <f t="shared" si="0"/>
        <v>0</v>
      </c>
      <c r="E19" s="96">
        <f>يناير!AV20</f>
        <v>0</v>
      </c>
      <c r="F19" s="96">
        <f>يناير!AU20</f>
        <v>0</v>
      </c>
      <c r="G19" s="120"/>
      <c r="H19" s="96">
        <f t="shared" si="1"/>
        <v>0</v>
      </c>
      <c r="I19" s="96" t="str">
        <f t="shared" si="2"/>
        <v> تحصيل</v>
      </c>
    </row>
    <row r="20" spans="1:9">
      <c r="A20" s="96" t="str">
        <f>IF(D20&gt;0,يناير!D21," ")</f>
        <v> </v>
      </c>
      <c r="B20" s="96" t="str">
        <f>IF(D20&gt;0,يناير!E21," ")</f>
        <v> </v>
      </c>
      <c r="C20" s="96" t="str">
        <f>IF(D20&gt;0,يناير!F21," ")</f>
        <v> </v>
      </c>
      <c r="D20" s="96">
        <f t="shared" si="0"/>
        <v>0</v>
      </c>
      <c r="E20" s="96">
        <f>يناير!AV21</f>
        <v>0</v>
      </c>
      <c r="F20" s="96">
        <f>يناير!AU21</f>
        <v>0</v>
      </c>
      <c r="G20" s="120"/>
      <c r="H20" s="96">
        <f t="shared" si="1"/>
        <v>0</v>
      </c>
      <c r="I20" s="96" t="str">
        <f t="shared" si="2"/>
        <v> تحصيل</v>
      </c>
    </row>
    <row r="21" spans="1:9">
      <c r="A21" s="96" t="str">
        <f>IF(D21&gt;0,يناير!D22," ")</f>
        <v> </v>
      </c>
      <c r="B21" s="96" t="str">
        <f>IF(D21&gt;0,يناير!E22," ")</f>
        <v> </v>
      </c>
      <c r="C21" s="96" t="str">
        <f>IF(D21&gt;0,يناير!F22," ")</f>
        <v> </v>
      </c>
      <c r="D21" s="96">
        <f t="shared" si="0"/>
        <v>0</v>
      </c>
      <c r="E21" s="96">
        <f>يناير!AV22</f>
        <v>0</v>
      </c>
      <c r="F21" s="96">
        <f>يناير!AU22</f>
        <v>0</v>
      </c>
      <c r="G21" s="120"/>
      <c r="H21" s="96">
        <f t="shared" si="1"/>
        <v>0</v>
      </c>
      <c r="I21" s="96" t="str">
        <f t="shared" si="2"/>
        <v> تحصيل</v>
      </c>
    </row>
    <row r="22" spans="1:9">
      <c r="A22" s="96" t="str">
        <f>IF(D22&gt;0,يناير!D23," ")</f>
        <v> </v>
      </c>
      <c r="B22" s="96" t="str">
        <f>IF(D22&gt;0,يناير!E23," ")</f>
        <v> </v>
      </c>
      <c r="C22" s="96" t="str">
        <f>IF(D22&gt;0,يناير!F23," ")</f>
        <v> </v>
      </c>
      <c r="D22" s="96">
        <f t="shared" si="0"/>
        <v>0</v>
      </c>
      <c r="E22" s="96">
        <f>يناير!AV23</f>
        <v>0</v>
      </c>
      <c r="F22" s="96">
        <f>يناير!AU23</f>
        <v>0</v>
      </c>
      <c r="G22" s="120"/>
      <c r="H22" s="96">
        <f t="shared" si="1"/>
        <v>0</v>
      </c>
      <c r="I22" s="96" t="str">
        <f t="shared" si="2"/>
        <v> تحصيل</v>
      </c>
    </row>
    <row r="23" spans="1:9">
      <c r="A23" s="96" t="str">
        <f>IF(D23&gt;0,يناير!D24," ")</f>
        <v> </v>
      </c>
      <c r="B23" s="96" t="str">
        <f>IF(D23&gt;0,يناير!E24," ")</f>
        <v> </v>
      </c>
      <c r="C23" s="96" t="str">
        <f>IF(D23&gt;0,يناير!F24," ")</f>
        <v> </v>
      </c>
      <c r="D23" s="96">
        <f t="shared" si="0"/>
        <v>0</v>
      </c>
      <c r="E23" s="96">
        <f>يناير!AV24</f>
        <v>0</v>
      </c>
      <c r="F23" s="96">
        <f>يناير!AU24</f>
        <v>0</v>
      </c>
      <c r="G23" s="120"/>
      <c r="H23" s="96"/>
      <c r="I23" s="96" t="str">
        <f t="shared" si="2"/>
        <v> تحصيل</v>
      </c>
    </row>
    <row r="24" spans="1:9">
      <c r="A24" s="96" t="str">
        <f>IF(D24&gt;0,يناير!D25," ")</f>
        <v> </v>
      </c>
      <c r="B24" s="96" t="str">
        <f>IF(D24&gt;0,يناير!E25," ")</f>
        <v> </v>
      </c>
      <c r="C24" s="96" t="str">
        <f>IF(D24&gt;0,يناير!F25," ")</f>
        <v> </v>
      </c>
      <c r="D24" s="96">
        <f t="shared" si="0"/>
        <v>0</v>
      </c>
      <c r="E24" s="96">
        <f>يناير!AV25</f>
        <v>0</v>
      </c>
      <c r="F24" s="96">
        <f>يناير!AU25</f>
        <v>0</v>
      </c>
      <c r="G24" s="120"/>
      <c r="H24" s="96"/>
      <c r="I24" s="96" t="str">
        <f t="shared" si="2"/>
        <v> تحصيل</v>
      </c>
    </row>
    <row r="25" spans="1:9">
      <c r="A25" s="96" t="str">
        <f>IF(D25&gt;0,يناير!D26," ")</f>
        <v> </v>
      </c>
      <c r="B25" s="96" t="str">
        <f>IF(D25&gt;0,يناير!E26," ")</f>
        <v> </v>
      </c>
      <c r="C25" s="96" t="str">
        <f>IF(D25&gt;0,يناير!F26," ")</f>
        <v> </v>
      </c>
      <c r="D25" s="96">
        <f t="shared" si="0"/>
        <v>0</v>
      </c>
      <c r="E25" s="96">
        <f>يناير!AV26</f>
        <v>0</v>
      </c>
      <c r="F25" s="96">
        <f>يناير!AU26</f>
        <v>0</v>
      </c>
      <c r="G25" s="120"/>
      <c r="H25" s="96"/>
      <c r="I25" s="96" t="str">
        <f t="shared" si="2"/>
        <v> تحصيل</v>
      </c>
    </row>
    <row r="26" spans="1:9">
      <c r="A26" s="96" t="str">
        <f>IF(D26&gt;0,يناير!D27," ")</f>
        <v> </v>
      </c>
      <c r="B26" s="96" t="str">
        <f>IF(D26&gt;0,يناير!E27," ")</f>
        <v> </v>
      </c>
      <c r="C26" s="96" t="str">
        <f>IF(D26&gt;0,يناير!F27," ")</f>
        <v> </v>
      </c>
      <c r="D26" s="96">
        <f t="shared" si="0"/>
        <v>0</v>
      </c>
      <c r="E26" s="96">
        <f>يناير!AV27</f>
        <v>0</v>
      </c>
      <c r="F26" s="96">
        <f>يناير!AU27</f>
        <v>0</v>
      </c>
      <c r="G26" s="120"/>
      <c r="H26" s="96"/>
      <c r="I26" s="96" t="str">
        <f t="shared" si="2"/>
        <v> تحصيل</v>
      </c>
    </row>
    <row r="27" spans="1:9">
      <c r="A27" s="96" t="str">
        <f>IF(D27&gt;0,يناير!D28," ")</f>
        <v> </v>
      </c>
      <c r="B27" s="96" t="str">
        <f>IF(D27&gt;0,يناير!E28," ")</f>
        <v> </v>
      </c>
      <c r="C27" s="96" t="str">
        <f>IF(D27&gt;0,يناير!F28," ")</f>
        <v> </v>
      </c>
      <c r="D27" s="96">
        <f t="shared" si="0"/>
        <v>0</v>
      </c>
      <c r="E27" s="96">
        <f>يناير!AV28</f>
        <v>0</v>
      </c>
      <c r="F27" s="96">
        <f>يناير!AU28</f>
        <v>0</v>
      </c>
      <c r="G27" s="120"/>
      <c r="H27" s="96"/>
      <c r="I27" s="96" t="str">
        <f t="shared" si="2"/>
        <v> تحصيل</v>
      </c>
    </row>
    <row r="28" spans="1:9">
      <c r="A28" s="96" t="str">
        <f>IF(D28&gt;0,يناير!D29," ")</f>
        <v> </v>
      </c>
      <c r="B28" s="96" t="str">
        <f>IF(D28&gt;0,يناير!E29," ")</f>
        <v> </v>
      </c>
      <c r="C28" s="96" t="str">
        <f>IF(D28&gt;0,يناير!F29," ")</f>
        <v> </v>
      </c>
      <c r="D28" s="96">
        <f t="shared" si="0"/>
        <v>0</v>
      </c>
      <c r="E28" s="96">
        <f>يناير!AV29</f>
        <v>0</v>
      </c>
      <c r="F28" s="96">
        <f>يناير!AU29</f>
        <v>0</v>
      </c>
      <c r="G28" s="120"/>
      <c r="H28" s="96"/>
      <c r="I28" s="96" t="str">
        <f t="shared" si="2"/>
        <v> تحصيل</v>
      </c>
    </row>
    <row r="29" spans="1:9">
      <c r="A29" s="96" t="str">
        <f>IF(D29&gt;0,يناير!D30," ")</f>
        <v> </v>
      </c>
      <c r="B29" s="96" t="str">
        <f>IF(D29&gt;0,يناير!E30," ")</f>
        <v> </v>
      </c>
      <c r="C29" s="96" t="str">
        <f>IF(D29&gt;0,يناير!F30," ")</f>
        <v> </v>
      </c>
      <c r="D29" s="96">
        <f t="shared" si="0"/>
        <v>0</v>
      </c>
      <c r="E29" s="96">
        <f>يناير!AV30</f>
        <v>0</v>
      </c>
      <c r="F29" s="96">
        <f>يناير!AU30</f>
        <v>0</v>
      </c>
      <c r="G29" s="120"/>
      <c r="H29" s="96"/>
      <c r="I29" s="96" t="str">
        <f t="shared" si="2"/>
        <v> تحصيل</v>
      </c>
    </row>
    <row r="30" spans="1:9">
      <c r="A30" s="96" t="str">
        <f>IF(D30&gt;0,يناير!D31," ")</f>
        <v> </v>
      </c>
      <c r="B30" s="96" t="str">
        <f>IF(D30&gt;0,يناير!E31," ")</f>
        <v> </v>
      </c>
      <c r="C30" s="96" t="str">
        <f>IF(D30&gt;0,يناير!F31," ")</f>
        <v> </v>
      </c>
      <c r="D30" s="96">
        <f t="shared" si="0"/>
        <v>0</v>
      </c>
      <c r="E30" s="96">
        <f>يناير!AV31</f>
        <v>0</v>
      </c>
      <c r="F30" s="96">
        <f>يناير!AU31</f>
        <v>0</v>
      </c>
      <c r="G30" s="120"/>
      <c r="H30" s="96"/>
      <c r="I30" s="96" t="str">
        <f t="shared" si="2"/>
        <v> تحصيل</v>
      </c>
    </row>
    <row r="31" spans="1:9">
      <c r="A31" s="96" t="str">
        <f>IF(D31&gt;0,يناير!D32," ")</f>
        <v> </v>
      </c>
      <c r="B31" s="96" t="str">
        <f>IF(D31&gt;0,يناير!E32," ")</f>
        <v> </v>
      </c>
      <c r="C31" s="96" t="str">
        <f>IF(D31&gt;0,يناير!F32," ")</f>
        <v> </v>
      </c>
      <c r="D31" s="96">
        <f t="shared" si="0"/>
        <v>0</v>
      </c>
      <c r="E31" s="96">
        <f>يناير!AV32</f>
        <v>0</v>
      </c>
      <c r="F31" s="96">
        <f>يناير!AU32</f>
        <v>0</v>
      </c>
      <c r="G31" s="120"/>
      <c r="H31" s="96"/>
      <c r="I31" s="96" t="str">
        <f t="shared" si="2"/>
        <v> تحصيل</v>
      </c>
    </row>
    <row r="32" spans="1:9">
      <c r="A32" s="96" t="str">
        <f>IF(D32&gt;0,يناير!D33," ")</f>
        <v> </v>
      </c>
      <c r="B32" s="96" t="str">
        <f>IF(D32&gt;0,يناير!E33," ")</f>
        <v> </v>
      </c>
      <c r="C32" s="96" t="str">
        <f>IF(D32&gt;0,يناير!F33," ")</f>
        <v> </v>
      </c>
      <c r="D32" s="96">
        <f t="shared" si="0"/>
        <v>0</v>
      </c>
      <c r="E32" s="96">
        <f>يناير!AV33</f>
        <v>0</v>
      </c>
      <c r="F32" s="96">
        <f>يناير!AU33</f>
        <v>0</v>
      </c>
      <c r="G32" s="120"/>
      <c r="H32" s="96"/>
      <c r="I32" s="96" t="str">
        <f t="shared" si="2"/>
        <v> تحصيل</v>
      </c>
    </row>
    <row r="33" spans="1:9">
      <c r="A33" s="96" t="str">
        <f>IF(D33&gt;0,يناير!D34," ")</f>
        <v> </v>
      </c>
      <c r="B33" s="96" t="str">
        <f>IF(D33&gt;0,يناير!E34," ")</f>
        <v> </v>
      </c>
      <c r="C33" s="96" t="str">
        <f>IF(D33&gt;0,يناير!F34," ")</f>
        <v> </v>
      </c>
      <c r="D33" s="96">
        <f t="shared" si="0"/>
        <v>0</v>
      </c>
      <c r="E33" s="96">
        <f>يناير!AV34</f>
        <v>0</v>
      </c>
      <c r="F33" s="96">
        <f>يناير!AU34</f>
        <v>0</v>
      </c>
      <c r="G33" s="120"/>
      <c r="H33" s="96"/>
      <c r="I33" s="96" t="str">
        <f t="shared" si="2"/>
        <v> تحصيل</v>
      </c>
    </row>
    <row r="34" spans="1:9">
      <c r="A34" s="96" t="str">
        <f>IF(D34&gt;0,يناير!D35," ")</f>
        <v> </v>
      </c>
      <c r="B34" s="96" t="str">
        <f>IF(D34&gt;0,يناير!E35," ")</f>
        <v> </v>
      </c>
      <c r="C34" s="96" t="str">
        <f>IF(D34&gt;0,يناير!F35," ")</f>
        <v> </v>
      </c>
      <c r="D34" s="96">
        <f t="shared" si="0"/>
        <v>0</v>
      </c>
      <c r="E34" s="96">
        <f>يناير!AV35</f>
        <v>0</v>
      </c>
      <c r="F34" s="96">
        <f>يناير!AU35</f>
        <v>0</v>
      </c>
      <c r="G34" s="120"/>
      <c r="H34" s="96"/>
      <c r="I34" s="96" t="str">
        <f t="shared" si="2"/>
        <v> تحصيل</v>
      </c>
    </row>
    <row r="35" spans="1:9">
      <c r="A35" s="96" t="str">
        <f>IF(D35&gt;0,يناير!D36," ")</f>
        <v> </v>
      </c>
      <c r="B35" s="96" t="str">
        <f>IF(D35&gt;0,يناير!E36," ")</f>
        <v> </v>
      </c>
      <c r="C35" s="96" t="str">
        <f>IF(D35&gt;0,يناير!F36," ")</f>
        <v> </v>
      </c>
      <c r="D35" s="96">
        <f t="shared" si="0"/>
        <v>0</v>
      </c>
      <c r="E35" s="96">
        <f>يناير!AV36</f>
        <v>0</v>
      </c>
      <c r="F35" s="96">
        <f>يناير!AU36</f>
        <v>0</v>
      </c>
      <c r="G35" s="120"/>
      <c r="H35" s="96"/>
      <c r="I35" s="96" t="str">
        <f t="shared" si="2"/>
        <v> تحصيل</v>
      </c>
    </row>
    <row r="36" spans="1:9">
      <c r="A36" s="96" t="str">
        <f>IF(D36&gt;0,يناير!D37," ")</f>
        <v> </v>
      </c>
      <c r="B36" s="96" t="str">
        <f>IF(D36&gt;0,يناير!E37," ")</f>
        <v> </v>
      </c>
      <c r="C36" s="96" t="str">
        <f>IF(D36&gt;0,يناير!F37," ")</f>
        <v> </v>
      </c>
      <c r="D36" s="96">
        <f t="shared" si="0"/>
        <v>0</v>
      </c>
      <c r="E36" s="96">
        <f>يناير!AV37</f>
        <v>0</v>
      </c>
      <c r="F36" s="96">
        <f>يناير!AU37</f>
        <v>0</v>
      </c>
      <c r="G36" s="120"/>
      <c r="H36" s="96"/>
      <c r="I36" s="96" t="str">
        <f t="shared" si="2"/>
        <v> تحصيل</v>
      </c>
    </row>
    <row r="37" spans="1:9">
      <c r="A37" s="96" t="str">
        <f>IF(D37&gt;0,يناير!D38," ")</f>
        <v> </v>
      </c>
      <c r="B37" s="96" t="str">
        <f>IF(D37&gt;0,يناير!E38," ")</f>
        <v> </v>
      </c>
      <c r="C37" s="96" t="str">
        <f>IF(D37&gt;0,يناير!F38," ")</f>
        <v> </v>
      </c>
      <c r="D37" s="96">
        <f t="shared" si="0"/>
        <v>0</v>
      </c>
      <c r="E37" s="96">
        <f>يناير!AV38</f>
        <v>0</v>
      </c>
      <c r="F37" s="96">
        <f>يناير!AU38</f>
        <v>0</v>
      </c>
      <c r="G37" s="120"/>
      <c r="H37" s="96"/>
      <c r="I37" s="96" t="str">
        <f t="shared" si="2"/>
        <v> تحصيل</v>
      </c>
    </row>
    <row r="38" spans="1:9">
      <c r="A38" s="96" t="str">
        <f>IF(D38&gt;0,يناير!D39," ")</f>
        <v> </v>
      </c>
      <c r="B38" s="96" t="str">
        <f>IF(D38&gt;0,يناير!E39," ")</f>
        <v> </v>
      </c>
      <c r="C38" s="96" t="str">
        <f>IF(D38&gt;0,يناير!F39," ")</f>
        <v> </v>
      </c>
      <c r="D38" s="96">
        <f t="shared" si="0"/>
        <v>0</v>
      </c>
      <c r="E38" s="96">
        <f>يناير!AV39</f>
        <v>0</v>
      </c>
      <c r="F38" s="96">
        <f>يناير!AU39</f>
        <v>0</v>
      </c>
      <c r="G38" s="120"/>
      <c r="H38" s="96"/>
      <c r="I38" s="96" t="str">
        <f t="shared" si="2"/>
        <v> تحصيل</v>
      </c>
    </row>
    <row r="39" spans="1:9">
      <c r="A39" s="96" t="str">
        <f>IF(D39&gt;0,يناير!D40," ")</f>
        <v> </v>
      </c>
      <c r="B39" s="96" t="str">
        <f>IF(D39&gt;0,يناير!E40," ")</f>
        <v> </v>
      </c>
      <c r="C39" s="96" t="str">
        <f>IF(D39&gt;0,يناير!F40," ")</f>
        <v> </v>
      </c>
      <c r="D39" s="96">
        <f t="shared" si="0"/>
        <v>0</v>
      </c>
      <c r="E39" s="96">
        <f>يناير!AV40</f>
        <v>0</v>
      </c>
      <c r="F39" s="96">
        <f>يناير!AU40</f>
        <v>0</v>
      </c>
      <c r="G39" s="120"/>
      <c r="H39" s="96"/>
      <c r="I39" s="96" t="str">
        <f t="shared" si="2"/>
        <v> تحصيل</v>
      </c>
    </row>
    <row r="40" spans="1:9">
      <c r="A40" s="96" t="str">
        <f>IF(D40&gt;0,يناير!D41," ")</f>
        <v> </v>
      </c>
      <c r="B40" s="96" t="str">
        <f>IF(D40&gt;0,يناير!E41," ")</f>
        <v> </v>
      </c>
      <c r="C40" s="96" t="str">
        <f>IF(D40&gt;0,يناير!F41," ")</f>
        <v> </v>
      </c>
      <c r="D40" s="96">
        <f t="shared" si="0"/>
        <v>0</v>
      </c>
      <c r="E40" s="96">
        <f>يناير!AV41</f>
        <v>0</v>
      </c>
      <c r="F40" s="96">
        <f>يناير!AU41</f>
        <v>0</v>
      </c>
      <c r="G40" s="120"/>
      <c r="H40" s="96"/>
      <c r="I40" s="96" t="str">
        <f t="shared" si="2"/>
        <v> تحصيل</v>
      </c>
    </row>
    <row r="41" spans="1:9">
      <c r="A41" s="96" t="str">
        <f>IF(D41&gt;0,يناير!D42," ")</f>
        <v> </v>
      </c>
      <c r="B41" s="96" t="str">
        <f>IF(D41&gt;0,يناير!E42," ")</f>
        <v> </v>
      </c>
      <c r="C41" s="96" t="str">
        <f>IF(D41&gt;0,يناير!F42," ")</f>
        <v> </v>
      </c>
      <c r="D41" s="96">
        <f t="shared" si="0"/>
        <v>0</v>
      </c>
      <c r="E41" s="96">
        <f>يناير!AV42</f>
        <v>0</v>
      </c>
      <c r="F41" s="96">
        <f>يناير!AU42</f>
        <v>0</v>
      </c>
      <c r="G41" s="120"/>
      <c r="H41" s="96"/>
      <c r="I41" s="96" t="str">
        <f t="shared" si="2"/>
        <v> تحصيل</v>
      </c>
    </row>
    <row r="42" spans="1:9">
      <c r="A42" s="96" t="str">
        <f>IF(D42&gt;0,يناير!D43," ")</f>
        <v> </v>
      </c>
      <c r="B42" s="96" t="str">
        <f>IF(D42&gt;0,يناير!E43," ")</f>
        <v> </v>
      </c>
      <c r="C42" s="96" t="str">
        <f>IF(D42&gt;0,يناير!F43," ")</f>
        <v> </v>
      </c>
      <c r="D42" s="96">
        <f t="shared" si="0"/>
        <v>0</v>
      </c>
      <c r="E42" s="96">
        <f>يناير!AV43</f>
        <v>0</v>
      </c>
      <c r="F42" s="96">
        <f>يناير!AU43</f>
        <v>0</v>
      </c>
      <c r="G42" s="120"/>
      <c r="H42" s="96"/>
      <c r="I42" s="96" t="str">
        <f t="shared" si="2"/>
        <v> تحصيل</v>
      </c>
    </row>
  </sheetData>
  <pageMargins left="0.699999988079071" right="0.699999988079071" top="0.75" bottom="0.75" header="0.3" footer="0.3"/>
  <pageSetup paperSize="9" orientation="landscape"/>
  <headerFooter alignWithMargins="0" scaleWithDoc="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1:E39"/>
  <sheetViews>
    <sheetView zoomScale="88" zoomScaleNormal="88" topLeftCell="A8" workbookViewId="0">
      <selection activeCell="D35" sqref="D35"/>
    </sheetView>
  </sheetViews>
  <sheetFormatPr defaultColWidth="9" defaultRowHeight="14.25" outlineLevelCol="4"/>
  <cols>
    <col min="1" max="1" width="16.8166666666667" customWidth="1"/>
    <col min="2" max="2" width="32.0916666666667" customWidth="1"/>
    <col min="3" max="3" width="20.3666666666667" customWidth="1"/>
    <col min="4" max="4" width="15.8166666666667" customWidth="1"/>
    <col min="5" max="5" width="26.6333333333333" customWidth="1"/>
  </cols>
  <sheetData>
    <row r="11" spans="1:5">
      <c r="A11" s="97" t="s">
        <v>487</v>
      </c>
      <c r="B11" s="115" t="s">
        <v>634</v>
      </c>
      <c r="C11" s="115"/>
      <c r="D11" s="116" t="s">
        <v>635</v>
      </c>
      <c r="E11" s="116"/>
    </row>
    <row r="12" spans="1:5">
      <c r="A12" s="97"/>
      <c r="B12" s="101" t="s">
        <v>55</v>
      </c>
      <c r="C12" s="101" t="s">
        <v>56</v>
      </c>
      <c r="D12" s="101" t="s">
        <v>55</v>
      </c>
      <c r="E12" s="101" t="s">
        <v>56</v>
      </c>
    </row>
    <row r="13" ht="15" spans="1:5">
      <c r="A13" s="73" t="s">
        <v>17</v>
      </c>
      <c r="B13" s="96">
        <f>INDEX(ديسمبر!$Y$9:$CD$9,,MATCH(A13,ديسمبر!$Y$10:$CD$10,0))</f>
        <v>4000</v>
      </c>
      <c r="C13" s="96">
        <f>INDEX(ديسمبر!$Y$9:$CD$9,,MATCH(A13,ديسمبر!$Y$10:$CD$10,0)+1)</f>
        <v>39092.5</v>
      </c>
      <c r="D13" s="96">
        <f t="shared" ref="D13:D38" si="0">IF(B13&gt;C13,B13-C13,0)</f>
        <v>0</v>
      </c>
      <c r="E13" s="117">
        <f t="shared" ref="E13:E38" si="1">IF(C13&gt;B13,C13-B13,0)</f>
        <v>35092.5</v>
      </c>
    </row>
    <row r="14" ht="15" spans="1:5">
      <c r="A14" s="73" t="s">
        <v>18</v>
      </c>
      <c r="B14" s="96">
        <f>INDEX(ديسمبر!$Y$9:$CD$9,,MATCH(A14,ديسمبر!$Y$10:$CD$10,0))</f>
        <v>0</v>
      </c>
      <c r="C14" s="96">
        <f>INDEX(ديسمبر!$Y$9:$CD$9,,MATCH(A14,ديسمبر!$Y$10:$CD$10,0)+1)</f>
        <v>5000</v>
      </c>
      <c r="D14" s="96">
        <f t="shared" si="0"/>
        <v>0</v>
      </c>
      <c r="E14" s="117">
        <f t="shared" si="1"/>
        <v>5000</v>
      </c>
    </row>
    <row r="15" ht="15" spans="1:5">
      <c r="A15" s="118" t="s">
        <v>20</v>
      </c>
      <c r="B15" s="96">
        <f>INDEX(ديسمبر!$Y$9:$CD$9,,MATCH(A15,ديسمبر!$Y$10:$CD$10,0))</f>
        <v>0</v>
      </c>
      <c r="C15" s="96">
        <f>INDEX(ديسمبر!$Y$9:$CD$9,,MATCH(A15,ديسمبر!$Y$10:$CD$10,0)+1)</f>
        <v>3000</v>
      </c>
      <c r="D15" s="96">
        <f t="shared" si="0"/>
        <v>0</v>
      </c>
      <c r="E15" s="117">
        <f t="shared" si="1"/>
        <v>3000</v>
      </c>
    </row>
    <row r="16" ht="15" spans="1:5">
      <c r="A16" s="87" t="s">
        <v>0</v>
      </c>
      <c r="B16" s="96">
        <f>INDEX(ديسمبر!$Y$9:$CD$9,,MATCH(A16,ديسمبر!$Y$10:$CD$10,0))</f>
        <v>0</v>
      </c>
      <c r="C16" s="96">
        <f>INDEX(ديسمبر!$Y$9:$CD$9,,MATCH(A16,ديسمبر!$Y$10:$CD$10,0)+1)</f>
        <v>0</v>
      </c>
      <c r="D16" s="96">
        <f t="shared" si="0"/>
        <v>0</v>
      </c>
      <c r="E16" s="117">
        <f t="shared" si="1"/>
        <v>0</v>
      </c>
    </row>
    <row r="17" ht="15" spans="1:5">
      <c r="A17" s="87" t="s">
        <v>21</v>
      </c>
      <c r="B17" s="96">
        <f>INDEX(ديسمبر!$Y$9:$CD$9,,MATCH(A17,ديسمبر!$Y$10:$CD$10,0))</f>
        <v>0</v>
      </c>
      <c r="C17" s="96">
        <f>INDEX(ديسمبر!$Y$9:$CD$9,,MATCH(A17,ديسمبر!$Y$10:$CD$10,0)+1)</f>
        <v>0</v>
      </c>
      <c r="D17" s="96">
        <f t="shared" si="0"/>
        <v>0</v>
      </c>
      <c r="E17" s="117">
        <f t="shared" si="1"/>
        <v>0</v>
      </c>
    </row>
    <row r="18" ht="15" spans="1:5">
      <c r="A18" s="73" t="s">
        <v>22</v>
      </c>
      <c r="B18" s="96">
        <f>INDEX(ديسمبر!$Y$9:$CD$9,,MATCH(A18,ديسمبر!$Y$10:$CD$10,0))</f>
        <v>0</v>
      </c>
      <c r="C18" s="96">
        <f>INDEX(ديسمبر!$Y$9:$CD$9,,MATCH(A18,ديسمبر!$Y$10:$CD$10,0)+1)</f>
        <v>0</v>
      </c>
      <c r="D18" s="96">
        <f t="shared" si="0"/>
        <v>0</v>
      </c>
      <c r="E18" s="117">
        <f t="shared" si="1"/>
        <v>0</v>
      </c>
    </row>
    <row r="19" ht="15" spans="1:5">
      <c r="A19" s="73" t="s">
        <v>23</v>
      </c>
      <c r="B19" s="96">
        <f>INDEX(ديسمبر!$Y$9:$CD$9,,MATCH(A19,ديسمبر!$Y$10:$CD$10,0))</f>
        <v>1150</v>
      </c>
      <c r="C19" s="96">
        <f>INDEX(ديسمبر!$Y$9:$CD$9,,MATCH(A19,ديسمبر!$Y$10:$CD$10,0)+1)</f>
        <v>19015</v>
      </c>
      <c r="D19" s="96">
        <f t="shared" si="0"/>
        <v>0</v>
      </c>
      <c r="E19" s="117">
        <f t="shared" si="1"/>
        <v>17865</v>
      </c>
    </row>
    <row r="20" ht="15" spans="1:5">
      <c r="A20" s="73" t="s">
        <v>24</v>
      </c>
      <c r="B20" s="96">
        <f>INDEX(ديسمبر!$Y$9:$CD$9,,MATCH(A20,ديسمبر!$Y$10:$CD$10,0))</f>
        <v>0</v>
      </c>
      <c r="C20" s="96">
        <f>INDEX(ديسمبر!$Y$9:$CD$9,,MATCH(A20,ديسمبر!$Y$10:$CD$10,0)+1)</f>
        <v>0</v>
      </c>
      <c r="D20" s="96">
        <f t="shared" si="0"/>
        <v>0</v>
      </c>
      <c r="E20" s="117">
        <f t="shared" si="1"/>
        <v>0</v>
      </c>
    </row>
    <row r="21" ht="15" spans="1:5">
      <c r="A21" s="73" t="s">
        <v>25</v>
      </c>
      <c r="B21" s="96">
        <f>INDEX(ديسمبر!$Y$9:$CD$9,,MATCH(A21,ديسمبر!$Y$10:$CD$10,0))</f>
        <v>0</v>
      </c>
      <c r="C21" s="96">
        <f>INDEX(ديسمبر!$Y$9:$CD$9,,MATCH(A21,ديسمبر!$Y$10:$CD$10,0)+1)</f>
        <v>15625</v>
      </c>
      <c r="D21" s="96">
        <f t="shared" si="0"/>
        <v>0</v>
      </c>
      <c r="E21" s="117">
        <f t="shared" si="1"/>
        <v>15625</v>
      </c>
    </row>
    <row r="22" ht="15" spans="1:5">
      <c r="A22" s="73" t="s">
        <v>26</v>
      </c>
      <c r="B22" s="96">
        <f>INDEX(ديسمبر!$Y$9:$CD$9,,MATCH(A22,ديسمبر!$Y$10:$CD$10,0))</f>
        <v>21550</v>
      </c>
      <c r="C22" s="96">
        <f>INDEX(ديسمبر!$Y$9:$CD$9,,MATCH(A22,ديسمبر!$Y$10:$CD$10,0)+1)</f>
        <v>4000</v>
      </c>
      <c r="D22" s="96">
        <f t="shared" si="0"/>
        <v>17550</v>
      </c>
      <c r="E22" s="117">
        <f t="shared" si="1"/>
        <v>0</v>
      </c>
    </row>
    <row r="23" ht="15" spans="1:5">
      <c r="A23" s="89" t="s">
        <v>27</v>
      </c>
      <c r="B23" s="96">
        <f>INDEX(ديسمبر!$Y$9:$CD$9,,MATCH(A23,ديسمبر!$Y$10:$CD$10,0))</f>
        <v>0</v>
      </c>
      <c r="C23" s="96">
        <f>INDEX(ديسمبر!$Y$9:$CD$9,,MATCH(A23,ديسمبر!$Y$10:$CD$10,0)+1)</f>
        <v>0</v>
      </c>
      <c r="D23" s="96">
        <f t="shared" si="0"/>
        <v>0</v>
      </c>
      <c r="E23" s="117">
        <f t="shared" si="1"/>
        <v>0</v>
      </c>
    </row>
    <row r="24" ht="15" spans="1:5">
      <c r="A24" s="73" t="s">
        <v>28</v>
      </c>
      <c r="B24" s="96">
        <f>INDEX(ديسمبر!$Y$9:$CD$9,,MATCH(A24,ديسمبر!$Y$10:$CD$10,0))</f>
        <v>0</v>
      </c>
      <c r="C24" s="96">
        <f>INDEX(ديسمبر!$Y$9:$CD$9,,MATCH(A24,ديسمبر!$Y$10:$CD$10,0)+1)</f>
        <v>0</v>
      </c>
      <c r="D24" s="96">
        <f t="shared" si="0"/>
        <v>0</v>
      </c>
      <c r="E24" s="117">
        <f t="shared" si="1"/>
        <v>0</v>
      </c>
    </row>
    <row r="25" ht="15" spans="1:5">
      <c r="A25" s="73" t="s">
        <v>29</v>
      </c>
      <c r="B25" s="96">
        <f>INDEX(ديسمبر!$Y$9:$CD$9,,MATCH(A25,ديسمبر!$Y$10:$CD$10,0))</f>
        <v>0</v>
      </c>
      <c r="C25" s="96">
        <f>INDEX(ديسمبر!$Y$9:$CD$9,,MATCH(A25,ديسمبر!$Y$10:$CD$10,0)+1)</f>
        <v>0</v>
      </c>
      <c r="D25" s="96">
        <f t="shared" si="0"/>
        <v>0</v>
      </c>
      <c r="E25" s="117">
        <f t="shared" si="1"/>
        <v>0</v>
      </c>
    </row>
    <row r="26" ht="15" spans="1:5">
      <c r="A26" s="73" t="s">
        <v>30</v>
      </c>
      <c r="B26" s="96">
        <f>INDEX(ديسمبر!$Y$9:$CD$9,,MATCH(A26,ديسمبر!$Y$10:$CD$10,0))</f>
        <v>0</v>
      </c>
      <c r="C26" s="96">
        <f>INDEX(ديسمبر!$Y$9:$CD$9,,MATCH(A26,ديسمبر!$Y$10:$CD$10,0)+1)</f>
        <v>0</v>
      </c>
      <c r="D26" s="96">
        <f t="shared" si="0"/>
        <v>0</v>
      </c>
      <c r="E26" s="117">
        <f t="shared" si="1"/>
        <v>0</v>
      </c>
    </row>
    <row r="27" ht="15" spans="1:5">
      <c r="A27" s="73" t="s">
        <v>31</v>
      </c>
      <c r="B27" s="96">
        <f>INDEX(ديسمبر!$Y$9:$CD$9,,MATCH(A27,ديسمبر!$Y$10:$CD$10,0))</f>
        <v>0</v>
      </c>
      <c r="C27" s="96">
        <f>INDEX(ديسمبر!$Y$9:$CD$9,,MATCH(A27,ديسمبر!$Y$10:$CD$10,0)+1)</f>
        <v>0</v>
      </c>
      <c r="D27" s="96">
        <f t="shared" si="0"/>
        <v>0</v>
      </c>
      <c r="E27" s="117">
        <f t="shared" si="1"/>
        <v>0</v>
      </c>
    </row>
    <row r="28" ht="15" spans="1:5">
      <c r="A28" s="73" t="s">
        <v>32</v>
      </c>
      <c r="B28" s="96">
        <f>INDEX(ديسمبر!$Y$9:$CD$9,,MATCH(A28,ديسمبر!$Y$10:$CD$10,0))</f>
        <v>0</v>
      </c>
      <c r="C28" s="96">
        <f>INDEX(ديسمبر!$Y$9:$CD$9,,MATCH(A28,ديسمبر!$Y$10:$CD$10,0)+1)</f>
        <v>0</v>
      </c>
      <c r="D28" s="96">
        <f t="shared" si="0"/>
        <v>0</v>
      </c>
      <c r="E28" s="117">
        <f t="shared" si="1"/>
        <v>0</v>
      </c>
    </row>
    <row r="29" ht="15" spans="1:5">
      <c r="A29" s="73" t="s">
        <v>33</v>
      </c>
      <c r="B29" s="96">
        <f>INDEX(ديسمبر!$Y$9:$CD$9,,MATCH(A29,ديسمبر!$Y$10:$CD$10,0))</f>
        <v>0</v>
      </c>
      <c r="C29" s="96">
        <f>INDEX(ديسمبر!$Y$9:$CD$9,,MATCH(A29,ديسمبر!$Y$10:$CD$10,0)+1)</f>
        <v>38700</v>
      </c>
      <c r="D29" s="96">
        <f t="shared" si="0"/>
        <v>0</v>
      </c>
      <c r="E29" s="117">
        <f t="shared" si="1"/>
        <v>38700</v>
      </c>
    </row>
    <row r="30" ht="15" spans="1:5">
      <c r="A30" s="73" t="s">
        <v>34</v>
      </c>
      <c r="B30" s="96">
        <f>INDEX(ديسمبر!$Y$9:$CD$9,,MATCH(A30,ديسمبر!$Y$10:$CD$10,0))</f>
        <v>0</v>
      </c>
      <c r="C30" s="96">
        <f>INDEX(ديسمبر!$Y$9:$CD$9,,MATCH(A30,ديسمبر!$Y$10:$CD$10,0)+1)</f>
        <v>0</v>
      </c>
      <c r="D30" s="96">
        <f t="shared" si="0"/>
        <v>0</v>
      </c>
      <c r="E30" s="117">
        <f t="shared" si="1"/>
        <v>0</v>
      </c>
    </row>
    <row r="31" ht="15" spans="1:5">
      <c r="A31" s="73" t="s">
        <v>35</v>
      </c>
      <c r="B31" s="96">
        <f>INDEX(ديسمبر!$Y$9:$CD$9,,MATCH(A31,ديسمبر!$Y$10:$CD$10,0))</f>
        <v>0</v>
      </c>
      <c r="C31" s="96">
        <f>INDEX(ديسمبر!$Y$9:$CD$9,,MATCH(A31,ديسمبر!$Y$10:$CD$10,0)+1)</f>
        <v>0</v>
      </c>
      <c r="D31" s="96">
        <f t="shared" si="0"/>
        <v>0</v>
      </c>
      <c r="E31" s="117">
        <f t="shared" si="1"/>
        <v>0</v>
      </c>
    </row>
    <row r="32" ht="15" spans="1:5">
      <c r="A32" s="73" t="s">
        <v>36</v>
      </c>
      <c r="B32" s="96">
        <f>INDEX(ديسمبر!$Y$9:$CD$9,,MATCH(A32,ديسمبر!$Y$10:$CD$10,0))</f>
        <v>67000</v>
      </c>
      <c r="C32" s="96">
        <f>INDEX(ديسمبر!$Y$9:$CD$9,,MATCH(A32,ديسمبر!$Y$10:$CD$10,0)+1)</f>
        <v>0</v>
      </c>
      <c r="D32" s="96">
        <f t="shared" si="0"/>
        <v>67000</v>
      </c>
      <c r="E32" s="117">
        <f t="shared" si="1"/>
        <v>0</v>
      </c>
    </row>
    <row r="33" ht="15" spans="1:5">
      <c r="A33" s="73" t="s">
        <v>37</v>
      </c>
      <c r="B33" s="96">
        <f>INDEX(ديسمبر!$Y$9:$CD$9,,MATCH(A33,ديسمبر!$Y$10:$CD$10,0))</f>
        <v>0</v>
      </c>
      <c r="C33" s="96">
        <f>INDEX(ديسمبر!$Y$9:$CD$9,,MATCH(A33,ديسمبر!$Y$10:$CD$10,0)+1)</f>
        <v>0</v>
      </c>
      <c r="D33" s="96">
        <f t="shared" si="0"/>
        <v>0</v>
      </c>
      <c r="E33" s="117">
        <f t="shared" si="1"/>
        <v>0</v>
      </c>
    </row>
    <row r="34" ht="15" spans="1:5">
      <c r="A34" s="73" t="s">
        <v>38</v>
      </c>
      <c r="B34" s="96">
        <f>INDEX(ديسمبر!$Y$9:$CD$9,,MATCH(A34,ديسمبر!$Y$10:$CD$10,0))</f>
        <v>0</v>
      </c>
      <c r="C34" s="96">
        <f>INDEX(ديسمبر!$Y$9:$CD$9,,MATCH(A34,ديسمبر!$Y$10:$CD$10,0)+1)</f>
        <v>11750</v>
      </c>
      <c r="D34" s="96">
        <f t="shared" si="0"/>
        <v>0</v>
      </c>
      <c r="E34" s="117">
        <f t="shared" si="1"/>
        <v>11750</v>
      </c>
    </row>
    <row r="35" ht="15" spans="1:5">
      <c r="A35" s="73" t="s">
        <v>39</v>
      </c>
      <c r="B35" s="96">
        <f>INDEX(ديسمبر!$Y$9:$CD$9,,MATCH(A35,ديسمبر!$Y$10:$CD$10,0))</f>
        <v>0</v>
      </c>
      <c r="C35" s="96">
        <f>INDEX(ديسمبر!$Y$9:$CD$9,,MATCH(A35,ديسمبر!$Y$10:$CD$10,0)+1)</f>
        <v>0</v>
      </c>
      <c r="D35" s="96">
        <f t="shared" si="0"/>
        <v>0</v>
      </c>
      <c r="E35" s="117">
        <f t="shared" si="1"/>
        <v>0</v>
      </c>
    </row>
    <row r="36" ht="15" spans="1:5">
      <c r="A36" s="73" t="s">
        <v>40</v>
      </c>
      <c r="B36" s="96">
        <f>INDEX(ديسمبر!$Y$9:$CD$9,,MATCH(A36,ديسمبر!$Y$10:$CD$10,0))</f>
        <v>40000</v>
      </c>
      <c r="C36" s="96">
        <f>INDEX(ديسمبر!$Y$9:$CD$9,,MATCH(A36,ديسمبر!$Y$10:$CD$10,0)+1)</f>
        <v>0</v>
      </c>
      <c r="D36" s="96">
        <f t="shared" si="0"/>
        <v>40000</v>
      </c>
      <c r="E36" s="117">
        <f t="shared" si="1"/>
        <v>0</v>
      </c>
    </row>
    <row r="37" ht="15" spans="1:5">
      <c r="A37" s="73" t="s">
        <v>43</v>
      </c>
      <c r="B37" s="96">
        <f>INDEX(ديسمبر!$Y$9:$CD$9,,MATCH(A37,ديسمبر!$Y$10:$CD$10,0))</f>
        <v>0</v>
      </c>
      <c r="C37" s="96">
        <f>INDEX(ديسمبر!$Y$9:$CD$9,,MATCH(A37,ديسمبر!$Y$10:$CD$10,0)+1)</f>
        <v>0</v>
      </c>
      <c r="D37" s="96">
        <f t="shared" si="0"/>
        <v>0</v>
      </c>
      <c r="E37" s="117">
        <f t="shared" si="1"/>
        <v>0</v>
      </c>
    </row>
    <row r="38" ht="15" spans="1:5">
      <c r="A38" s="73" t="s">
        <v>44</v>
      </c>
      <c r="B38" s="96">
        <f>INDEX(ديسمبر!$Y$9:$CD$9,,MATCH(A38,ديسمبر!$Y$10:$CD$10,0))</f>
        <v>3712.5</v>
      </c>
      <c r="C38" s="96">
        <f>INDEX(ديسمبر!$Y$9:$CD$9,,MATCH(A38,ديسمبر!$Y$10:$CD$10,0)+1)</f>
        <v>1230</v>
      </c>
      <c r="D38" s="96">
        <f t="shared" si="0"/>
        <v>2482.5</v>
      </c>
      <c r="E38" s="117">
        <f t="shared" si="1"/>
        <v>0</v>
      </c>
    </row>
    <row r="39" ht="15" spans="1:5">
      <c r="A39" s="73" t="s">
        <v>15</v>
      </c>
      <c r="B39" s="119">
        <f>SUM(B13:B38)</f>
        <v>137412.5</v>
      </c>
      <c r="C39" s="119">
        <f>SUM(C13:C38)</f>
        <v>137412.5</v>
      </c>
      <c r="D39" s="119">
        <f>SUM(D13:D38)</f>
        <v>127032.5</v>
      </c>
      <c r="E39" s="119">
        <f>SUM(E13:E38)</f>
        <v>127032.5</v>
      </c>
    </row>
  </sheetData>
  <mergeCells count="3">
    <mergeCell ref="B11:C11"/>
    <mergeCell ref="D11:E11"/>
    <mergeCell ref="A11:A12"/>
  </mergeCells>
  <pageMargins left="0.699999988079071" right="0.699999988079071" top="0.75" bottom="0.75" header="0.3" footer="0.3"/>
  <pageSetup paperSize="9" orientation="landscape"/>
  <headerFooter alignWithMargins="0" scaleWithDoc="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4:H36"/>
  <sheetViews>
    <sheetView zoomScale="73" zoomScaleNormal="73" workbookViewId="0">
      <selection activeCell="A36" sqref="A36:C36"/>
    </sheetView>
  </sheetViews>
  <sheetFormatPr defaultColWidth="9" defaultRowHeight="14.25" outlineLevelCol="7"/>
  <cols>
    <col min="1" max="1" width="26.6666666666667" customWidth="1"/>
    <col min="5" max="6" width="9.875" customWidth="1"/>
    <col min="8" max="8" width="58" customWidth="1"/>
  </cols>
  <sheetData>
    <row r="4" spans="1:3">
      <c r="A4" s="107" t="s">
        <v>636</v>
      </c>
      <c r="B4" s="107"/>
      <c r="C4" s="107"/>
    </row>
    <row r="5" spans="1:3">
      <c r="A5" s="107"/>
      <c r="B5" s="107"/>
      <c r="C5" s="107"/>
    </row>
    <row r="6" spans="1:3">
      <c r="A6" s="107"/>
      <c r="B6" s="107"/>
      <c r="C6" s="107"/>
    </row>
    <row r="7" spans="1:3">
      <c r="A7" s="107"/>
      <c r="B7" s="107"/>
      <c r="C7" s="107"/>
    </row>
    <row r="10" ht="15" spans="1:3">
      <c r="A10" s="108" t="s">
        <v>12</v>
      </c>
      <c r="B10" s="108" t="s">
        <v>637</v>
      </c>
      <c r="C10" s="108" t="s">
        <v>638</v>
      </c>
    </row>
    <row r="11" spans="1:3">
      <c r="A11" s="109" t="s">
        <v>639</v>
      </c>
      <c r="B11" s="109"/>
      <c r="C11" s="109"/>
    </row>
    <row r="12" spans="1:3">
      <c r="A12" s="96" t="s">
        <v>640</v>
      </c>
      <c r="B12" s="96">
        <f>'ميزان المراجعة'!D32</f>
        <v>67000</v>
      </c>
      <c r="C12" s="109">
        <f>B12+B13-B14-B15</f>
        <v>67000</v>
      </c>
    </row>
    <row r="13" spans="1:3">
      <c r="A13" s="96" t="s">
        <v>29</v>
      </c>
      <c r="B13" s="96">
        <f>'ميزان المراجعة'!E25</f>
        <v>0</v>
      </c>
      <c r="C13" s="109"/>
    </row>
    <row r="14" spans="1:3">
      <c r="A14" s="96" t="s">
        <v>641</v>
      </c>
      <c r="B14" s="96">
        <f>'ميزان المراجعة'!E31</f>
        <v>0</v>
      </c>
      <c r="C14" s="109"/>
    </row>
    <row r="15" spans="1:3">
      <c r="A15" s="96" t="s">
        <v>575</v>
      </c>
      <c r="B15" s="96">
        <f>'ميزان المراجعة'!E33</f>
        <v>0</v>
      </c>
      <c r="C15" s="109"/>
    </row>
    <row r="16" spans="1:3">
      <c r="A16" s="97" t="s">
        <v>642</v>
      </c>
      <c r="B16" s="97"/>
      <c r="C16" s="97"/>
    </row>
    <row r="17" spans="1:3">
      <c r="A17" s="96" t="s">
        <v>643</v>
      </c>
      <c r="B17" s="96">
        <f>'ميزان المراجعة'!E29</f>
        <v>38700</v>
      </c>
      <c r="C17" s="97">
        <f>B17+B18+B19+B20-B21-B22+B23</f>
        <v>41700</v>
      </c>
    </row>
    <row r="18" spans="1:3">
      <c r="A18" s="96" t="s">
        <v>644</v>
      </c>
      <c r="B18" s="96">
        <v>0</v>
      </c>
      <c r="C18" s="97"/>
    </row>
    <row r="19" spans="1:3">
      <c r="A19" s="96" t="s">
        <v>645</v>
      </c>
      <c r="B19" s="96">
        <f>'تحليل المصروفات '!Y3</f>
        <v>0</v>
      </c>
      <c r="C19" s="97"/>
    </row>
    <row r="20" spans="1:3">
      <c r="A20" s="96" t="s">
        <v>646</v>
      </c>
      <c r="B20" s="96">
        <f>'تحليل المصروفات '!AG517</f>
        <v>0</v>
      </c>
      <c r="C20" s="97"/>
    </row>
    <row r="21" spans="1:3">
      <c r="A21" s="96" t="s">
        <v>34</v>
      </c>
      <c r="B21" s="96">
        <f>'ميزان المراجعة'!E30</f>
        <v>0</v>
      </c>
      <c r="C21" s="97"/>
    </row>
    <row r="22" spans="1:3">
      <c r="A22" s="96" t="s">
        <v>19</v>
      </c>
      <c r="B22" s="96">
        <f>'ميزان المراجعة'!E14</f>
        <v>5000</v>
      </c>
      <c r="C22" s="97"/>
    </row>
    <row r="23" spans="1:3">
      <c r="A23" s="96" t="s">
        <v>647</v>
      </c>
      <c r="B23" s="96">
        <v>8000</v>
      </c>
      <c r="C23" s="97"/>
    </row>
    <row r="24" customFormat="1" spans="1:3">
      <c r="A24" s="96" t="s">
        <v>648</v>
      </c>
      <c r="B24" s="96">
        <f>B22+B17-B23</f>
        <v>35700</v>
      </c>
      <c r="C24" s="97">
        <f>B24</f>
        <v>35700</v>
      </c>
    </row>
    <row r="25" spans="1:3">
      <c r="A25" s="110" t="s">
        <v>649</v>
      </c>
      <c r="B25" s="110">
        <f>C12-C24</f>
        <v>31300</v>
      </c>
      <c r="C25" s="110"/>
    </row>
    <row r="26" spans="1:3">
      <c r="A26" s="96" t="s">
        <v>650</v>
      </c>
      <c r="B26" s="96">
        <f>'ميزان المراجعة'!E34</f>
        <v>11750</v>
      </c>
      <c r="C26" s="96">
        <v>0</v>
      </c>
    </row>
    <row r="27" spans="1:3">
      <c r="A27" s="96" t="s">
        <v>506</v>
      </c>
      <c r="B27" s="96">
        <f>'تحليل المصروفات '!AK3</f>
        <v>0</v>
      </c>
      <c r="C27" s="96">
        <v>0</v>
      </c>
    </row>
    <row r="28" spans="1:3">
      <c r="A28" s="110" t="s">
        <v>651</v>
      </c>
      <c r="B28" s="110">
        <f>B25-C26-C27-B26</f>
        <v>19550</v>
      </c>
      <c r="C28" s="110"/>
    </row>
    <row r="29" spans="1:8">
      <c r="A29" s="96" t="s">
        <v>652</v>
      </c>
      <c r="B29" s="96">
        <f>'ميزان المراجعة'!D17</f>
        <v>0</v>
      </c>
      <c r="C29" s="96"/>
      <c r="H29" t="s">
        <v>653</v>
      </c>
    </row>
    <row r="30" spans="1:8">
      <c r="A30" s="96" t="s">
        <v>654</v>
      </c>
      <c r="B30" s="96">
        <v>0</v>
      </c>
      <c r="C30" s="96"/>
      <c r="H30" t="s">
        <v>655</v>
      </c>
    </row>
    <row r="31" spans="1:3">
      <c r="A31" s="111" t="s">
        <v>656</v>
      </c>
      <c r="B31" s="111"/>
      <c r="C31" s="111"/>
    </row>
    <row r="32" spans="1:3">
      <c r="A32" s="96">
        <f>B28+B29-B30</f>
        <v>19550</v>
      </c>
      <c r="B32" s="96"/>
      <c r="C32" s="96"/>
    </row>
    <row r="33" spans="1:3">
      <c r="A33" s="112" t="s">
        <v>657</v>
      </c>
      <c r="B33" s="112"/>
      <c r="C33" s="112"/>
    </row>
    <row r="34" spans="1:3">
      <c r="A34" s="96">
        <f>IF(A32&gt;0,A32*15%,0)</f>
        <v>2932.5</v>
      </c>
      <c r="B34" s="96"/>
      <c r="C34" s="96"/>
    </row>
    <row r="35" spans="1:3">
      <c r="A35" s="113" t="s">
        <v>658</v>
      </c>
      <c r="B35" s="113"/>
      <c r="C35" s="113"/>
    </row>
    <row r="36" spans="1:3">
      <c r="A36" s="114">
        <f>A32-A34</f>
        <v>16617.5</v>
      </c>
      <c r="B36" s="114"/>
      <c r="C36" s="114"/>
    </row>
  </sheetData>
  <mergeCells count="13">
    <mergeCell ref="A11:C11"/>
    <mergeCell ref="A16:C16"/>
    <mergeCell ref="B25:C25"/>
    <mergeCell ref="B28:C28"/>
    <mergeCell ref="A31:C31"/>
    <mergeCell ref="A32:C32"/>
    <mergeCell ref="A33:C33"/>
    <mergeCell ref="A34:C34"/>
    <mergeCell ref="A35:C35"/>
    <mergeCell ref="A36:C36"/>
    <mergeCell ref="C12:C15"/>
    <mergeCell ref="C17:C23"/>
    <mergeCell ref="A4:C7"/>
  </mergeCells>
  <pageMargins left="0.699999988079071" right="0.699999988079071" top="0.75" bottom="0.75" header="0.5" footer="0.5"/>
  <pageSetup paperSize="9" orientation="landscape"/>
  <headerFooter alignWithMargins="0" scaleWithDoc="0"/>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D43"/>
  <sheetViews>
    <sheetView zoomScale="84" zoomScaleNormal="84" topLeftCell="A11" workbookViewId="0">
      <selection activeCell="H47" sqref="H47"/>
    </sheetView>
  </sheetViews>
  <sheetFormatPr defaultColWidth="9" defaultRowHeight="14.25" outlineLevelCol="3"/>
  <cols>
    <col min="1" max="1" width="23.6583333333333" customWidth="1"/>
  </cols>
  <sheetData>
    <row r="1" spans="1:3">
      <c r="A1" s="92" t="s">
        <v>659</v>
      </c>
      <c r="B1" s="92"/>
      <c r="C1" s="92"/>
    </row>
    <row r="2" spans="1:3">
      <c r="A2" s="92"/>
      <c r="B2" s="92"/>
      <c r="C2" s="92"/>
    </row>
    <row r="4" spans="1:4">
      <c r="A4" s="93" t="s">
        <v>487</v>
      </c>
      <c r="B4" s="93" t="s">
        <v>637</v>
      </c>
      <c r="C4" s="93" t="s">
        <v>638</v>
      </c>
      <c r="D4" s="94"/>
    </row>
    <row r="5" spans="1:4">
      <c r="A5" s="95" t="s">
        <v>660</v>
      </c>
      <c r="B5" s="95"/>
      <c r="C5" s="95"/>
      <c r="D5" s="94"/>
    </row>
    <row r="6" spans="1:4">
      <c r="A6" s="96" t="s">
        <v>661</v>
      </c>
      <c r="B6" s="96">
        <f>SUM('ميزان المراجعة'!E20,'ميزان المراجعة'!E15)</f>
        <v>3000</v>
      </c>
      <c r="C6" s="96"/>
      <c r="D6" s="94"/>
    </row>
    <row r="7" spans="1:4">
      <c r="A7" s="96" t="s">
        <v>39</v>
      </c>
      <c r="B7" s="96">
        <f>'ميزان المراجعة'!E35</f>
        <v>0</v>
      </c>
      <c r="C7" s="96"/>
      <c r="D7" s="94"/>
    </row>
    <row r="8" spans="1:4">
      <c r="A8" s="97" t="s">
        <v>662</v>
      </c>
      <c r="B8" s="97">
        <f>B6-B7</f>
        <v>3000</v>
      </c>
      <c r="C8" s="97"/>
      <c r="D8" s="94"/>
    </row>
    <row r="9" spans="1:4">
      <c r="A9" s="96" t="s">
        <v>663</v>
      </c>
      <c r="B9" s="96">
        <v>0</v>
      </c>
      <c r="C9" s="96"/>
      <c r="D9" s="94"/>
    </row>
    <row r="10" spans="1:4">
      <c r="A10" s="96" t="s">
        <v>664</v>
      </c>
      <c r="B10" s="96">
        <v>0</v>
      </c>
      <c r="C10" s="96"/>
      <c r="D10" s="94"/>
    </row>
    <row r="11" spans="1:4">
      <c r="A11" s="96" t="s">
        <v>665</v>
      </c>
      <c r="B11" s="96"/>
      <c r="C11" s="96"/>
      <c r="D11" s="94"/>
    </row>
    <row r="12" spans="1:4">
      <c r="A12" s="96" t="s">
        <v>666</v>
      </c>
      <c r="B12" s="96">
        <v>0</v>
      </c>
      <c r="C12" s="96"/>
      <c r="D12" s="94"/>
    </row>
    <row r="13" spans="1:4">
      <c r="A13" s="97" t="s">
        <v>667</v>
      </c>
      <c r="B13" s="97">
        <f>B6+B9+B10</f>
        <v>3000</v>
      </c>
      <c r="C13" s="97"/>
      <c r="D13" s="94"/>
    </row>
    <row r="14" spans="1:4">
      <c r="A14" s="98" t="s">
        <v>668</v>
      </c>
      <c r="B14" s="98"/>
      <c r="C14" s="98"/>
      <c r="D14" s="94"/>
    </row>
    <row r="15" spans="1:4">
      <c r="A15" s="96" t="s">
        <v>17</v>
      </c>
      <c r="B15" s="96">
        <f>'ميزان المراجعة'!E13</f>
        <v>35092.5</v>
      </c>
      <c r="C15" s="96"/>
      <c r="D15" s="94"/>
    </row>
    <row r="16" spans="1:4">
      <c r="A16" s="96" t="s">
        <v>23</v>
      </c>
      <c r="B16" s="96">
        <f>'ميزان المراجعة'!E19</f>
        <v>17865</v>
      </c>
      <c r="C16" s="96"/>
      <c r="D16" s="94"/>
    </row>
    <row r="17" spans="1:4">
      <c r="A17" s="96" t="s">
        <v>25</v>
      </c>
      <c r="B17" s="96">
        <f>'ميزان المراجعة'!E21</f>
        <v>15625</v>
      </c>
      <c r="C17" s="96"/>
      <c r="D17" s="94"/>
    </row>
    <row r="18" spans="1:4">
      <c r="A18" s="96" t="s">
        <v>669</v>
      </c>
      <c r="B18" s="96">
        <v>0</v>
      </c>
      <c r="C18" s="96"/>
      <c r="D18" s="94"/>
    </row>
    <row r="19" spans="1:4">
      <c r="A19" s="96" t="s">
        <v>670</v>
      </c>
      <c r="B19" s="96">
        <f>'ميزان المراجعة'!E25</f>
        <v>0</v>
      </c>
      <c r="C19" s="96"/>
      <c r="D19" s="94"/>
    </row>
    <row r="20" spans="1:4">
      <c r="A20" s="96" t="s">
        <v>671</v>
      </c>
      <c r="B20" s="96">
        <f>'ميزان المراجعة'!E23</f>
        <v>0</v>
      </c>
      <c r="C20" s="96"/>
      <c r="D20" s="94"/>
    </row>
    <row r="21" spans="1:4">
      <c r="A21" s="96" t="s">
        <v>672</v>
      </c>
      <c r="B21" s="96">
        <f>'قائمة الدخل'!B23</f>
        <v>8000</v>
      </c>
      <c r="C21" s="96"/>
      <c r="D21" s="94"/>
    </row>
    <row r="22" spans="1:4">
      <c r="A22" s="96" t="s">
        <v>673</v>
      </c>
      <c r="B22" s="96">
        <v>0</v>
      </c>
      <c r="C22" s="96"/>
      <c r="D22" s="94"/>
    </row>
    <row r="23" spans="1:4">
      <c r="A23" s="96" t="s">
        <v>674</v>
      </c>
      <c r="B23" s="96">
        <v>0</v>
      </c>
      <c r="C23" s="96"/>
      <c r="D23" s="94"/>
    </row>
    <row r="24" spans="1:4">
      <c r="A24" s="97" t="s">
        <v>675</v>
      </c>
      <c r="B24" s="97">
        <f>SUM(B15:C23)</f>
        <v>76582.5</v>
      </c>
      <c r="C24" s="97"/>
      <c r="D24" s="94"/>
    </row>
    <row r="25" spans="1:4">
      <c r="A25" s="99" t="s">
        <v>676</v>
      </c>
      <c r="B25" s="99"/>
      <c r="C25" s="99"/>
      <c r="D25" s="100"/>
    </row>
    <row r="26" spans="1:4">
      <c r="A26" s="96" t="s">
        <v>26</v>
      </c>
      <c r="B26" s="96">
        <f>'ميزان المراجعة'!D22</f>
        <v>17550</v>
      </c>
      <c r="C26" s="96"/>
      <c r="D26" s="94"/>
    </row>
    <row r="27" spans="1:4">
      <c r="A27" s="96" t="s">
        <v>677</v>
      </c>
      <c r="B27" s="96">
        <f>'ميزان المراجعة'!D27</f>
        <v>0</v>
      </c>
      <c r="C27" s="96"/>
      <c r="D27" s="94"/>
    </row>
    <row r="28" spans="1:4">
      <c r="A28" s="96" t="s">
        <v>678</v>
      </c>
      <c r="B28" s="96">
        <v>0</v>
      </c>
      <c r="C28" s="96"/>
      <c r="D28" s="94"/>
    </row>
    <row r="29" spans="1:4">
      <c r="A29" s="96" t="s">
        <v>679</v>
      </c>
      <c r="B29" s="96">
        <v>0</v>
      </c>
      <c r="C29" s="96"/>
      <c r="D29" s="94"/>
    </row>
    <row r="30" spans="1:4">
      <c r="A30" s="96" t="s">
        <v>616</v>
      </c>
      <c r="B30" s="96">
        <f>'ميزان المراجعة'!D38</f>
        <v>2482.5</v>
      </c>
      <c r="C30" s="96"/>
      <c r="D30" s="94"/>
    </row>
    <row r="31" ht="15" spans="1:4">
      <c r="A31" s="101" t="s">
        <v>680</v>
      </c>
      <c r="B31" s="101">
        <v>0</v>
      </c>
      <c r="C31" s="101"/>
      <c r="D31" s="94"/>
    </row>
    <row r="32" ht="15.75" spans="1:4">
      <c r="A32" s="102" t="s">
        <v>681</v>
      </c>
      <c r="B32" s="103">
        <f>SUM(B26:B31)</f>
        <v>20032.5</v>
      </c>
      <c r="C32" s="103"/>
      <c r="D32" s="94"/>
    </row>
    <row r="33" ht="15" spans="1:3">
      <c r="A33" s="104" t="s">
        <v>682</v>
      </c>
      <c r="B33" s="104">
        <f>B24-B32</f>
        <v>56550</v>
      </c>
      <c r="C33" s="104"/>
    </row>
    <row r="34" spans="1:3">
      <c r="A34" s="96" t="s">
        <v>683</v>
      </c>
      <c r="B34" s="96">
        <f>B13+B33</f>
        <v>59550</v>
      </c>
      <c r="C34" s="96"/>
    </row>
    <row r="35" spans="1:3">
      <c r="A35" s="97" t="s">
        <v>684</v>
      </c>
      <c r="B35" s="97"/>
      <c r="C35" s="97"/>
    </row>
    <row r="36" spans="1:3">
      <c r="A36" s="96" t="s">
        <v>40</v>
      </c>
      <c r="B36" s="96">
        <f>'ميزان المراجعة'!D36</f>
        <v>40000</v>
      </c>
      <c r="C36" s="96"/>
    </row>
    <row r="37" spans="1:3">
      <c r="A37" s="96" t="s">
        <v>685</v>
      </c>
      <c r="B37" s="96">
        <f>'ميزان المراجعة'!D16</f>
        <v>0</v>
      </c>
      <c r="C37" s="96"/>
    </row>
    <row r="38" spans="1:3">
      <c r="A38" s="96" t="s">
        <v>686</v>
      </c>
      <c r="B38" s="96">
        <f>'ميزان المراجعة'!D37</f>
        <v>0</v>
      </c>
      <c r="C38" s="96"/>
    </row>
    <row r="39" spans="1:3">
      <c r="A39" s="96" t="s">
        <v>687</v>
      </c>
      <c r="B39" s="96">
        <f>'قائمة الدخل'!A36</f>
        <v>16617.5</v>
      </c>
      <c r="C39" s="96"/>
    </row>
    <row r="40" spans="1:3">
      <c r="A40" s="96" t="s">
        <v>688</v>
      </c>
      <c r="B40" s="96">
        <v>0</v>
      </c>
      <c r="C40" s="96"/>
    </row>
    <row r="41" ht="15" spans="1:3">
      <c r="A41" s="101" t="s">
        <v>28</v>
      </c>
      <c r="B41" s="101">
        <f>'ميزان المراجعة'!D16</f>
        <v>0</v>
      </c>
      <c r="C41" s="101"/>
    </row>
    <row r="42" ht="15.75" spans="1:3">
      <c r="A42" s="105" t="s">
        <v>689</v>
      </c>
      <c r="B42" s="106">
        <f>SUM(B36:B41)</f>
        <v>56617.5</v>
      </c>
      <c r="C42" s="106"/>
    </row>
    <row r="43" ht="15"/>
  </sheetData>
  <mergeCells count="12">
    <mergeCell ref="A5:C5"/>
    <mergeCell ref="B8:C8"/>
    <mergeCell ref="B13:C13"/>
    <mergeCell ref="A14:C14"/>
    <mergeCell ref="B24:C24"/>
    <mergeCell ref="A25:C25"/>
    <mergeCell ref="B32:C32"/>
    <mergeCell ref="B33:C33"/>
    <mergeCell ref="B34:C34"/>
    <mergeCell ref="A35:C35"/>
    <mergeCell ref="B42:C42"/>
    <mergeCell ref="A1:C2"/>
  </mergeCells>
  <pageMargins left="0.699999988079071" right="0.699999988079071" top="0.75" bottom="0.75" header="0.3" footer="0.3"/>
  <pageSetup paperSize="9" orientation="landscape"/>
  <headerFooter alignWithMargins="0" scaleWithDoc="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7:BD23"/>
  <sheetViews>
    <sheetView zoomScale="67" zoomScaleNormal="67" topLeftCell="A8" workbookViewId="0">
      <selection activeCell="AV1" sqref="AV$1:AV$1048576"/>
    </sheetView>
  </sheetViews>
  <sheetFormatPr defaultColWidth="9" defaultRowHeight="14.25"/>
  <cols>
    <col min="1" max="1" width="10" customWidth="1"/>
    <col min="5" max="5" width="12.2" customWidth="1"/>
    <col min="6" max="6" width="13.375" customWidth="1"/>
    <col min="7" max="7" width="12.2" customWidth="1"/>
    <col min="9" max="9" width="11.1583333333333" customWidth="1"/>
    <col min="10" max="10" width="12.2" customWidth="1"/>
    <col min="11" max="11" width="11.3" customWidth="1"/>
    <col min="12" max="12" width="30.75" customWidth="1"/>
    <col min="13" max="13" width="13.25" customWidth="1"/>
    <col min="14" max="14" width="7.25" customWidth="1"/>
    <col min="16" max="16" width="9.25" customWidth="1"/>
    <col min="18" max="18" width="11.3" customWidth="1"/>
    <col min="22" max="23" width="11.3" customWidth="1"/>
    <col min="28" max="28" width="12.2" customWidth="1"/>
    <col min="38" max="38" width="13.1833333333333" customWidth="1"/>
    <col min="40" max="40" width="11.1583333333333" customWidth="1"/>
    <col min="43" max="43" width="15.725" customWidth="1"/>
    <col min="48" max="48" width="14.275" customWidth="1"/>
    <col min="51" max="51" width="15.25" customWidth="1"/>
  </cols>
  <sheetData>
    <row r="7" ht="15"/>
    <row r="8" ht="16.5" spans="1:56">
      <c r="A8" s="71" t="s">
        <v>690</v>
      </c>
      <c r="B8" s="72" t="s">
        <v>15</v>
      </c>
      <c r="C8" s="11"/>
      <c r="D8" s="11" t="s">
        <v>691</v>
      </c>
      <c r="E8" s="73" t="s">
        <v>17</v>
      </c>
      <c r="F8" s="73"/>
      <c r="G8" s="73" t="s">
        <v>18</v>
      </c>
      <c r="H8" s="73"/>
      <c r="I8" s="86" t="s">
        <v>20</v>
      </c>
      <c r="J8" s="87"/>
      <c r="K8" s="88" t="s">
        <v>0</v>
      </c>
      <c r="L8" s="87"/>
      <c r="M8" s="88" t="s">
        <v>21</v>
      </c>
      <c r="N8" s="87"/>
      <c r="O8" s="73" t="s">
        <v>22</v>
      </c>
      <c r="P8" s="73"/>
      <c r="Q8" s="73" t="s">
        <v>23</v>
      </c>
      <c r="R8" s="73"/>
      <c r="S8" s="73" t="s">
        <v>24</v>
      </c>
      <c r="T8" s="73"/>
      <c r="U8" s="73" t="s">
        <v>25</v>
      </c>
      <c r="V8" s="73"/>
      <c r="W8" s="73" t="s">
        <v>26</v>
      </c>
      <c r="X8" s="73"/>
      <c r="Y8" s="89" t="s">
        <v>27</v>
      </c>
      <c r="Z8" s="88"/>
      <c r="AA8" s="89" t="s">
        <v>28</v>
      </c>
      <c r="AB8" s="87"/>
      <c r="AC8" s="73" t="s">
        <v>29</v>
      </c>
      <c r="AD8" s="73"/>
      <c r="AE8" s="89" t="s">
        <v>30</v>
      </c>
      <c r="AF8" s="87"/>
      <c r="AG8" s="73" t="s">
        <v>31</v>
      </c>
      <c r="AH8" s="73"/>
      <c r="AI8" s="89" t="s">
        <v>32</v>
      </c>
      <c r="AJ8" s="87"/>
      <c r="AK8" s="73" t="s">
        <v>33</v>
      </c>
      <c r="AL8" s="73"/>
      <c r="AM8" s="89" t="s">
        <v>34</v>
      </c>
      <c r="AN8" s="87"/>
      <c r="AO8" s="89" t="s">
        <v>35</v>
      </c>
      <c r="AP8" s="87"/>
      <c r="AQ8" s="73" t="s">
        <v>36</v>
      </c>
      <c r="AR8" s="73"/>
      <c r="AS8" s="89" t="s">
        <v>37</v>
      </c>
      <c r="AT8" s="87"/>
      <c r="AU8" s="73" t="s">
        <v>38</v>
      </c>
      <c r="AV8" s="73"/>
      <c r="AW8" s="89" t="s">
        <v>39</v>
      </c>
      <c r="AX8" s="87"/>
      <c r="AY8" s="73" t="s">
        <v>40</v>
      </c>
      <c r="AZ8" s="73"/>
      <c r="BA8" s="73" t="s">
        <v>43</v>
      </c>
      <c r="BB8" s="73"/>
      <c r="BC8" s="73" t="s">
        <v>44</v>
      </c>
      <c r="BD8" s="73"/>
    </row>
    <row r="9" ht="16.5" spans="1:56">
      <c r="A9" s="71"/>
      <c r="B9" s="19" t="s">
        <v>56</v>
      </c>
      <c r="C9" s="22" t="s">
        <v>55</v>
      </c>
      <c r="D9" s="5"/>
      <c r="E9" s="74" t="s">
        <v>55</v>
      </c>
      <c r="F9" s="74" t="s">
        <v>56</v>
      </c>
      <c r="G9" s="74" t="s">
        <v>55</v>
      </c>
      <c r="H9" s="74" t="s">
        <v>56</v>
      </c>
      <c r="I9" s="74" t="s">
        <v>55</v>
      </c>
      <c r="J9" s="74" t="s">
        <v>56</v>
      </c>
      <c r="K9" s="74" t="s">
        <v>55</v>
      </c>
      <c r="L9" s="74" t="s">
        <v>56</v>
      </c>
      <c r="M9" s="74" t="s">
        <v>55</v>
      </c>
      <c r="N9" s="74" t="s">
        <v>56</v>
      </c>
      <c r="O9" s="74" t="s">
        <v>55</v>
      </c>
      <c r="P9" s="74" t="s">
        <v>56</v>
      </c>
      <c r="Q9" s="74" t="s">
        <v>55</v>
      </c>
      <c r="R9" s="74" t="s">
        <v>56</v>
      </c>
      <c r="S9" s="74" t="s">
        <v>55</v>
      </c>
      <c r="T9" s="74" t="s">
        <v>56</v>
      </c>
      <c r="U9" s="74" t="s">
        <v>55</v>
      </c>
      <c r="V9" s="74" t="s">
        <v>56</v>
      </c>
      <c r="W9" s="74" t="s">
        <v>55</v>
      </c>
      <c r="X9" s="74" t="s">
        <v>56</v>
      </c>
      <c r="Y9" s="74" t="s">
        <v>55</v>
      </c>
      <c r="Z9" s="74" t="s">
        <v>56</v>
      </c>
      <c r="AA9" s="74" t="s">
        <v>55</v>
      </c>
      <c r="AB9" s="74" t="s">
        <v>56</v>
      </c>
      <c r="AC9" s="74" t="s">
        <v>55</v>
      </c>
      <c r="AD9" s="74" t="s">
        <v>56</v>
      </c>
      <c r="AE9" s="74" t="s">
        <v>55</v>
      </c>
      <c r="AF9" s="74" t="s">
        <v>56</v>
      </c>
      <c r="AG9" s="74" t="s">
        <v>55</v>
      </c>
      <c r="AH9" s="74" t="s">
        <v>56</v>
      </c>
      <c r="AI9" s="74" t="s">
        <v>55</v>
      </c>
      <c r="AJ9" s="74" t="s">
        <v>56</v>
      </c>
      <c r="AK9" s="74" t="s">
        <v>55</v>
      </c>
      <c r="AL9" s="74" t="s">
        <v>56</v>
      </c>
      <c r="AM9" s="74" t="s">
        <v>55</v>
      </c>
      <c r="AN9" s="74" t="s">
        <v>56</v>
      </c>
      <c r="AO9" s="74" t="s">
        <v>55</v>
      </c>
      <c r="AP9" s="74" t="s">
        <v>56</v>
      </c>
      <c r="AQ9" s="74" t="s">
        <v>55</v>
      </c>
      <c r="AR9" s="74" t="s">
        <v>56</v>
      </c>
      <c r="AS9" s="74" t="s">
        <v>55</v>
      </c>
      <c r="AT9" s="74" t="s">
        <v>56</v>
      </c>
      <c r="AU9" s="74" t="s">
        <v>55</v>
      </c>
      <c r="AV9" s="74" t="s">
        <v>56</v>
      </c>
      <c r="AW9" s="74" t="s">
        <v>55</v>
      </c>
      <c r="AX9" s="74" t="s">
        <v>56</v>
      </c>
      <c r="AY9" s="74" t="s">
        <v>55</v>
      </c>
      <c r="AZ9" s="74" t="s">
        <v>56</v>
      </c>
      <c r="BA9" s="74" t="s">
        <v>55</v>
      </c>
      <c r="BB9" s="74" t="s">
        <v>56</v>
      </c>
      <c r="BC9" s="74" t="s">
        <v>55</v>
      </c>
      <c r="BD9" s="74" t="s">
        <v>56</v>
      </c>
    </row>
    <row r="10" ht="15" spans="1:56">
      <c r="A10" s="75" t="s">
        <v>692</v>
      </c>
      <c r="B10" s="5">
        <f t="shared" ref="B10:B21" si="0">SUMIF(E9:BD9,F9,E10:BD10)</f>
        <v>53800</v>
      </c>
      <c r="C10" s="5">
        <f t="shared" ref="C10:C21" si="1">SUMIF(E9:BD9,E9,E10:BD10)</f>
        <v>53800</v>
      </c>
      <c r="D10" s="9" t="str">
        <f t="shared" ref="D10:D21" si="2">IF(B10=C10," القيد صحيح"," القيد خاطئ")</f>
        <v> القيد صحيح</v>
      </c>
      <c r="E10" s="76">
        <f>يناير!Y9</f>
        <v>2300</v>
      </c>
      <c r="F10" s="76">
        <f>يناير!Z9</f>
        <v>19600</v>
      </c>
      <c r="G10" s="76">
        <f>يناير!AA9</f>
        <v>0</v>
      </c>
      <c r="H10" s="76">
        <f>يناير!AB9</f>
        <v>5000</v>
      </c>
      <c r="I10" s="76">
        <f>يناير!AE9</f>
        <v>0</v>
      </c>
      <c r="J10" s="76">
        <f>يناير!AF9</f>
        <v>0</v>
      </c>
      <c r="K10" s="76">
        <f>يناير!AG9</f>
        <v>0</v>
      </c>
      <c r="L10" s="76">
        <f>يناير!AH9</f>
        <v>0</v>
      </c>
      <c r="M10" s="76">
        <f>يناير!AI9</f>
        <v>0</v>
      </c>
      <c r="N10" s="76">
        <f>يناير!AJ9</f>
        <v>0</v>
      </c>
      <c r="O10" s="76">
        <f>يناير!AK9</f>
        <v>0</v>
      </c>
      <c r="P10" s="76">
        <f>يناير!AL9</f>
        <v>0</v>
      </c>
      <c r="Q10" s="76">
        <f>يناير!AM9</f>
        <v>0</v>
      </c>
      <c r="R10" s="76">
        <f>يناير!AN9</f>
        <v>20000</v>
      </c>
      <c r="S10" s="76">
        <f>يناير!AO9</f>
        <v>0</v>
      </c>
      <c r="T10" s="76">
        <f>يناير!AP9</f>
        <v>0</v>
      </c>
      <c r="U10" s="76">
        <f>يناير!AQ9</f>
        <v>0</v>
      </c>
      <c r="V10" s="76">
        <f>يناير!AR9</f>
        <v>0</v>
      </c>
      <c r="W10" s="76">
        <f>يناير!AS9</f>
        <v>6900</v>
      </c>
      <c r="X10" s="76">
        <f>يناير!AT9</f>
        <v>0</v>
      </c>
      <c r="Y10" s="76">
        <f>يناير!AU9</f>
        <v>0</v>
      </c>
      <c r="Z10" s="76">
        <f>يناير!AV9</f>
        <v>0</v>
      </c>
      <c r="AA10" s="76">
        <f>يناير!AW9</f>
        <v>0</v>
      </c>
      <c r="AB10" s="76">
        <f>يناير!AX9</f>
        <v>0</v>
      </c>
      <c r="AC10" s="76">
        <f>يناير!AY9</f>
        <v>0</v>
      </c>
      <c r="AD10" s="76">
        <f>يناير!AZ9</f>
        <v>0</v>
      </c>
      <c r="AE10" s="76">
        <f>يناير!BA9</f>
        <v>0</v>
      </c>
      <c r="AF10" s="76">
        <f>يناير!BB9</f>
        <v>0</v>
      </c>
      <c r="AG10" s="76">
        <f>يناير!BC9</f>
        <v>0</v>
      </c>
      <c r="AH10" s="76">
        <f>يناير!BD9</f>
        <v>0</v>
      </c>
      <c r="AI10" s="76">
        <f>يناير!BE9</f>
        <v>0</v>
      </c>
      <c r="AJ10" s="76">
        <f>يناير!BF9</f>
        <v>0</v>
      </c>
      <c r="AK10" s="76">
        <f>يناير!BG9</f>
        <v>0</v>
      </c>
      <c r="AL10" s="76">
        <f>يناير!BH9</f>
        <v>6000</v>
      </c>
      <c r="AM10" s="76">
        <f>يناير!BI9</f>
        <v>0</v>
      </c>
      <c r="AN10" s="76">
        <f>يناير!BJ9</f>
        <v>0</v>
      </c>
      <c r="AO10" s="76">
        <f>يناير!BK9</f>
        <v>0</v>
      </c>
      <c r="AP10" s="76">
        <f>يناير!BL9</f>
        <v>0</v>
      </c>
      <c r="AQ10" s="76">
        <f>يناير!BM9</f>
        <v>4000</v>
      </c>
      <c r="AR10" s="76">
        <f>يناير!BN9</f>
        <v>0</v>
      </c>
      <c r="AS10" s="76">
        <f>يناير!BO9</f>
        <v>0</v>
      </c>
      <c r="AT10" s="76">
        <f>يناير!BP9</f>
        <v>0</v>
      </c>
      <c r="AU10" s="76">
        <f>يناير!BQ9</f>
        <v>0</v>
      </c>
      <c r="AV10" s="76">
        <f>يناير!BR9</f>
        <v>2000</v>
      </c>
      <c r="AW10" s="76">
        <f>يناير!BS9</f>
        <v>0</v>
      </c>
      <c r="AX10" s="76">
        <f>يناير!BT9</f>
        <v>0</v>
      </c>
      <c r="AY10" s="76">
        <f>يناير!BU9</f>
        <v>40000</v>
      </c>
      <c r="AZ10" s="76">
        <f>يناير!BV9</f>
        <v>0</v>
      </c>
      <c r="BA10" s="76">
        <f>يناير!CA9</f>
        <v>0</v>
      </c>
      <c r="BB10" s="76">
        <f>يناير!CB9</f>
        <v>0</v>
      </c>
      <c r="BC10" s="76">
        <f>يناير!CC9</f>
        <v>600</v>
      </c>
      <c r="BD10" s="76">
        <f>يناير!CD9</f>
        <v>1200</v>
      </c>
    </row>
    <row r="11" spans="1:56">
      <c r="A11" s="77" t="s">
        <v>693</v>
      </c>
      <c r="B11" s="5">
        <f t="shared" si="0"/>
        <v>17300</v>
      </c>
      <c r="C11" s="5">
        <f t="shared" si="1"/>
        <v>8140</v>
      </c>
      <c r="D11" s="9" t="str">
        <f t="shared" si="2"/>
        <v> القيد خاطئ</v>
      </c>
      <c r="E11" s="78">
        <f>فبراير!Y9</f>
        <v>8140</v>
      </c>
      <c r="F11" s="78">
        <f>فبراير!Z9</f>
        <v>17300</v>
      </c>
      <c r="G11" s="78">
        <f>فبراير!AA9</f>
        <v>0</v>
      </c>
      <c r="H11" s="78">
        <f>فبراير!AB9</f>
        <v>5000</v>
      </c>
      <c r="I11" s="78">
        <f>فبراير!AE9</f>
        <v>0</v>
      </c>
      <c r="J11" s="78">
        <f>فبراير!AF9</f>
        <v>3000</v>
      </c>
      <c r="K11" s="78">
        <f>فبراير!AG9</f>
        <v>0</v>
      </c>
      <c r="L11" s="78">
        <f>فبراير!AH9</f>
        <v>0</v>
      </c>
      <c r="M11" s="78">
        <f>فبراير!AI9</f>
        <v>0</v>
      </c>
      <c r="N11" s="78">
        <f>فبراير!AJ9</f>
        <v>0</v>
      </c>
      <c r="O11" s="78">
        <f>فبراير!AK9</f>
        <v>0</v>
      </c>
      <c r="P11" s="78">
        <f>فبراير!AL9</f>
        <v>0</v>
      </c>
      <c r="Q11" s="78">
        <f>فبراير!AM9</f>
        <v>0</v>
      </c>
      <c r="R11" s="78">
        <f>فبراير!AN9</f>
        <v>20000</v>
      </c>
      <c r="S11" s="78">
        <f>فبراير!AO9</f>
        <v>0</v>
      </c>
      <c r="T11" s="78">
        <f>فبراير!AP9</f>
        <v>0</v>
      </c>
      <c r="U11" s="78">
        <f>فبراير!AQ9</f>
        <v>0</v>
      </c>
      <c r="V11" s="78">
        <f>فبراير!AR9</f>
        <v>8050</v>
      </c>
      <c r="W11" s="78">
        <f>فبراير!AS9</f>
        <v>6900</v>
      </c>
      <c r="X11" s="78">
        <f>فبراير!AT9</f>
        <v>4000</v>
      </c>
      <c r="Y11" s="78">
        <f>فبراير!AU9</f>
        <v>0</v>
      </c>
      <c r="Z11" s="78">
        <f>فبراير!AV9</f>
        <v>0</v>
      </c>
      <c r="AA11" s="78">
        <f>فبراير!AW9</f>
        <v>0</v>
      </c>
      <c r="AB11" s="78">
        <f>فبراير!AX9</f>
        <v>0</v>
      </c>
      <c r="AC11" s="78">
        <f>فبراير!AY9</f>
        <v>0</v>
      </c>
      <c r="AD11" s="78">
        <f>فبراير!AZ9</f>
        <v>0</v>
      </c>
      <c r="AE11" s="78">
        <f>فبراير!BA9</f>
        <v>0</v>
      </c>
      <c r="AF11" s="78">
        <f>فبراير!BB9</f>
        <v>0</v>
      </c>
      <c r="AG11" s="78">
        <f>فبراير!BC9</f>
        <v>0</v>
      </c>
      <c r="AH11" s="78">
        <f>فبراير!BD9</f>
        <v>0</v>
      </c>
      <c r="AI11" s="78">
        <f>فبراير!BE9</f>
        <v>0</v>
      </c>
      <c r="AJ11" s="78">
        <f>فبراير!BF9</f>
        <v>0</v>
      </c>
      <c r="AK11" s="78">
        <f>فبراير!BG9</f>
        <v>0</v>
      </c>
      <c r="AL11" s="78">
        <f>فبراير!BH9</f>
        <v>6000</v>
      </c>
      <c r="AM11" s="78">
        <f>فبراير!BI9</f>
        <v>0</v>
      </c>
      <c r="AN11" s="78">
        <f>فبراير!BJ9</f>
        <v>0</v>
      </c>
      <c r="AO11" s="78">
        <f>فبراير!BK9</f>
        <v>0</v>
      </c>
      <c r="AP11" s="78">
        <f>فبراير!BL9</f>
        <v>0</v>
      </c>
      <c r="AQ11" s="78">
        <f>فبراير!BM9</f>
        <v>11000</v>
      </c>
      <c r="AR11" s="78">
        <f>فبراير!BN9</f>
        <v>0</v>
      </c>
      <c r="AS11" s="90">
        <f>فبراير!BO9</f>
        <v>0</v>
      </c>
      <c r="AT11" s="90">
        <f>فبراير!BP9</f>
        <v>0</v>
      </c>
      <c r="AU11" s="90">
        <f>فبراير!BQ9</f>
        <v>0</v>
      </c>
      <c r="AV11" s="90">
        <f>فبراير!BR9</f>
        <v>2600</v>
      </c>
      <c r="AW11" s="90">
        <f>فبراير!BS9</f>
        <v>0</v>
      </c>
      <c r="AX11" s="90">
        <f>فبراير!BT9</f>
        <v>0</v>
      </c>
      <c r="AY11" s="90">
        <f>فبراير!BU9</f>
        <v>40000</v>
      </c>
      <c r="AZ11" s="90">
        <f>فبراير!BV9</f>
        <v>0</v>
      </c>
      <c r="BA11" s="90">
        <f>فبراير!CA9</f>
        <v>0</v>
      </c>
      <c r="BB11" s="90">
        <f>فبراير!CB9</f>
        <v>0</v>
      </c>
      <c r="BC11" s="90">
        <f>فبراير!CC9</f>
        <v>1050</v>
      </c>
      <c r="BD11" s="90">
        <f>فبراير!CD9</f>
        <v>1140</v>
      </c>
    </row>
    <row r="12" spans="1:56">
      <c r="A12" s="77" t="s">
        <v>694</v>
      </c>
      <c r="B12" s="5">
        <f t="shared" si="0"/>
        <v>14910</v>
      </c>
      <c r="C12" s="5">
        <f t="shared" si="1"/>
        <v>5300</v>
      </c>
      <c r="D12" s="9" t="str">
        <f t="shared" si="2"/>
        <v> القيد خاطئ</v>
      </c>
      <c r="E12" s="79">
        <f>مارس!Y9</f>
        <v>5300</v>
      </c>
      <c r="F12" s="79">
        <f>مارس!Z9</f>
        <v>14910</v>
      </c>
      <c r="G12" s="79">
        <f>مارس!AA9</f>
        <v>0</v>
      </c>
      <c r="H12" s="79">
        <f>مارس!AB9</f>
        <v>5000</v>
      </c>
      <c r="I12" s="79">
        <f>مارس!AE9</f>
        <v>0</v>
      </c>
      <c r="J12" s="79">
        <f>مارس!AF9</f>
        <v>3000</v>
      </c>
      <c r="K12" s="79">
        <f>مارس!AG9</f>
        <v>0</v>
      </c>
      <c r="L12" s="79">
        <f>مارس!AH9</f>
        <v>0</v>
      </c>
      <c r="M12" s="79">
        <f>مارس!AI9</f>
        <v>0</v>
      </c>
      <c r="N12" s="79">
        <f>مارس!AJ9</f>
        <v>0</v>
      </c>
      <c r="O12" s="79">
        <f>مارس!AK9</f>
        <v>0</v>
      </c>
      <c r="P12" s="79">
        <f>مارس!AL9</f>
        <v>0</v>
      </c>
      <c r="Q12" s="79">
        <f>مارس!AM9</f>
        <v>0</v>
      </c>
      <c r="R12" s="79">
        <f>مارس!AN9</f>
        <v>26000</v>
      </c>
      <c r="S12" s="79">
        <f>مارس!AO9</f>
        <v>0</v>
      </c>
      <c r="T12" s="79">
        <f>مارس!AP9</f>
        <v>0</v>
      </c>
      <c r="U12" s="79">
        <f>مارس!AQ9</f>
        <v>6000</v>
      </c>
      <c r="V12" s="79">
        <f>مارس!AR9</f>
        <v>8050</v>
      </c>
      <c r="W12" s="79">
        <f>مارس!AS9</f>
        <v>5200</v>
      </c>
      <c r="X12" s="79">
        <f>مارس!AT9</f>
        <v>0</v>
      </c>
      <c r="Y12" s="79">
        <f>مارس!AU9</f>
        <v>0</v>
      </c>
      <c r="Z12" s="79">
        <f>مارس!AV9</f>
        <v>0</v>
      </c>
      <c r="AA12" s="79">
        <f>مارس!AW9</f>
        <v>0</v>
      </c>
      <c r="AB12" s="79">
        <f>مارس!AX9</f>
        <v>0</v>
      </c>
      <c r="AC12" s="79">
        <f>مارس!AY9</f>
        <v>0</v>
      </c>
      <c r="AD12" s="79">
        <f>مارس!AZ9</f>
        <v>0</v>
      </c>
      <c r="AE12" s="79">
        <f>مارس!BA9</f>
        <v>0</v>
      </c>
      <c r="AF12" s="79">
        <f>مارس!BB9</f>
        <v>0</v>
      </c>
      <c r="AG12" s="79">
        <f>مارس!BC9</f>
        <v>0</v>
      </c>
      <c r="AH12" s="79">
        <f>مارس!BD9</f>
        <v>0</v>
      </c>
      <c r="AI12" s="79">
        <f>مارس!BE9</f>
        <v>0</v>
      </c>
      <c r="AJ12" s="79">
        <f>مارس!BF9</f>
        <v>0</v>
      </c>
      <c r="AK12" s="79">
        <f>مارس!BG9</f>
        <v>0</v>
      </c>
      <c r="AL12" s="79">
        <f>مارس!BH9</f>
        <v>10000</v>
      </c>
      <c r="AM12" s="79">
        <f>مارس!BI9</f>
        <v>0</v>
      </c>
      <c r="AN12" s="79">
        <f>مارس!BJ9</f>
        <v>0</v>
      </c>
      <c r="AO12" s="79">
        <f>مارس!BK9</f>
        <v>0</v>
      </c>
      <c r="AP12" s="79">
        <f>مارس!BL9</f>
        <v>0</v>
      </c>
      <c r="AQ12" s="79">
        <f>مارس!BM9</f>
        <v>16000</v>
      </c>
      <c r="AR12" s="79">
        <f>مارس!BN9</f>
        <v>0</v>
      </c>
      <c r="AS12" s="76">
        <f>مارس!BO9</f>
        <v>0</v>
      </c>
      <c r="AT12" s="76">
        <f>مارس!BP9</f>
        <v>0</v>
      </c>
      <c r="AU12" s="76">
        <f>مارس!BQ9</f>
        <v>0</v>
      </c>
      <c r="AV12" s="76">
        <f>مارس!BR9</f>
        <v>5600</v>
      </c>
      <c r="AW12" s="76">
        <f>مارس!BS9</f>
        <v>0</v>
      </c>
      <c r="AX12" s="76">
        <f>مارس!BT9</f>
        <v>0</v>
      </c>
      <c r="AY12" s="76">
        <f>مارس!BU9</f>
        <v>40000</v>
      </c>
      <c r="AZ12" s="76">
        <f>مارس!BV9</f>
        <v>0</v>
      </c>
      <c r="BA12" s="76">
        <f>مارس!CA9</f>
        <v>0</v>
      </c>
      <c r="BB12" s="76">
        <f>مارس!CB9</f>
        <v>0</v>
      </c>
      <c r="BC12" s="76">
        <f>مارس!CC9</f>
        <v>750</v>
      </c>
      <c r="BD12" s="76">
        <f>مارس!CD9</f>
        <v>690</v>
      </c>
    </row>
    <row r="13" spans="1:56">
      <c r="A13" s="77" t="s">
        <v>695</v>
      </c>
      <c r="B13" s="5">
        <f t="shared" si="0"/>
        <v>9610</v>
      </c>
      <c r="C13" s="5">
        <f t="shared" si="1"/>
        <v>345</v>
      </c>
      <c r="D13" s="9" t="str">
        <f t="shared" si="2"/>
        <v> القيد خاطئ</v>
      </c>
      <c r="E13" s="79">
        <f>ابريل!Y9</f>
        <v>345</v>
      </c>
      <c r="F13" s="79">
        <f>ابريل!Z9</f>
        <v>9610</v>
      </c>
      <c r="G13" s="79">
        <f>ابريل!AA9</f>
        <v>0</v>
      </c>
      <c r="H13" s="79">
        <f>ابريل!AB9</f>
        <v>5000</v>
      </c>
      <c r="I13" s="79">
        <f>ابريل!AE9</f>
        <v>0</v>
      </c>
      <c r="J13" s="79">
        <f>ابريل!AF9</f>
        <v>3000</v>
      </c>
      <c r="K13" s="79">
        <f>ابريل!AG9</f>
        <v>0</v>
      </c>
      <c r="L13" s="79">
        <f>ابريل!AH9</f>
        <v>0</v>
      </c>
      <c r="M13" s="79">
        <f>ابريل!AI9</f>
        <v>0</v>
      </c>
      <c r="N13" s="79">
        <f>ابريل!AJ9</f>
        <v>0</v>
      </c>
      <c r="O13" s="79">
        <f>ابريل!AK9</f>
        <v>0</v>
      </c>
      <c r="P13" s="79">
        <f>ابريل!AL9</f>
        <v>0</v>
      </c>
      <c r="Q13" s="79">
        <f>ابريل!AM9</f>
        <v>1725</v>
      </c>
      <c r="R13" s="79">
        <f>ابريل!AN9</f>
        <v>26000</v>
      </c>
      <c r="S13" s="79">
        <f>ابريل!AO9</f>
        <v>0</v>
      </c>
      <c r="T13" s="79">
        <f>ابريل!AP9</f>
        <v>0</v>
      </c>
      <c r="U13" s="79">
        <f>ابريل!AQ9</f>
        <v>0</v>
      </c>
      <c r="V13" s="79">
        <f>ابريل!AR9</f>
        <v>12400</v>
      </c>
      <c r="W13" s="79">
        <f>ابريل!AS9</f>
        <v>5200</v>
      </c>
      <c r="X13" s="79">
        <f>ابريل!AT9</f>
        <v>0</v>
      </c>
      <c r="Y13" s="79">
        <f>ابريل!AU9</f>
        <v>0</v>
      </c>
      <c r="Z13" s="79">
        <f>ابريل!AV9</f>
        <v>0</v>
      </c>
      <c r="AA13" s="79">
        <f>ابريل!AW9</f>
        <v>0</v>
      </c>
      <c r="AB13" s="79">
        <f>ابريل!AX9</f>
        <v>0</v>
      </c>
      <c r="AC13" s="79">
        <f>ابريل!AY9</f>
        <v>0</v>
      </c>
      <c r="AD13" s="79">
        <f>ابريل!AZ9</f>
        <v>0</v>
      </c>
      <c r="AE13" s="79">
        <f>ابريل!BA9</f>
        <v>0</v>
      </c>
      <c r="AF13" s="79">
        <f>ابريل!BB9</f>
        <v>0</v>
      </c>
      <c r="AG13" s="79">
        <f>ابريل!BC9</f>
        <v>0</v>
      </c>
      <c r="AH13" s="79">
        <f>ابريل!BD9</f>
        <v>0</v>
      </c>
      <c r="AI13" s="79">
        <f>ابريل!BE9</f>
        <v>0</v>
      </c>
      <c r="AJ13" s="79">
        <f>ابريل!BF9</f>
        <v>0</v>
      </c>
      <c r="AK13" s="79">
        <f>ابريل!BG9</f>
        <v>0</v>
      </c>
      <c r="AL13" s="79">
        <f>ابريل!BH9</f>
        <v>10000</v>
      </c>
      <c r="AM13" s="79">
        <f>ابريل!BI9</f>
        <v>0</v>
      </c>
      <c r="AN13" s="79">
        <f>ابريل!BJ9</f>
        <v>0</v>
      </c>
      <c r="AO13" s="79">
        <f>ابريل!BK9</f>
        <v>0</v>
      </c>
      <c r="AP13" s="79">
        <f>ابريل!BL9</f>
        <v>0</v>
      </c>
      <c r="AQ13" s="79">
        <f>ابريل!BM9</f>
        <v>25000</v>
      </c>
      <c r="AR13" s="79">
        <f>ابريل!BN9</f>
        <v>0</v>
      </c>
      <c r="AS13" s="76">
        <f>ابريل!BO9</f>
        <v>0</v>
      </c>
      <c r="AT13" s="76">
        <f>ابريل!BP9</f>
        <v>0</v>
      </c>
      <c r="AU13" s="76">
        <f>ابريل!BQ9</f>
        <v>0</v>
      </c>
      <c r="AV13" s="76">
        <f>ابريل!BR9</f>
        <v>7400</v>
      </c>
      <c r="AW13" s="76">
        <f>ابريل!BS9</f>
        <v>0</v>
      </c>
      <c r="AX13" s="76">
        <f>ابريل!BT9</f>
        <v>0</v>
      </c>
      <c r="AY13" s="76">
        <f>ابريل!BU9</f>
        <v>40000</v>
      </c>
      <c r="AZ13" s="76">
        <f>ابريل!BV9</f>
        <v>0</v>
      </c>
      <c r="BA13" s="76">
        <f>ابريل!CA9</f>
        <v>0</v>
      </c>
      <c r="BB13" s="76">
        <f>ابريل!CB9</f>
        <v>0</v>
      </c>
      <c r="BC13" s="76">
        <f>ابريل!CC9</f>
        <v>1410</v>
      </c>
      <c r="BD13" s="76">
        <f>ابريل!CD9</f>
        <v>270</v>
      </c>
    </row>
    <row r="14" spans="1:56">
      <c r="A14" s="77" t="s">
        <v>696</v>
      </c>
      <c r="B14" s="5">
        <f t="shared" si="0"/>
        <v>9265</v>
      </c>
      <c r="C14" s="5">
        <f t="shared" si="1"/>
        <v>0</v>
      </c>
      <c r="D14" s="9" t="str">
        <f t="shared" si="2"/>
        <v> القيد خاطئ</v>
      </c>
      <c r="E14" s="79">
        <f>مايو!Y9</f>
        <v>0</v>
      </c>
      <c r="F14" s="79">
        <f>مايو!Z9</f>
        <v>9265</v>
      </c>
      <c r="G14" s="79">
        <f>مايو!AA9</f>
        <v>0</v>
      </c>
      <c r="H14" s="79">
        <f>مايو!AB9</f>
        <v>5000</v>
      </c>
      <c r="I14" s="79">
        <f>مايو!AE9</f>
        <v>0</v>
      </c>
      <c r="J14" s="79">
        <f>مايو!AF9</f>
        <v>3000</v>
      </c>
      <c r="K14" s="79">
        <f>مايو!AG9</f>
        <v>0</v>
      </c>
      <c r="L14" s="79">
        <f>مايو!AH9</f>
        <v>0</v>
      </c>
      <c r="M14" s="79">
        <f>مايو!AI9</f>
        <v>0</v>
      </c>
      <c r="N14" s="79">
        <f>مايو!AJ9</f>
        <v>0</v>
      </c>
      <c r="O14" s="79">
        <f>مايو!AK9</f>
        <v>0</v>
      </c>
      <c r="P14" s="79">
        <f>مايو!AL9</f>
        <v>0</v>
      </c>
      <c r="Q14" s="79">
        <f>مايو!AM9</f>
        <v>0</v>
      </c>
      <c r="R14" s="79">
        <f>مايو!AN9</f>
        <v>24275</v>
      </c>
      <c r="S14" s="79">
        <f>مايو!AO9</f>
        <v>0</v>
      </c>
      <c r="T14" s="79">
        <f>مايو!AP9</f>
        <v>0</v>
      </c>
      <c r="U14" s="79">
        <f>مايو!AQ9</f>
        <v>0</v>
      </c>
      <c r="V14" s="79">
        <f>مايو!AR9</f>
        <v>12400</v>
      </c>
      <c r="W14" s="79">
        <f>مايو!AS9</f>
        <v>5200</v>
      </c>
      <c r="X14" s="79">
        <f>مايو!AT9</f>
        <v>0</v>
      </c>
      <c r="Y14" s="79">
        <f>مايو!AU9</f>
        <v>0</v>
      </c>
      <c r="Z14" s="79">
        <f>مايو!AV9</f>
        <v>0</v>
      </c>
      <c r="AA14" s="79">
        <f>مايو!AW9</f>
        <v>0</v>
      </c>
      <c r="AB14" s="79">
        <f>مايو!AX9</f>
        <v>0</v>
      </c>
      <c r="AC14" s="79">
        <f>مايو!AY9</f>
        <v>0</v>
      </c>
      <c r="AD14" s="79">
        <f>مايو!AZ9</f>
        <v>0</v>
      </c>
      <c r="AE14" s="79">
        <f>مايو!BA9</f>
        <v>0</v>
      </c>
      <c r="AF14" s="79">
        <f>مايو!BB9</f>
        <v>0</v>
      </c>
      <c r="AG14" s="79">
        <f>مايو!BC9</f>
        <v>0</v>
      </c>
      <c r="AH14" s="79">
        <f>مايو!BD9</f>
        <v>0</v>
      </c>
      <c r="AI14" s="79">
        <f>مايو!BE9</f>
        <v>0</v>
      </c>
      <c r="AJ14" s="79">
        <f>مايو!BF9</f>
        <v>0</v>
      </c>
      <c r="AK14" s="79">
        <f>مايو!BG9</f>
        <v>0</v>
      </c>
      <c r="AL14" s="79">
        <f>مايو!BH9</f>
        <v>10000</v>
      </c>
      <c r="AM14" s="79">
        <f>مايو!BI9</f>
        <v>0</v>
      </c>
      <c r="AN14" s="79">
        <f>مايو!BJ9</f>
        <v>0</v>
      </c>
      <c r="AO14" s="79">
        <f>مايو!BK9</f>
        <v>0</v>
      </c>
      <c r="AP14" s="79">
        <f>مايو!BL9</f>
        <v>0</v>
      </c>
      <c r="AQ14" s="79">
        <f>مايو!BM9</f>
        <v>25000</v>
      </c>
      <c r="AR14" s="79">
        <f>مايو!BN9</f>
        <v>0</v>
      </c>
      <c r="AS14" s="76">
        <f>مايو!BO9</f>
        <v>0</v>
      </c>
      <c r="AT14" s="76">
        <f>مايو!BP9</f>
        <v>0</v>
      </c>
      <c r="AU14" s="76">
        <f>مايو!BQ9</f>
        <v>0</v>
      </c>
      <c r="AV14" s="76">
        <f>مايو!BR9</f>
        <v>7400</v>
      </c>
      <c r="AW14" s="76">
        <f>مايو!BS9</f>
        <v>0</v>
      </c>
      <c r="AX14" s="76">
        <f>مايو!BT9</f>
        <v>0</v>
      </c>
      <c r="AY14" s="76">
        <f>مايو!BU9</f>
        <v>40000</v>
      </c>
      <c r="AZ14" s="76">
        <f>مايو!BV9</f>
        <v>0</v>
      </c>
      <c r="BA14" s="76">
        <f>مايو!CA9</f>
        <v>0</v>
      </c>
      <c r="BB14" s="76">
        <f>مايو!CB9</f>
        <v>0</v>
      </c>
      <c r="BC14" s="76">
        <f>مايو!CC9</f>
        <v>1140</v>
      </c>
      <c r="BD14" s="76">
        <f>مايو!CD9</f>
        <v>0</v>
      </c>
    </row>
    <row r="15" spans="1:56">
      <c r="A15" s="77" t="s">
        <v>697</v>
      </c>
      <c r="B15" s="5">
        <f t="shared" si="0"/>
        <v>9265</v>
      </c>
      <c r="C15" s="5">
        <f t="shared" si="1"/>
        <v>0</v>
      </c>
      <c r="D15" s="9" t="str">
        <f t="shared" si="2"/>
        <v> القيد خاطئ</v>
      </c>
      <c r="E15" s="79">
        <f>يونيو!Y9</f>
        <v>0</v>
      </c>
      <c r="F15" s="79">
        <f>يونيو!Z9</f>
        <v>9265</v>
      </c>
      <c r="G15" s="79">
        <f>يونيو!AA9</f>
        <v>0</v>
      </c>
      <c r="H15" s="79">
        <f>يونيو!AB9</f>
        <v>5000</v>
      </c>
      <c r="I15" s="79">
        <f>يونيو!AE9</f>
        <v>0</v>
      </c>
      <c r="J15" s="79">
        <f>يونيو!AF9</f>
        <v>3000</v>
      </c>
      <c r="K15" s="79">
        <f>يونيو!AG9</f>
        <v>0</v>
      </c>
      <c r="L15" s="79">
        <f>يونيو!AH9</f>
        <v>0</v>
      </c>
      <c r="M15" s="79">
        <f>يونيو!AI9</f>
        <v>0</v>
      </c>
      <c r="N15" s="79">
        <f>يونيو!AJ9</f>
        <v>0</v>
      </c>
      <c r="O15" s="79">
        <f>يونيو!AK9</f>
        <v>0</v>
      </c>
      <c r="P15" s="79">
        <f>يونيو!AL9</f>
        <v>0</v>
      </c>
      <c r="Q15" s="79">
        <f>يونيو!AM9</f>
        <v>0</v>
      </c>
      <c r="R15" s="79">
        <f>يونيو!AN9</f>
        <v>24275</v>
      </c>
      <c r="S15" s="79">
        <f>يونيو!AO9</f>
        <v>0</v>
      </c>
      <c r="T15" s="79">
        <f>يونيو!AP9</f>
        <v>0</v>
      </c>
      <c r="U15" s="79">
        <f>يونيو!AQ9</f>
        <v>0</v>
      </c>
      <c r="V15" s="79">
        <f>يونيو!AR9</f>
        <v>12400</v>
      </c>
      <c r="W15" s="79">
        <f>يونيو!AS9</f>
        <v>5200</v>
      </c>
      <c r="X15" s="79">
        <f>يونيو!AT9</f>
        <v>0</v>
      </c>
      <c r="Y15" s="79">
        <f>يونيو!AU9</f>
        <v>0</v>
      </c>
      <c r="Z15" s="79">
        <f>يونيو!AV9</f>
        <v>0</v>
      </c>
      <c r="AA15" s="79">
        <f>يونيو!AW9</f>
        <v>0</v>
      </c>
      <c r="AB15" s="79">
        <f>يونيو!AX9</f>
        <v>0</v>
      </c>
      <c r="AC15" s="79">
        <f>يونيو!AY9</f>
        <v>0</v>
      </c>
      <c r="AD15" s="79">
        <f>يونيو!AZ9</f>
        <v>0</v>
      </c>
      <c r="AE15" s="79">
        <f>يونيو!BA9</f>
        <v>0</v>
      </c>
      <c r="AF15" s="79">
        <f>يونيو!BB9</f>
        <v>0</v>
      </c>
      <c r="AG15" s="79">
        <f>يونيو!BC9</f>
        <v>0</v>
      </c>
      <c r="AH15" s="79">
        <f>يونيو!BD9</f>
        <v>0</v>
      </c>
      <c r="AI15" s="79">
        <f>يونيو!BE9</f>
        <v>0</v>
      </c>
      <c r="AJ15" s="79">
        <f>يونيو!BF9</f>
        <v>0</v>
      </c>
      <c r="AK15" s="79">
        <f>يونيو!BG9</f>
        <v>0</v>
      </c>
      <c r="AL15" s="79">
        <f>يونيو!BH9</f>
        <v>10000</v>
      </c>
      <c r="AM15" s="79">
        <f>يونيو!BI9</f>
        <v>0</v>
      </c>
      <c r="AN15" s="79">
        <f>يونيو!BJ9</f>
        <v>0</v>
      </c>
      <c r="AO15" s="79">
        <f>يونيو!BK9</f>
        <v>0</v>
      </c>
      <c r="AP15" s="79">
        <f>يونيو!BL9</f>
        <v>0</v>
      </c>
      <c r="AQ15" s="79">
        <f>يونيو!BM9</f>
        <v>25000</v>
      </c>
      <c r="AR15" s="79">
        <f>يونيو!BN9</f>
        <v>0</v>
      </c>
      <c r="AS15" s="76">
        <f>يونيو!BO9</f>
        <v>0</v>
      </c>
      <c r="AT15" s="76">
        <f>يونيو!BP9</f>
        <v>0</v>
      </c>
      <c r="AU15" s="76">
        <f>يونيو!BQ9</f>
        <v>0</v>
      </c>
      <c r="AV15" s="76">
        <f>يونيو!BR9</f>
        <v>7400</v>
      </c>
      <c r="AW15" s="76">
        <f>يونيو!BS9</f>
        <v>0</v>
      </c>
      <c r="AX15" s="76">
        <f>يونيو!BT9</f>
        <v>0</v>
      </c>
      <c r="AY15" s="76">
        <f>يونيو!BU9</f>
        <v>40000</v>
      </c>
      <c r="AZ15" s="76">
        <f>يونيو!BV9</f>
        <v>0</v>
      </c>
      <c r="BA15" s="76">
        <f>يونيو!CA9</f>
        <v>0</v>
      </c>
      <c r="BB15" s="76">
        <f>يونيو!CB9</f>
        <v>0</v>
      </c>
      <c r="BC15" s="76">
        <f>يونيو!CC9</f>
        <v>1140</v>
      </c>
      <c r="BD15" s="76">
        <f>يونيو!CD9</f>
        <v>0</v>
      </c>
    </row>
    <row r="16" spans="1:56">
      <c r="A16" s="77" t="s">
        <v>698</v>
      </c>
      <c r="B16" s="5">
        <f t="shared" si="0"/>
        <v>19240</v>
      </c>
      <c r="C16" s="5">
        <f t="shared" si="1"/>
        <v>4290</v>
      </c>
      <c r="D16" s="9" t="str">
        <f t="shared" si="2"/>
        <v> القيد خاطئ</v>
      </c>
      <c r="E16" s="79">
        <f>يوليو!Y9</f>
        <v>0</v>
      </c>
      <c r="F16" s="79">
        <f>يوليو!Z9</f>
        <v>19240</v>
      </c>
      <c r="G16" s="79">
        <f>يوليو!AA9</f>
        <v>0</v>
      </c>
      <c r="H16" s="79">
        <f>يوليو!AB9</f>
        <v>5000</v>
      </c>
      <c r="I16" s="79">
        <f>يوليو!AE9</f>
        <v>0</v>
      </c>
      <c r="J16" s="79">
        <f>يوليو!AF9</f>
        <v>3000</v>
      </c>
      <c r="K16" s="79">
        <f>يوليو!AG9</f>
        <v>0</v>
      </c>
      <c r="L16" s="79">
        <f>يوليو!AH9</f>
        <v>0</v>
      </c>
      <c r="M16" s="79">
        <f>يوليو!AI9</f>
        <v>0</v>
      </c>
      <c r="N16" s="79">
        <f>يوليو!AJ9</f>
        <v>0</v>
      </c>
      <c r="O16" s="79">
        <f>يوليو!AK9</f>
        <v>0</v>
      </c>
      <c r="P16" s="79">
        <f>يوليو!AL9</f>
        <v>0</v>
      </c>
      <c r="Q16" s="79">
        <f>يوليو!AM9</f>
        <v>920</v>
      </c>
      <c r="R16" s="79">
        <f>يوليو!AN9</f>
        <v>24275</v>
      </c>
      <c r="S16" s="79">
        <f>يوليو!AO9</f>
        <v>0</v>
      </c>
      <c r="T16" s="79">
        <f>يوليو!AP9</f>
        <v>0</v>
      </c>
      <c r="U16" s="79">
        <f>يوليو!AQ9</f>
        <v>2500</v>
      </c>
      <c r="V16" s="79">
        <f>يوليو!AR9</f>
        <v>12400</v>
      </c>
      <c r="W16" s="79">
        <f>يوليو!AS9</f>
        <v>10950</v>
      </c>
      <c r="X16" s="79">
        <f>يوليو!AT9</f>
        <v>0</v>
      </c>
      <c r="Y16" s="79">
        <f>يوليو!AU9</f>
        <v>0</v>
      </c>
      <c r="Z16" s="79">
        <f>يوليو!AV9</f>
        <v>0</v>
      </c>
      <c r="AA16" s="79">
        <f>يوليو!AW9</f>
        <v>0</v>
      </c>
      <c r="AB16" s="79">
        <f>يوليو!AX9</f>
        <v>0</v>
      </c>
      <c r="AC16" s="79">
        <f>يوليو!AY9</f>
        <v>0</v>
      </c>
      <c r="AD16" s="79">
        <f>يوليو!AZ9</f>
        <v>0</v>
      </c>
      <c r="AE16" s="79">
        <f>يوليو!BA9</f>
        <v>0</v>
      </c>
      <c r="AF16" s="79">
        <f>يوليو!BB9</f>
        <v>0</v>
      </c>
      <c r="AG16" s="79">
        <f>يوليو!BC9</f>
        <v>0</v>
      </c>
      <c r="AH16" s="79">
        <f>يوليو!BD9</f>
        <v>0</v>
      </c>
      <c r="AI16" s="79">
        <f>يوليو!BE9</f>
        <v>0</v>
      </c>
      <c r="AJ16" s="79">
        <f>يوليو!BF9</f>
        <v>0</v>
      </c>
      <c r="AK16" s="79">
        <f>يوليو!BG9</f>
        <v>0</v>
      </c>
      <c r="AL16" s="79">
        <f>يوليو!BH9</f>
        <v>15000</v>
      </c>
      <c r="AM16" s="79">
        <f>يوليو!BI9</f>
        <v>0</v>
      </c>
      <c r="AN16" s="79">
        <f>يوليو!BJ9</f>
        <v>0</v>
      </c>
      <c r="AO16" s="79">
        <f>يوليو!BK9</f>
        <v>0</v>
      </c>
      <c r="AP16" s="79">
        <f>يوليو!BL9</f>
        <v>0</v>
      </c>
      <c r="AQ16" s="79">
        <f>يوليو!BM9</f>
        <v>31500</v>
      </c>
      <c r="AR16" s="79">
        <f>يوليو!BN9</f>
        <v>0</v>
      </c>
      <c r="AS16" s="76">
        <f>يوليو!BO9</f>
        <v>0</v>
      </c>
      <c r="AT16" s="76">
        <f>يوليو!BP9</f>
        <v>0</v>
      </c>
      <c r="AU16" s="76">
        <f>يوليو!BQ9</f>
        <v>0</v>
      </c>
      <c r="AV16" s="76">
        <f>يوليو!BR9</f>
        <v>8200</v>
      </c>
      <c r="AW16" s="76">
        <f>يوليو!BS9</f>
        <v>0</v>
      </c>
      <c r="AX16" s="76">
        <f>يوليو!BT9</f>
        <v>0</v>
      </c>
      <c r="AY16" s="76">
        <f>يوليو!BU9</f>
        <v>40000</v>
      </c>
      <c r="AZ16" s="76">
        <f>يوليو!BV9</f>
        <v>0</v>
      </c>
      <c r="BA16" s="76">
        <f>يوليو!CA9</f>
        <v>0</v>
      </c>
      <c r="BB16" s="76">
        <f>يوليو!CB9</f>
        <v>0</v>
      </c>
      <c r="BC16" s="76">
        <f>يوليو!CC9</f>
        <v>2115</v>
      </c>
      <c r="BD16" s="76">
        <f>يوليو!CD9</f>
        <v>870</v>
      </c>
    </row>
    <row r="17" spans="1:56">
      <c r="A17" s="77" t="s">
        <v>699</v>
      </c>
      <c r="B17" s="5">
        <f t="shared" si="0"/>
        <v>19240</v>
      </c>
      <c r="C17" s="5">
        <f t="shared" si="1"/>
        <v>10830</v>
      </c>
      <c r="D17" s="9" t="str">
        <f t="shared" si="2"/>
        <v> القيد خاطئ</v>
      </c>
      <c r="E17" s="79">
        <f>اغسطس!Y9</f>
        <v>7830</v>
      </c>
      <c r="F17" s="79">
        <f>اغسطس!Z9</f>
        <v>19240</v>
      </c>
      <c r="G17" s="79">
        <f>اغسطس!AA9</f>
        <v>0</v>
      </c>
      <c r="H17" s="79">
        <f>اغسطس!AB9</f>
        <v>5000</v>
      </c>
      <c r="I17" s="79">
        <f>اغسطس!AE9</f>
        <v>0</v>
      </c>
      <c r="J17" s="79">
        <f>اغسطس!AF9</f>
        <v>3000</v>
      </c>
      <c r="K17" s="79">
        <f>اغسطس!AG9</f>
        <v>0</v>
      </c>
      <c r="L17" s="79">
        <f>اغسطس!AH9</f>
        <v>0</v>
      </c>
      <c r="M17" s="79">
        <f>اغسطس!AI9</f>
        <v>0</v>
      </c>
      <c r="N17" s="79">
        <f>اغسطس!AJ9</f>
        <v>0</v>
      </c>
      <c r="O17" s="79">
        <f>اغسطس!AK9</f>
        <v>0</v>
      </c>
      <c r="P17" s="79">
        <f>اغسطس!AL9</f>
        <v>0</v>
      </c>
      <c r="Q17" s="79">
        <f>اغسطس!AM9</f>
        <v>1035</v>
      </c>
      <c r="R17" s="79">
        <f>اغسطس!AN9</f>
        <v>23355</v>
      </c>
      <c r="S17" s="79">
        <f>اغسطس!AO9</f>
        <v>0</v>
      </c>
      <c r="T17" s="79">
        <f>اغسطس!AP9</f>
        <v>0</v>
      </c>
      <c r="U17" s="79">
        <f>اغسطس!AQ9</f>
        <v>0</v>
      </c>
      <c r="V17" s="79">
        <f>اغسطس!AR9</f>
        <v>16225</v>
      </c>
      <c r="W17" s="79">
        <f>اغسطس!AS9</f>
        <v>10950</v>
      </c>
      <c r="X17" s="79">
        <f>اغسطس!AT9</f>
        <v>3000</v>
      </c>
      <c r="Y17" s="79">
        <f>اغسطس!AU9</f>
        <v>0</v>
      </c>
      <c r="Z17" s="79">
        <f>اغسطس!AV9</f>
        <v>0</v>
      </c>
      <c r="AA17" s="79">
        <f>اغسطس!AW9</f>
        <v>0</v>
      </c>
      <c r="AB17" s="79">
        <f>اغسطس!AX9</f>
        <v>0</v>
      </c>
      <c r="AC17" s="79">
        <f>اغسطس!AY9</f>
        <v>0</v>
      </c>
      <c r="AD17" s="79">
        <f>اغسطس!AZ9</f>
        <v>0</v>
      </c>
      <c r="AE17" s="79">
        <f>اغسطس!BA9</f>
        <v>0</v>
      </c>
      <c r="AF17" s="79">
        <f>اغسطس!BB9</f>
        <v>0</v>
      </c>
      <c r="AG17" s="79">
        <f>اغسطس!BC9</f>
        <v>0</v>
      </c>
      <c r="AH17" s="79">
        <f>اغسطس!BD9</f>
        <v>0</v>
      </c>
      <c r="AI17" s="79">
        <f>اغسطس!BE9</f>
        <v>0</v>
      </c>
      <c r="AJ17" s="79">
        <f>اغسطس!BF9</f>
        <v>0</v>
      </c>
      <c r="AK17" s="79">
        <f>اغسطس!BG9</f>
        <v>0</v>
      </c>
      <c r="AL17" s="79">
        <f>اغسطس!BH9</f>
        <v>19200</v>
      </c>
      <c r="AM17" s="79">
        <f>اغسطس!BI9</f>
        <v>0</v>
      </c>
      <c r="AN17" s="79">
        <f>اغسطس!BJ9</f>
        <v>0</v>
      </c>
      <c r="AO17" s="79">
        <f>اغسطس!BK9</f>
        <v>0</v>
      </c>
      <c r="AP17" s="79">
        <f>اغسطس!BL9</f>
        <v>0</v>
      </c>
      <c r="AQ17" s="79">
        <f>اغسطس!BM9</f>
        <v>37000</v>
      </c>
      <c r="AR17" s="79">
        <f>اغسطس!BN9</f>
        <v>0</v>
      </c>
      <c r="AS17" s="76">
        <f>اغسطس!BO9</f>
        <v>0</v>
      </c>
      <c r="AT17" s="76">
        <f>اغسطس!BP9</f>
        <v>0</v>
      </c>
      <c r="AU17" s="76">
        <f>اغسطس!BQ9</f>
        <v>0</v>
      </c>
      <c r="AV17" s="76">
        <f>اغسطس!BR9</f>
        <v>9100</v>
      </c>
      <c r="AW17" s="76">
        <f>اغسطس!BS9</f>
        <v>0</v>
      </c>
      <c r="AX17" s="76">
        <f>اغسطس!BT9</f>
        <v>0</v>
      </c>
      <c r="AY17" s="76">
        <f>اغسطس!BU9</f>
        <v>40000</v>
      </c>
      <c r="AZ17" s="76">
        <f>اغسطس!BV9</f>
        <v>0</v>
      </c>
      <c r="BA17" s="76">
        <f>اغسطس!CA9</f>
        <v>0</v>
      </c>
      <c r="BB17" s="76">
        <f>اغسطس!CB9</f>
        <v>0</v>
      </c>
      <c r="BC17" s="76">
        <f>اغسطس!CC9</f>
        <v>2070</v>
      </c>
      <c r="BD17" s="76">
        <f>اغسطس!CD9</f>
        <v>765</v>
      </c>
    </row>
    <row r="18" spans="1:56">
      <c r="A18" s="77" t="s">
        <v>700</v>
      </c>
      <c r="B18" s="5">
        <f t="shared" si="0"/>
        <v>24610</v>
      </c>
      <c r="C18" s="5">
        <f t="shared" si="1"/>
        <v>402.5</v>
      </c>
      <c r="D18" s="9" t="str">
        <f t="shared" si="2"/>
        <v> القيد خاطئ</v>
      </c>
      <c r="E18" s="79">
        <f>سبتمبر!Y9</f>
        <v>402.5</v>
      </c>
      <c r="F18" s="79">
        <f>سبتمبر!Z9</f>
        <v>24610</v>
      </c>
      <c r="G18" s="79">
        <f>سبتمبر!AA9</f>
        <v>0</v>
      </c>
      <c r="H18" s="79">
        <f>سبتمبر!AB9</f>
        <v>5000</v>
      </c>
      <c r="I18" s="79">
        <f>سبتمبر!AE9</f>
        <v>0</v>
      </c>
      <c r="J18" s="79">
        <f>سبتمبر!AF9</f>
        <v>3000</v>
      </c>
      <c r="K18" s="79">
        <f>سبتمبر!AG9</f>
        <v>0</v>
      </c>
      <c r="L18" s="79">
        <f>سبتمبر!AH9</f>
        <v>0</v>
      </c>
      <c r="M18" s="79">
        <f>سبتمبر!AI9</f>
        <v>0</v>
      </c>
      <c r="N18" s="79">
        <f>سبتمبر!AJ9</f>
        <v>0</v>
      </c>
      <c r="O18" s="79">
        <f>سبتمبر!AK9</f>
        <v>0</v>
      </c>
      <c r="P18" s="79">
        <f>سبتمبر!AL9</f>
        <v>0</v>
      </c>
      <c r="Q18" s="79">
        <f>سبتمبر!AM9</f>
        <v>460</v>
      </c>
      <c r="R18" s="79">
        <f>سبتمبر!AN9</f>
        <v>22320</v>
      </c>
      <c r="S18" s="79">
        <f>سبتمبر!AO9</f>
        <v>0</v>
      </c>
      <c r="T18" s="79">
        <f>سبتمبر!AP9</f>
        <v>0</v>
      </c>
      <c r="U18" s="79">
        <f>سبتمبر!AQ9</f>
        <v>4000</v>
      </c>
      <c r="V18" s="79">
        <f>سبتمبر!AR9</f>
        <v>16225</v>
      </c>
      <c r="W18" s="79">
        <f>سبتمبر!AS9</f>
        <v>7950</v>
      </c>
      <c r="X18" s="79">
        <f>سبتمبر!AT9</f>
        <v>0</v>
      </c>
      <c r="Y18" s="79">
        <f>سبتمبر!AU9</f>
        <v>0</v>
      </c>
      <c r="Z18" s="79">
        <f>سبتمبر!AV9</f>
        <v>0</v>
      </c>
      <c r="AA18" s="79">
        <f>سبتمبر!AW9</f>
        <v>0</v>
      </c>
      <c r="AB18" s="79">
        <f>سبتمبر!AX9</f>
        <v>0</v>
      </c>
      <c r="AC18" s="79">
        <f>سبتمبر!AY9</f>
        <v>0</v>
      </c>
      <c r="AD18" s="79">
        <f>سبتمبر!AZ9</f>
        <v>0</v>
      </c>
      <c r="AE18" s="79">
        <f>سبتمبر!BA9</f>
        <v>0</v>
      </c>
      <c r="AF18" s="79">
        <f>سبتمبر!BB9</f>
        <v>0</v>
      </c>
      <c r="AG18" s="79">
        <f>سبتمبر!BC9</f>
        <v>0</v>
      </c>
      <c r="AH18" s="79">
        <f>سبتمبر!BD9</f>
        <v>0</v>
      </c>
      <c r="AI18" s="79">
        <f>سبتمبر!BE9</f>
        <v>0</v>
      </c>
      <c r="AJ18" s="79">
        <f>سبتمبر!BF9</f>
        <v>0</v>
      </c>
      <c r="AK18" s="79">
        <f>سبتمبر!BG9</f>
        <v>0</v>
      </c>
      <c r="AL18" s="79">
        <f>سبتمبر!BH9</f>
        <v>19200</v>
      </c>
      <c r="AM18" s="79">
        <f>سبتمبر!BI9</f>
        <v>0</v>
      </c>
      <c r="AN18" s="79">
        <f>سبتمبر!BJ9</f>
        <v>0</v>
      </c>
      <c r="AO18" s="79">
        <f>سبتمبر!BK9</f>
        <v>0</v>
      </c>
      <c r="AP18" s="79">
        <f>سبتمبر!BL9</f>
        <v>0</v>
      </c>
      <c r="AQ18" s="79">
        <f>سبتمبر!BM9</f>
        <v>45000</v>
      </c>
      <c r="AR18" s="79">
        <f>سبتمبر!BN9</f>
        <v>0</v>
      </c>
      <c r="AS18" s="76">
        <f>سبتمبر!BO9</f>
        <v>0</v>
      </c>
      <c r="AT18" s="76">
        <f>سبتمبر!BP9</f>
        <v>0</v>
      </c>
      <c r="AU18" s="76">
        <f>سبتمبر!BQ9</f>
        <v>0</v>
      </c>
      <c r="AV18" s="76">
        <f>سبتمبر!BR9</f>
        <v>9850</v>
      </c>
      <c r="AW18" s="76">
        <f>سبتمبر!BS9</f>
        <v>0</v>
      </c>
      <c r="AX18" s="76">
        <f>سبتمبر!BT9</f>
        <v>0</v>
      </c>
      <c r="AY18" s="76">
        <f>سبتمبر!BU9</f>
        <v>40000</v>
      </c>
      <c r="AZ18" s="76">
        <f>سبتمبر!BV9</f>
        <v>0</v>
      </c>
      <c r="BA18" s="76">
        <f>سبتمبر!CA9</f>
        <v>0</v>
      </c>
      <c r="BB18" s="76">
        <f>سبتمبر!CB9</f>
        <v>0</v>
      </c>
      <c r="BC18" s="76">
        <f>سبتمبر!CC9</f>
        <v>2505</v>
      </c>
      <c r="BD18" s="76">
        <f>سبتمبر!CD9</f>
        <v>112.5</v>
      </c>
    </row>
    <row r="19" spans="1:56">
      <c r="A19" s="77" t="s">
        <v>701</v>
      </c>
      <c r="B19" s="5">
        <f t="shared" si="0"/>
        <v>32257.5</v>
      </c>
      <c r="C19" s="5">
        <f t="shared" si="1"/>
        <v>690</v>
      </c>
      <c r="D19" s="9" t="str">
        <f t="shared" si="2"/>
        <v> القيد خاطئ</v>
      </c>
      <c r="E19" s="79">
        <f>اكتوبر!Y9</f>
        <v>690</v>
      </c>
      <c r="F19" s="79">
        <f>اكتوبر!Z9</f>
        <v>32257.5</v>
      </c>
      <c r="G19" s="79">
        <f>اكتوبر!AA9</f>
        <v>0</v>
      </c>
      <c r="H19" s="79">
        <f>اكتوبر!AB9</f>
        <v>5000</v>
      </c>
      <c r="I19" s="79">
        <f>اكتوبر!AE9</f>
        <v>0</v>
      </c>
      <c r="J19" s="79">
        <f>اكتوبر!AF9</f>
        <v>3000</v>
      </c>
      <c r="K19" s="79">
        <f>اكتوبر!AG9</f>
        <v>0</v>
      </c>
      <c r="L19" s="79">
        <f>اكتوبر!AH9</f>
        <v>0</v>
      </c>
      <c r="M19" s="79">
        <f>اكتوبر!AI9</f>
        <v>0</v>
      </c>
      <c r="N19" s="79">
        <f>اكتوبر!AJ9</f>
        <v>0</v>
      </c>
      <c r="O19" s="79">
        <f>اكتوبر!AK9</f>
        <v>0</v>
      </c>
      <c r="P19" s="79">
        <f>اكتوبر!AL9</f>
        <v>0</v>
      </c>
      <c r="Q19" s="79">
        <f>اكتوبر!AM9</f>
        <v>2500</v>
      </c>
      <c r="R19" s="79">
        <f>اكتوبر!AN9</f>
        <v>21860</v>
      </c>
      <c r="S19" s="79">
        <f>اكتوبر!AO9</f>
        <v>0</v>
      </c>
      <c r="T19" s="79">
        <f>اكتوبر!AP9</f>
        <v>0</v>
      </c>
      <c r="U19" s="79">
        <f>اكتوبر!AQ9</f>
        <v>0</v>
      </c>
      <c r="V19" s="79">
        <f>اكتوبر!AR9</f>
        <v>12225</v>
      </c>
      <c r="W19" s="79">
        <f>اكتوبر!AS9</f>
        <v>15770</v>
      </c>
      <c r="X19" s="79">
        <f>اكتوبر!AT9</f>
        <v>2500</v>
      </c>
      <c r="Y19" s="79">
        <f>اكتوبر!AU9</f>
        <v>0</v>
      </c>
      <c r="Z19" s="79">
        <f>اكتوبر!AV9</f>
        <v>0</v>
      </c>
      <c r="AA19" s="79">
        <f>اكتوبر!AW9</f>
        <v>0</v>
      </c>
      <c r="AB19" s="79">
        <f>اكتوبر!AX9</f>
        <v>0</v>
      </c>
      <c r="AC19" s="79">
        <f>اكتوبر!AY9</f>
        <v>0</v>
      </c>
      <c r="AD19" s="79">
        <f>اكتوبر!AZ9</f>
        <v>0</v>
      </c>
      <c r="AE19" s="79">
        <f>اكتوبر!BA9</f>
        <v>0</v>
      </c>
      <c r="AF19" s="79">
        <f>اكتوبر!BB9</f>
        <v>0</v>
      </c>
      <c r="AG19" s="79">
        <f>اكتوبر!BC9</f>
        <v>0</v>
      </c>
      <c r="AH19" s="79">
        <f>اكتوبر!BD9</f>
        <v>0</v>
      </c>
      <c r="AI19" s="79">
        <f>اكتوبر!BE9</f>
        <v>0</v>
      </c>
      <c r="AJ19" s="79">
        <f>اكتوبر!BF9</f>
        <v>0</v>
      </c>
      <c r="AK19" s="79">
        <f>اكتوبر!BG9</f>
        <v>0</v>
      </c>
      <c r="AL19" s="79">
        <f>اكتوبر!BH9</f>
        <v>26000</v>
      </c>
      <c r="AM19" s="79">
        <f>اكتوبر!BI9</f>
        <v>0</v>
      </c>
      <c r="AN19" s="79">
        <f>اكتوبر!BJ9</f>
        <v>0</v>
      </c>
      <c r="AO19" s="79">
        <f>اكتوبر!BK9</f>
        <v>0</v>
      </c>
      <c r="AP19" s="79">
        <f>اكتوبر!BL9</f>
        <v>0</v>
      </c>
      <c r="AQ19" s="79">
        <f>اكتوبر!BM9</f>
        <v>52000</v>
      </c>
      <c r="AR19" s="79">
        <f>اكتوبر!BN9</f>
        <v>0</v>
      </c>
      <c r="AS19" s="76">
        <f>اكتوبر!BO9</f>
        <v>0</v>
      </c>
      <c r="AT19" s="76">
        <f>اكتوبر!BP9</f>
        <v>0</v>
      </c>
      <c r="AU19" s="76">
        <f>اكتوبر!BQ9</f>
        <v>0</v>
      </c>
      <c r="AV19" s="76">
        <f>اكتوبر!BR9</f>
        <v>10450</v>
      </c>
      <c r="AW19" s="76">
        <f>اكتوبر!BS9</f>
        <v>0</v>
      </c>
      <c r="AX19" s="76">
        <f>اكتوبر!BT9</f>
        <v>0</v>
      </c>
      <c r="AY19" s="76">
        <f>اكتوبر!BU9</f>
        <v>40000</v>
      </c>
      <c r="AZ19" s="76">
        <f>اكتوبر!BV9</f>
        <v>0</v>
      </c>
      <c r="BA19" s="76">
        <f>اكتوبر!CA9</f>
        <v>0</v>
      </c>
      <c r="BB19" s="76">
        <f>اكتوبر!CB9</f>
        <v>0</v>
      </c>
      <c r="BC19" s="76">
        <f>اكتوبر!CC9</f>
        <v>3442.5</v>
      </c>
      <c r="BD19" s="76">
        <f>اكتوبر!CD9</f>
        <v>1110</v>
      </c>
    </row>
    <row r="20" spans="1:56">
      <c r="A20" s="77" t="s">
        <v>702</v>
      </c>
      <c r="B20" s="5">
        <f t="shared" si="0"/>
        <v>35067.5</v>
      </c>
      <c r="C20" s="5">
        <f t="shared" si="1"/>
        <v>6325</v>
      </c>
      <c r="D20" s="9" t="str">
        <f t="shared" si="2"/>
        <v> القيد خاطئ</v>
      </c>
      <c r="E20" s="79">
        <f>نوفمبر!Y9</f>
        <v>6325</v>
      </c>
      <c r="F20" s="79">
        <f>نوفمبر!Z9</f>
        <v>35067.5</v>
      </c>
      <c r="G20" s="79">
        <f>نوفمبر!AA9</f>
        <v>0</v>
      </c>
      <c r="H20" s="79">
        <f>نوفمبر!AB9</f>
        <v>5000</v>
      </c>
      <c r="I20" s="79">
        <f>نوفمبر!AE9</f>
        <v>0</v>
      </c>
      <c r="J20" s="79">
        <f>نوفمبر!AF9</f>
        <v>3000</v>
      </c>
      <c r="K20" s="79">
        <f>نوفمبر!AG9</f>
        <v>0</v>
      </c>
      <c r="L20" s="79">
        <f>نوفمبر!AH9</f>
        <v>0</v>
      </c>
      <c r="M20" s="79">
        <f>نوفمبر!AI9</f>
        <v>0</v>
      </c>
      <c r="N20" s="79">
        <f>نوفمبر!AJ9</f>
        <v>0</v>
      </c>
      <c r="O20" s="79">
        <f>نوفمبر!AK9</f>
        <v>0</v>
      </c>
      <c r="P20" s="79">
        <f>نوفمبر!AL9</f>
        <v>0</v>
      </c>
      <c r="Q20" s="79">
        <f>نوفمبر!AM9</f>
        <v>345</v>
      </c>
      <c r="R20" s="79">
        <f>نوفمبر!AN9</f>
        <v>19360</v>
      </c>
      <c r="S20" s="79">
        <f>نوفمبر!AO9</f>
        <v>0</v>
      </c>
      <c r="T20" s="79">
        <f>نوفمبر!AP9</f>
        <v>0</v>
      </c>
      <c r="U20" s="79">
        <f>نوفمبر!AQ9</f>
        <v>3500</v>
      </c>
      <c r="V20" s="79">
        <f>نوفمبر!AR9</f>
        <v>19125</v>
      </c>
      <c r="W20" s="79">
        <f>نوفمبر!AS9</f>
        <v>13270</v>
      </c>
      <c r="X20" s="79">
        <f>نوفمبر!AT9</f>
        <v>0</v>
      </c>
      <c r="Y20" s="79">
        <f>نوفمبر!AU9</f>
        <v>0</v>
      </c>
      <c r="Z20" s="79">
        <f>نوفمبر!AV9</f>
        <v>0</v>
      </c>
      <c r="AA20" s="79">
        <f>نوفمبر!AW9</f>
        <v>0</v>
      </c>
      <c r="AB20" s="79">
        <f>نوفمبر!AX9</f>
        <v>0</v>
      </c>
      <c r="AC20" s="79">
        <f>نوفمبر!AY9</f>
        <v>0</v>
      </c>
      <c r="AD20" s="79">
        <f>نوفمبر!AZ9</f>
        <v>0</v>
      </c>
      <c r="AE20" s="79">
        <f>نوفمبر!BA9</f>
        <v>0</v>
      </c>
      <c r="AF20" s="79">
        <f>نوفمبر!BB9</f>
        <v>0</v>
      </c>
      <c r="AG20" s="79">
        <f>نوفمبر!BC9</f>
        <v>0</v>
      </c>
      <c r="AH20" s="79">
        <f>نوفمبر!BD9</f>
        <v>0</v>
      </c>
      <c r="AI20" s="79">
        <f>نوفمبر!BE9</f>
        <v>0</v>
      </c>
      <c r="AJ20" s="79">
        <f>نوفمبر!BF9</f>
        <v>0</v>
      </c>
      <c r="AK20" s="79">
        <f>نوفمبر!BG9</f>
        <v>0</v>
      </c>
      <c r="AL20" s="79">
        <f>نوفمبر!BH9</f>
        <v>31500</v>
      </c>
      <c r="AM20" s="79">
        <f>نوفمبر!BI9</f>
        <v>0</v>
      </c>
      <c r="AN20" s="79">
        <f>نوفمبر!BJ9</f>
        <v>0</v>
      </c>
      <c r="AO20" s="79">
        <f>نوفمبر!BK9</f>
        <v>0</v>
      </c>
      <c r="AP20" s="79">
        <f>نوفمبر!BL9</f>
        <v>0</v>
      </c>
      <c r="AQ20" s="79">
        <f>نوفمبر!BM9</f>
        <v>58000</v>
      </c>
      <c r="AR20" s="79">
        <f>نوفمبر!BN9</f>
        <v>0</v>
      </c>
      <c r="AS20" s="76">
        <f>نوفمبر!BO9</f>
        <v>0</v>
      </c>
      <c r="AT20" s="76">
        <f>نوفمبر!BP9</f>
        <v>0</v>
      </c>
      <c r="AU20" s="76">
        <f>نوفمبر!BQ9</f>
        <v>0</v>
      </c>
      <c r="AV20" s="76">
        <f>نوفمبر!BR9</f>
        <v>10750</v>
      </c>
      <c r="AW20" s="76">
        <f>نوفمبر!BS9</f>
        <v>0</v>
      </c>
      <c r="AX20" s="76">
        <f>نوفمبر!BT9</f>
        <v>0</v>
      </c>
      <c r="AY20" s="76">
        <f>نوفمبر!BU9</f>
        <v>40000</v>
      </c>
      <c r="AZ20" s="76">
        <f>نوفمبر!BV9</f>
        <v>0</v>
      </c>
      <c r="BA20" s="76">
        <f>نوفمبر!CA9</f>
        <v>0</v>
      </c>
      <c r="BB20" s="76">
        <f>نوفمبر!CB9</f>
        <v>0</v>
      </c>
      <c r="BC20" s="76">
        <f>نوفمبر!CC9</f>
        <v>3232.5</v>
      </c>
      <c r="BD20" s="76">
        <f>نوفمبر!CD9</f>
        <v>870</v>
      </c>
    </row>
    <row r="21" ht="15" spans="1:56">
      <c r="A21" s="80" t="s">
        <v>703</v>
      </c>
      <c r="B21" s="81">
        <f t="shared" si="0"/>
        <v>39092.5</v>
      </c>
      <c r="C21" s="81">
        <f t="shared" si="1"/>
        <v>4000</v>
      </c>
      <c r="D21" s="82" t="str">
        <f t="shared" si="2"/>
        <v> القيد خاطئ</v>
      </c>
      <c r="E21" s="83">
        <f>ديسمبر!Y9</f>
        <v>4000</v>
      </c>
      <c r="F21" s="83">
        <f>ديسمبر!Z9</f>
        <v>39092.5</v>
      </c>
      <c r="G21" s="83">
        <f>ديسمبر!AA9</f>
        <v>0</v>
      </c>
      <c r="H21" s="83">
        <f>ديسمبر!AB9</f>
        <v>5000</v>
      </c>
      <c r="I21" s="83">
        <f>ديسمبر!AE9</f>
        <v>0</v>
      </c>
      <c r="J21" s="83">
        <f>ديسمبر!AF9</f>
        <v>3000</v>
      </c>
      <c r="K21" s="83">
        <f>ديسمبر!AG9</f>
        <v>0</v>
      </c>
      <c r="L21" s="83">
        <f>ديسمبر!AH9</f>
        <v>0</v>
      </c>
      <c r="M21" s="83">
        <f>ديسمبر!AI9</f>
        <v>0</v>
      </c>
      <c r="N21" s="83">
        <f>ديسمبر!AJ9</f>
        <v>0</v>
      </c>
      <c r="O21" s="83">
        <f>ديسمبر!AK9</f>
        <v>0</v>
      </c>
      <c r="P21" s="83">
        <f>ديسمبر!AL9</f>
        <v>0</v>
      </c>
      <c r="Q21" s="83">
        <f>ديسمبر!AM9</f>
        <v>1150</v>
      </c>
      <c r="R21" s="83">
        <f>ديسمبر!AN9</f>
        <v>19015</v>
      </c>
      <c r="S21" s="83">
        <f>ديسمبر!AO9</f>
        <v>0</v>
      </c>
      <c r="T21" s="83">
        <f>ديسمبر!AP9</f>
        <v>0</v>
      </c>
      <c r="U21" s="83">
        <f>ديسمبر!AQ9</f>
        <v>0</v>
      </c>
      <c r="V21" s="83">
        <f>ديسمبر!AR9</f>
        <v>15625</v>
      </c>
      <c r="W21" s="83">
        <f>ديسمبر!AS9</f>
        <v>21550</v>
      </c>
      <c r="X21" s="83">
        <f>ديسمبر!AT9</f>
        <v>4000</v>
      </c>
      <c r="Y21" s="83">
        <f>ديسمبر!AU9</f>
        <v>0</v>
      </c>
      <c r="Z21" s="83">
        <f>ديسمبر!AV9</f>
        <v>0</v>
      </c>
      <c r="AA21" s="83">
        <f>ديسمبر!AW9</f>
        <v>0</v>
      </c>
      <c r="AB21" s="83">
        <f>ديسمبر!AX9</f>
        <v>0</v>
      </c>
      <c r="AC21" s="83">
        <f>ديسمبر!AY9</f>
        <v>0</v>
      </c>
      <c r="AD21" s="83">
        <f>ديسمبر!AZ9</f>
        <v>0</v>
      </c>
      <c r="AE21" s="83">
        <f>ديسمبر!BA9</f>
        <v>0</v>
      </c>
      <c r="AF21" s="83">
        <f>ديسمبر!BB9</f>
        <v>0</v>
      </c>
      <c r="AG21" s="83">
        <f>ديسمبر!BC9</f>
        <v>0</v>
      </c>
      <c r="AH21" s="83">
        <f>ديسمبر!BD9</f>
        <v>0</v>
      </c>
      <c r="AI21" s="83">
        <f>ديسمبر!BE9</f>
        <v>0</v>
      </c>
      <c r="AJ21" s="83">
        <f>ديسمبر!BF9</f>
        <v>0</v>
      </c>
      <c r="AK21" s="83">
        <f>ديسمبر!BG9</f>
        <v>0</v>
      </c>
      <c r="AL21" s="83">
        <f>ديسمبر!BH9</f>
        <v>38700</v>
      </c>
      <c r="AM21" s="83">
        <f>ديسمبر!BI9</f>
        <v>0</v>
      </c>
      <c r="AN21" s="83">
        <f>ديسمبر!BJ9</f>
        <v>0</v>
      </c>
      <c r="AO21" s="83">
        <f>ديسمبر!BK9</f>
        <v>0</v>
      </c>
      <c r="AP21" s="83">
        <f>ديسمبر!BL9</f>
        <v>0</v>
      </c>
      <c r="AQ21" s="83">
        <f>ديسمبر!BM9</f>
        <v>67000</v>
      </c>
      <c r="AR21" s="83">
        <f>ديسمبر!BN9</f>
        <v>0</v>
      </c>
      <c r="AS21" s="83">
        <f>ديسمبر!BO9</f>
        <v>0</v>
      </c>
      <c r="AT21" s="83">
        <f>ديسمبر!BP9</f>
        <v>0</v>
      </c>
      <c r="AU21" s="83">
        <f>ديسمبر!BQ9</f>
        <v>0</v>
      </c>
      <c r="AV21" s="83">
        <f>ديسمبر!BR9</f>
        <v>11750</v>
      </c>
      <c r="AW21" s="83">
        <f>ديسمبر!BS9</f>
        <v>0</v>
      </c>
      <c r="AX21" s="83">
        <f>ديسمبر!BT9</f>
        <v>0</v>
      </c>
      <c r="AY21" s="83">
        <f>ديسمبر!BU9</f>
        <v>40000</v>
      </c>
      <c r="AZ21" s="83">
        <f>ديسمبر!BV9</f>
        <v>0</v>
      </c>
      <c r="BA21" s="83">
        <f>ديسمبر!CA9</f>
        <v>0</v>
      </c>
      <c r="BB21" s="83">
        <f>ديسمبر!CB9</f>
        <v>0</v>
      </c>
      <c r="BC21" s="83">
        <f>ديسمبر!CC9</f>
        <v>3712.5</v>
      </c>
      <c r="BD21" s="83">
        <f>ديسمبر!CD9</f>
        <v>1230</v>
      </c>
    </row>
    <row r="22" ht="15.75" spans="1:56">
      <c r="A22" s="84" t="s">
        <v>534</v>
      </c>
      <c r="B22" s="85">
        <f t="shared" ref="B22:BD22" si="3">SUM(B10:B21)</f>
        <v>283657.5</v>
      </c>
      <c r="C22" s="85">
        <f t="shared" si="3"/>
        <v>94122.5</v>
      </c>
      <c r="D22" s="85">
        <f t="shared" si="3"/>
        <v>0</v>
      </c>
      <c r="E22" s="85">
        <f t="shared" si="3"/>
        <v>35332.5</v>
      </c>
      <c r="F22" s="85">
        <f t="shared" si="3"/>
        <v>249457.5</v>
      </c>
      <c r="G22" s="85">
        <f t="shared" si="3"/>
        <v>0</v>
      </c>
      <c r="H22" s="85">
        <f t="shared" si="3"/>
        <v>60000</v>
      </c>
      <c r="I22" s="85">
        <f t="shared" si="3"/>
        <v>0</v>
      </c>
      <c r="J22" s="85">
        <f t="shared" si="3"/>
        <v>33000</v>
      </c>
      <c r="K22" s="85">
        <f t="shared" si="3"/>
        <v>0</v>
      </c>
      <c r="L22" s="85">
        <f t="shared" si="3"/>
        <v>0</v>
      </c>
      <c r="M22" s="85">
        <f t="shared" si="3"/>
        <v>0</v>
      </c>
      <c r="N22" s="85">
        <f t="shared" si="3"/>
        <v>0</v>
      </c>
      <c r="O22" s="85">
        <f t="shared" si="3"/>
        <v>0</v>
      </c>
      <c r="P22" s="85">
        <f t="shared" si="3"/>
        <v>0</v>
      </c>
      <c r="Q22" s="85">
        <f t="shared" si="3"/>
        <v>8135</v>
      </c>
      <c r="R22" s="85">
        <f t="shared" si="3"/>
        <v>270735</v>
      </c>
      <c r="S22" s="85">
        <f t="shared" si="3"/>
        <v>0</v>
      </c>
      <c r="T22" s="85">
        <f t="shared" si="3"/>
        <v>0</v>
      </c>
      <c r="U22" s="85">
        <f t="shared" si="3"/>
        <v>16000</v>
      </c>
      <c r="V22" s="85">
        <f t="shared" si="3"/>
        <v>145125</v>
      </c>
      <c r="W22" s="85">
        <f t="shared" si="3"/>
        <v>115040</v>
      </c>
      <c r="X22" s="85">
        <f t="shared" si="3"/>
        <v>13500</v>
      </c>
      <c r="Y22" s="85">
        <f t="shared" si="3"/>
        <v>0</v>
      </c>
      <c r="Z22" s="85">
        <f t="shared" si="3"/>
        <v>0</v>
      </c>
      <c r="AA22" s="85">
        <f t="shared" si="3"/>
        <v>0</v>
      </c>
      <c r="AB22" s="85">
        <f t="shared" si="3"/>
        <v>0</v>
      </c>
      <c r="AC22" s="85">
        <f t="shared" si="3"/>
        <v>0</v>
      </c>
      <c r="AD22" s="85">
        <f t="shared" si="3"/>
        <v>0</v>
      </c>
      <c r="AE22" s="85">
        <f t="shared" si="3"/>
        <v>0</v>
      </c>
      <c r="AF22" s="85">
        <f t="shared" si="3"/>
        <v>0</v>
      </c>
      <c r="AG22" s="85">
        <f t="shared" si="3"/>
        <v>0</v>
      </c>
      <c r="AH22" s="85">
        <f t="shared" si="3"/>
        <v>0</v>
      </c>
      <c r="AI22" s="85">
        <f t="shared" si="3"/>
        <v>0</v>
      </c>
      <c r="AJ22" s="85">
        <f t="shared" si="3"/>
        <v>0</v>
      </c>
      <c r="AK22" s="85">
        <f t="shared" si="3"/>
        <v>0</v>
      </c>
      <c r="AL22" s="85">
        <f t="shared" si="3"/>
        <v>201600</v>
      </c>
      <c r="AM22" s="85">
        <f t="shared" si="3"/>
        <v>0</v>
      </c>
      <c r="AN22" s="85">
        <f t="shared" si="3"/>
        <v>0</v>
      </c>
      <c r="AO22" s="85">
        <f t="shared" si="3"/>
        <v>0</v>
      </c>
      <c r="AP22" s="85">
        <f t="shared" si="3"/>
        <v>0</v>
      </c>
      <c r="AQ22" s="85">
        <f t="shared" si="3"/>
        <v>396500</v>
      </c>
      <c r="AR22" s="85">
        <f t="shared" si="3"/>
        <v>0</v>
      </c>
      <c r="AS22" s="85">
        <f t="shared" si="3"/>
        <v>0</v>
      </c>
      <c r="AT22" s="85">
        <f t="shared" si="3"/>
        <v>0</v>
      </c>
      <c r="AU22" s="85">
        <f t="shared" si="3"/>
        <v>0</v>
      </c>
      <c r="AV22" s="85">
        <f t="shared" si="3"/>
        <v>92500</v>
      </c>
      <c r="AW22" s="85">
        <f t="shared" si="3"/>
        <v>0</v>
      </c>
      <c r="AX22" s="85">
        <f t="shared" si="3"/>
        <v>0</v>
      </c>
      <c r="AY22" s="85">
        <f t="shared" si="3"/>
        <v>480000</v>
      </c>
      <c r="AZ22" s="85">
        <f t="shared" si="3"/>
        <v>0</v>
      </c>
      <c r="BA22" s="85">
        <f t="shared" si="3"/>
        <v>0</v>
      </c>
      <c r="BB22" s="85">
        <f t="shared" si="3"/>
        <v>0</v>
      </c>
      <c r="BC22" s="85">
        <f t="shared" si="3"/>
        <v>23167.5</v>
      </c>
      <c r="BD22" s="91">
        <f t="shared" si="3"/>
        <v>8257.5</v>
      </c>
    </row>
    <row r="23" ht="15"/>
  </sheetData>
  <mergeCells count="28">
    <mergeCell ref="B8:C8"/>
    <mergeCell ref="E8:F8"/>
    <mergeCell ref="G8:H8"/>
    <mergeCell ref="I8:J8"/>
    <mergeCell ref="K8:L8"/>
    <mergeCell ref="M8:N8"/>
    <mergeCell ref="O8:P8"/>
    <mergeCell ref="Q8:R8"/>
    <mergeCell ref="S8:T8"/>
    <mergeCell ref="U8:V8"/>
    <mergeCell ref="W8:X8"/>
    <mergeCell ref="Y8:Z8"/>
    <mergeCell ref="AA8:AB8"/>
    <mergeCell ref="AC8:AD8"/>
    <mergeCell ref="AE8:AF8"/>
    <mergeCell ref="AG8:AH8"/>
    <mergeCell ref="AI8:AJ8"/>
    <mergeCell ref="AK8:AL8"/>
    <mergeCell ref="AM8:AN8"/>
    <mergeCell ref="AO8:AP8"/>
    <mergeCell ref="AQ8:AR8"/>
    <mergeCell ref="AS8:AT8"/>
    <mergeCell ref="AU8:AV8"/>
    <mergeCell ref="AW8:AX8"/>
    <mergeCell ref="AY8:AZ8"/>
    <mergeCell ref="BA8:BB8"/>
    <mergeCell ref="BC8:BD8"/>
    <mergeCell ref="A8:A9"/>
  </mergeCells>
  <pageMargins left="0.699999988079071" right="0.699999988079071" top="0.75" bottom="0.75" header="0.3" footer="0.3"/>
  <pageSetup paperSize="9" orientation="landscape"/>
  <headerFooter alignWithMargins="0" scaleWithDoc="0"/>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8:C25"/>
  <sheetViews>
    <sheetView zoomScale="111" zoomScaleNormal="111" topLeftCell="A5" workbookViewId="0">
      <selection activeCell="C28" sqref="C28"/>
    </sheetView>
  </sheetViews>
  <sheetFormatPr defaultColWidth="9" defaultRowHeight="14.25" outlineLevelCol="2"/>
  <cols>
    <col min="1" max="1" width="30.35" customWidth="1"/>
  </cols>
  <sheetData>
    <row r="8" ht="15"/>
    <row r="9" ht="15" spans="1:3">
      <c r="A9" s="69" t="s">
        <v>704</v>
      </c>
      <c r="B9" s="69"/>
      <c r="C9" s="69"/>
    </row>
    <row r="10" spans="1:3">
      <c r="A10" s="70" t="s">
        <v>12</v>
      </c>
      <c r="B10" s="70" t="s">
        <v>705</v>
      </c>
      <c r="C10" s="70" t="s">
        <v>706</v>
      </c>
    </row>
    <row r="11" spans="1:3">
      <c r="A11" s="5" t="s">
        <v>707</v>
      </c>
      <c r="B11" s="5"/>
      <c r="C11" s="5"/>
    </row>
    <row r="12" spans="1:3">
      <c r="A12" s="5" t="s">
        <v>708</v>
      </c>
      <c r="B12" s="5">
        <f>'قائمة الدخل'!A36</f>
        <v>16617.5</v>
      </c>
      <c r="C12" s="5"/>
    </row>
    <row r="13" spans="1:3">
      <c r="A13" s="5" t="s">
        <v>709</v>
      </c>
      <c r="B13" s="5">
        <f>'قائمة المركز المالي '!C17-'قائمة المركز المالي '!B17</f>
        <v>-15625</v>
      </c>
      <c r="C13" s="5"/>
    </row>
    <row r="14" spans="1:3">
      <c r="A14" s="5" t="s">
        <v>710</v>
      </c>
      <c r="B14" s="5">
        <f>'قائمة المركز المالي '!C26+'قائمة المركز المالي '!B26</f>
        <v>17550</v>
      </c>
      <c r="C14" s="5"/>
    </row>
    <row r="15" spans="1:3">
      <c r="A15" s="5" t="s">
        <v>711</v>
      </c>
      <c r="B15" s="5">
        <f>B12+B13+B14</f>
        <v>18542.5</v>
      </c>
      <c r="C15" s="5"/>
    </row>
    <row r="16" spans="1:3">
      <c r="A16" s="5" t="s">
        <v>712</v>
      </c>
      <c r="B16" s="5"/>
      <c r="C16" s="5"/>
    </row>
    <row r="17" spans="1:3">
      <c r="A17" s="5" t="s">
        <v>713</v>
      </c>
      <c r="B17" s="5">
        <f>C17-'قائمة المركز المالي '!B34</f>
        <v>-59550</v>
      </c>
      <c r="C17" s="5"/>
    </row>
    <row r="18" spans="1:3">
      <c r="A18" s="5" t="s">
        <v>714</v>
      </c>
      <c r="B18" s="5">
        <f>B17</f>
        <v>-59550</v>
      </c>
      <c r="C18" s="5"/>
    </row>
    <row r="19" spans="1:3">
      <c r="A19" s="5" t="s">
        <v>715</v>
      </c>
      <c r="B19" s="5"/>
      <c r="C19" s="5"/>
    </row>
    <row r="20" spans="1:3">
      <c r="A20" s="5" t="s">
        <v>716</v>
      </c>
      <c r="B20" s="5"/>
      <c r="C20" s="5"/>
    </row>
    <row r="21" spans="1:3">
      <c r="A21" s="5" t="s">
        <v>717</v>
      </c>
      <c r="B21" s="5">
        <f>'قائمة المركز المالي '!B39</f>
        <v>16617.5</v>
      </c>
      <c r="C21" s="5"/>
    </row>
    <row r="22" spans="1:3">
      <c r="A22" s="5" t="s">
        <v>718</v>
      </c>
      <c r="B22" s="5">
        <f>B20+B21</f>
        <v>16617.5</v>
      </c>
      <c r="C22" s="5"/>
    </row>
    <row r="23" spans="1:3">
      <c r="A23" s="5" t="s">
        <v>719</v>
      </c>
      <c r="B23" s="5">
        <f>'قائمة المركز المالي '!B15</f>
        <v>35092.5</v>
      </c>
      <c r="C23" s="5"/>
    </row>
    <row r="24" spans="1:3">
      <c r="A24" s="5" t="s">
        <v>720</v>
      </c>
      <c r="B24" s="5"/>
      <c r="C24" s="5"/>
    </row>
    <row r="25" spans="1:3">
      <c r="A25" s="5" t="s">
        <v>721</v>
      </c>
      <c r="B25" s="5">
        <f>B23-0</f>
        <v>35092.5</v>
      </c>
      <c r="C25" s="5"/>
    </row>
  </sheetData>
  <mergeCells count="9">
    <mergeCell ref="A9:C9"/>
    <mergeCell ref="B11:C11"/>
    <mergeCell ref="B12:C12"/>
    <mergeCell ref="B15:C15"/>
    <mergeCell ref="B18:C18"/>
    <mergeCell ref="B22:C22"/>
    <mergeCell ref="B23:C23"/>
    <mergeCell ref="B24:C24"/>
    <mergeCell ref="B25:C25"/>
  </mergeCells>
  <pageMargins left="0.699999988079071" right="0.699999988079071" top="0.75" bottom="0.75" header="0.3" footer="0.3"/>
  <pageSetup paperSize="9" orientation="landscape"/>
  <headerFooter alignWithMargins="0" scaleWithDoc="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8:R89"/>
  <sheetViews>
    <sheetView zoomScale="65" zoomScaleNormal="65" topLeftCell="A62" workbookViewId="0">
      <selection activeCell="R83" sqref="R83"/>
    </sheetView>
  </sheetViews>
  <sheetFormatPr defaultColWidth="10" defaultRowHeight="14.25"/>
  <cols>
    <col min="1" max="1" width="10" customWidth="1"/>
    <col min="2" max="2" width="27.875" customWidth="1"/>
    <col min="3" max="3" width="50.7" customWidth="1"/>
    <col min="4" max="4" width="10" customWidth="1"/>
  </cols>
  <sheetData>
    <row r="8" spans="2:3">
      <c r="B8" s="33" t="s">
        <v>722</v>
      </c>
      <c r="C8" s="33"/>
    </row>
    <row r="9" spans="2:3">
      <c r="B9" s="33"/>
      <c r="C9" s="33"/>
    </row>
    <row r="10" ht="21.75" spans="2:3">
      <c r="B10" s="34" t="s">
        <v>723</v>
      </c>
      <c r="C10" s="34" t="s">
        <v>487</v>
      </c>
    </row>
    <row r="11" spans="2:3">
      <c r="B11" s="35">
        <f>'قائمة الدخل'!C12</f>
        <v>67000</v>
      </c>
      <c r="C11" s="5" t="s">
        <v>724</v>
      </c>
    </row>
    <row r="12" spans="2:3">
      <c r="B12" s="35">
        <f>'قائمة الدخل'!B28</f>
        <v>19550</v>
      </c>
      <c r="C12" s="5" t="s">
        <v>725</v>
      </c>
    </row>
    <row r="13" spans="2:3">
      <c r="B13" s="35">
        <f>'قائمة المركز المالي '!B33</f>
        <v>56550</v>
      </c>
      <c r="C13" s="5" t="s">
        <v>726</v>
      </c>
    </row>
    <row r="14" spans="2:3">
      <c r="B14" s="36">
        <f>B12/B11</f>
        <v>0.291791044776119</v>
      </c>
      <c r="C14" s="5" t="s">
        <v>727</v>
      </c>
    </row>
    <row r="15" spans="2:3">
      <c r="B15" s="36">
        <f>B11/B13</f>
        <v>1.18479221927498</v>
      </c>
      <c r="C15" s="5" t="s">
        <v>728</v>
      </c>
    </row>
    <row r="16" ht="23.25" spans="2:3">
      <c r="B16" s="37">
        <f>B14*B15</f>
        <v>0.345711759504863</v>
      </c>
      <c r="C16" s="5" t="s">
        <v>729</v>
      </c>
    </row>
    <row r="17" ht="24.45" customHeight="1" spans="2:3">
      <c r="B17" s="38" t="str">
        <f>IF(B16&lt;0.2,"ضعيفة",IF(B16&lt;=0.4,"جيدة",IF(B16&lt;=1,"مرتفعة","خطيرة")))</f>
        <v>جيدة</v>
      </c>
      <c r="C17" s="39" t="s">
        <v>730</v>
      </c>
    </row>
    <row r="18" spans="2:3">
      <c r="B18" s="40"/>
      <c r="C18" s="40"/>
    </row>
    <row r="19" ht="24" spans="2:3">
      <c r="B19" s="41" t="s">
        <v>731</v>
      </c>
      <c r="C19" s="41"/>
    </row>
    <row r="20" ht="18" spans="2:3">
      <c r="B20" s="42" t="s">
        <v>723</v>
      </c>
      <c r="C20" s="42" t="s">
        <v>12</v>
      </c>
    </row>
    <row r="21" ht="21.75" spans="2:3">
      <c r="B21" s="43">
        <f>B12/B13</f>
        <v>0.345711759504863</v>
      </c>
      <c r="C21" s="42" t="s">
        <v>732</v>
      </c>
    </row>
    <row r="22" customFormat="1" ht="26.25" spans="2:3">
      <c r="B22" s="44" t="str">
        <f>IF(B21&lt;5%,"العائد على الاستثمار ضعيف",IF(B21&lt;15%,"العائد على الاستثمار مقبول",IF(B21&lt;25%,"العائد على الاستثمار جيد","العائد على الاستثمار ممتاز")))</f>
        <v>العائد على الاستثمار ممتاز</v>
      </c>
      <c r="C22" s="45" t="s">
        <v>733</v>
      </c>
    </row>
    <row r="23" customFormat="1" ht="18" spans="2:3">
      <c r="B23" s="46"/>
      <c r="C23" s="42"/>
    </row>
    <row r="24" ht="18" spans="2:3">
      <c r="B24" s="47" t="s">
        <v>734</v>
      </c>
      <c r="C24" s="47"/>
    </row>
    <row r="25" ht="16.5" spans="2:3">
      <c r="B25" s="48" t="s">
        <v>723</v>
      </c>
      <c r="C25" s="48" t="s">
        <v>487</v>
      </c>
    </row>
    <row r="26" ht="16.5" spans="2:3">
      <c r="B26" s="49">
        <f>'قائمة الدخل'!A36/'قائمة المركز المالي '!B36+'قائمة المركز المالي '!B38+'قائمة المركز المالي '!B40</f>
        <v>0.4154375</v>
      </c>
      <c r="C26" s="48" t="s">
        <v>734</v>
      </c>
    </row>
    <row r="27" ht="27" spans="2:3">
      <c r="B27" s="50" t="str">
        <f>IF(B26&lt;5%,"ضعيف",IF(B26&lt;15%,"مقبول",IF(B26&lt;25%,"جيد","ممتاز")))</f>
        <v>ممتاز</v>
      </c>
      <c r="C27" s="51" t="s">
        <v>735</v>
      </c>
    </row>
    <row r="28" ht="15"/>
    <row r="29" ht="15" spans="1:3">
      <c r="A29" s="52" t="s">
        <v>736</v>
      </c>
      <c r="B29" s="53"/>
      <c r="C29" s="54"/>
    </row>
    <row r="30" spans="1:3">
      <c r="A30" s="55" t="s">
        <v>737</v>
      </c>
      <c r="B30" s="4" t="s">
        <v>738</v>
      </c>
      <c r="C30" s="56" t="s">
        <v>739</v>
      </c>
    </row>
    <row r="31" customFormat="1" spans="1:3">
      <c r="A31" s="57"/>
      <c r="B31" s="5" t="s">
        <v>740</v>
      </c>
      <c r="C31" s="58" t="s">
        <v>668</v>
      </c>
    </row>
    <row r="32" spans="1:3">
      <c r="A32" s="59">
        <f>C32/B32*100%</f>
        <v>3.82291276675402</v>
      </c>
      <c r="B32" s="5">
        <f>'قائمة المركز المالي '!B32</f>
        <v>20032.5</v>
      </c>
      <c r="C32" s="58">
        <f>'قائمة المركز المالي '!B24</f>
        <v>76582.5</v>
      </c>
    </row>
    <row r="33" spans="1:3">
      <c r="A33" s="60"/>
      <c r="B33" s="5"/>
      <c r="C33" s="58"/>
    </row>
    <row r="34" spans="1:3">
      <c r="A34" s="57" t="s">
        <v>741</v>
      </c>
      <c r="B34" s="5"/>
      <c r="C34" s="58"/>
    </row>
    <row r="35" spans="1:3">
      <c r="A35" s="55" t="s">
        <v>737</v>
      </c>
      <c r="B35" s="4" t="s">
        <v>738</v>
      </c>
      <c r="C35" s="56" t="s">
        <v>739</v>
      </c>
    </row>
    <row r="36" spans="1:3">
      <c r="A36" s="60"/>
      <c r="B36" s="5" t="s">
        <v>742</v>
      </c>
      <c r="C36" s="58" t="s">
        <v>743</v>
      </c>
    </row>
    <row r="37" customFormat="1" spans="1:3">
      <c r="A37" s="59">
        <f>C37/B37</f>
        <v>3.42356171221765</v>
      </c>
      <c r="B37" s="5">
        <f>'قائمة المركز المالي '!B32</f>
        <v>20032.5</v>
      </c>
      <c r="C37" s="58">
        <f>'قائمة المركز المالي '!B24-'قائمة المركز المالي '!B21</f>
        <v>68582.5</v>
      </c>
    </row>
    <row r="38" customFormat="1" spans="1:3">
      <c r="A38" s="60"/>
      <c r="B38" s="5"/>
      <c r="C38" s="58"/>
    </row>
    <row r="39" spans="1:3">
      <c r="A39" s="57" t="s">
        <v>744</v>
      </c>
      <c r="B39" s="5"/>
      <c r="C39" s="58"/>
    </row>
    <row r="40" spans="1:3">
      <c r="A40" s="55" t="s">
        <v>737</v>
      </c>
      <c r="B40" s="4" t="s">
        <v>738</v>
      </c>
      <c r="C40" s="56" t="s">
        <v>739</v>
      </c>
    </row>
    <row r="41" spans="1:3">
      <c r="A41" s="60"/>
      <c r="B41" s="5" t="s">
        <v>740</v>
      </c>
      <c r="C41" s="58" t="s">
        <v>745</v>
      </c>
    </row>
    <row r="42" customFormat="1" spans="1:3">
      <c r="A42" s="59">
        <f>C42/B42</f>
        <v>1.75177836016473</v>
      </c>
      <c r="B42" s="5">
        <f>'قائمة المركز المالي '!B32</f>
        <v>20032.5</v>
      </c>
      <c r="C42" s="58">
        <f>'قائمة المركز المالي '!B15</f>
        <v>35092.5</v>
      </c>
    </row>
    <row r="43" customFormat="1" spans="1:3">
      <c r="A43" s="59"/>
      <c r="B43" s="5"/>
      <c r="C43" s="58"/>
    </row>
    <row r="44" customFormat="1" spans="1:3">
      <c r="A44" s="59"/>
      <c r="B44" s="5"/>
      <c r="C44" s="58"/>
    </row>
    <row r="45" spans="1:3">
      <c r="A45" s="57" t="s">
        <v>746</v>
      </c>
      <c r="B45" s="5"/>
      <c r="C45" s="58"/>
    </row>
    <row r="46" spans="1:3">
      <c r="A46" s="55" t="s">
        <v>737</v>
      </c>
      <c r="B46" s="4" t="s">
        <v>738</v>
      </c>
      <c r="C46" s="56" t="s">
        <v>739</v>
      </c>
    </row>
    <row r="47" customFormat="1" spans="1:3">
      <c r="A47" s="61"/>
      <c r="B47" s="62" t="s">
        <v>747</v>
      </c>
      <c r="C47" s="63" t="s">
        <v>748</v>
      </c>
    </row>
    <row r="48" customFormat="1" spans="1:3">
      <c r="A48" s="64">
        <f>C48/B48</f>
        <v>0.248022388059702</v>
      </c>
      <c r="B48" s="62">
        <f>'قائمة الدخل'!C12</f>
        <v>67000</v>
      </c>
      <c r="C48" s="63">
        <f>'قائمة الدخل'!A36</f>
        <v>16617.5</v>
      </c>
    </row>
    <row r="49" customFormat="1" spans="1:3">
      <c r="A49" s="61"/>
      <c r="B49" s="62"/>
      <c r="C49" s="63"/>
    </row>
    <row r="50" spans="1:3">
      <c r="A50" s="57" t="s">
        <v>749</v>
      </c>
      <c r="B50" s="5"/>
      <c r="C50" s="58"/>
    </row>
    <row r="51" spans="1:3">
      <c r="A51" s="55" t="s">
        <v>737</v>
      </c>
      <c r="B51" s="4" t="s">
        <v>738</v>
      </c>
      <c r="C51" s="56" t="s">
        <v>739</v>
      </c>
    </row>
    <row r="52" customFormat="1" spans="1:3">
      <c r="A52" s="61"/>
      <c r="B52" s="62" t="s">
        <v>639</v>
      </c>
      <c r="C52" s="63" t="s">
        <v>750</v>
      </c>
    </row>
    <row r="53" customFormat="1" spans="1:3">
      <c r="A53" s="65">
        <f>C53/B53</f>
        <v>0.291791044776119</v>
      </c>
      <c r="B53" s="62">
        <f>'قائمة الدخل'!C12</f>
        <v>67000</v>
      </c>
      <c r="C53" s="63">
        <f>'قائمة الدخل'!C12-'قائمة الدخل'!B24-'قائمة الدخل'!B26</f>
        <v>19550</v>
      </c>
    </row>
    <row r="54" customFormat="1" spans="1:3">
      <c r="A54" s="61"/>
      <c r="B54" s="62"/>
      <c r="C54" s="63"/>
    </row>
    <row r="55" customFormat="1" spans="1:3">
      <c r="A55" s="61"/>
      <c r="B55" s="62"/>
      <c r="C55" s="63"/>
    </row>
    <row r="56" spans="1:3">
      <c r="A56" s="57" t="s">
        <v>751</v>
      </c>
      <c r="B56" s="5"/>
      <c r="C56" s="58"/>
    </row>
    <row r="57" spans="1:3">
      <c r="A57" s="55" t="s">
        <v>737</v>
      </c>
      <c r="B57" s="4" t="s">
        <v>738</v>
      </c>
      <c r="C57" s="56" t="s">
        <v>739</v>
      </c>
    </row>
    <row r="58" spans="1:3">
      <c r="A58" s="60"/>
      <c r="B58" s="5" t="s">
        <v>639</v>
      </c>
      <c r="C58" s="58" t="s">
        <v>748</v>
      </c>
    </row>
    <row r="59" customFormat="1" spans="1:3">
      <c r="A59" s="60">
        <f>C59/B59</f>
        <v>0.248022388059702</v>
      </c>
      <c r="B59" s="5">
        <f>'قائمة الدخل'!C12</f>
        <v>67000</v>
      </c>
      <c r="C59" s="58">
        <f>'قائمة الدخل'!A36</f>
        <v>16617.5</v>
      </c>
    </row>
    <row r="60" customFormat="1" spans="1:3">
      <c r="A60" s="60"/>
      <c r="B60" s="5"/>
      <c r="C60" s="58"/>
    </row>
    <row r="61" customFormat="1" spans="1:3">
      <c r="A61" s="60"/>
      <c r="B61" s="5"/>
      <c r="C61" s="58"/>
    </row>
    <row r="62" spans="1:3">
      <c r="A62" s="57" t="s">
        <v>752</v>
      </c>
      <c r="B62" s="5"/>
      <c r="C62" s="58"/>
    </row>
    <row r="63" spans="1:3">
      <c r="A63" s="55" t="s">
        <v>737</v>
      </c>
      <c r="B63" s="4" t="s">
        <v>738</v>
      </c>
      <c r="C63" s="56" t="s">
        <v>739</v>
      </c>
    </row>
    <row r="64" customFormat="1" spans="1:3">
      <c r="A64" s="61"/>
      <c r="B64" s="62" t="s">
        <v>753</v>
      </c>
      <c r="C64" s="63" t="s">
        <v>754</v>
      </c>
    </row>
    <row r="65" customFormat="1" spans="1:3">
      <c r="A65" s="64">
        <f>C65/B65</f>
        <v>3.96666666666667</v>
      </c>
      <c r="B65" s="62">
        <f>يناير!AB12+'قائمة المركز المالي '!B21/2</f>
        <v>9000</v>
      </c>
      <c r="C65" s="63">
        <f>'قائمة الدخل'!B24</f>
        <v>35700</v>
      </c>
    </row>
    <row r="66" customFormat="1" spans="1:3">
      <c r="A66" s="61"/>
      <c r="B66" s="62"/>
      <c r="C66" s="63"/>
    </row>
    <row r="67" spans="1:3">
      <c r="A67" s="57" t="s">
        <v>755</v>
      </c>
      <c r="B67" s="5"/>
      <c r="C67" s="58"/>
    </row>
    <row r="68" spans="1:3">
      <c r="A68" s="55" t="s">
        <v>737</v>
      </c>
      <c r="B68" s="4" t="s">
        <v>738</v>
      </c>
      <c r="C68" s="56" t="s">
        <v>739</v>
      </c>
    </row>
    <row r="69" customFormat="1" spans="1:3">
      <c r="A69" s="61"/>
      <c r="B69" s="62" t="s">
        <v>756</v>
      </c>
      <c r="C69" s="63" t="s">
        <v>639</v>
      </c>
    </row>
    <row r="70" customFormat="1" spans="1:3">
      <c r="A70" s="64">
        <f>C70/B70</f>
        <v>0.841893632394056</v>
      </c>
      <c r="B70" s="62">
        <f>'قائمة المركز المالي '!B13+'قائمة المركز المالي '!B24</f>
        <v>79582.5</v>
      </c>
      <c r="C70" s="63">
        <f>'قائمة الدخل'!C12</f>
        <v>67000</v>
      </c>
    </row>
    <row r="71" spans="1:3">
      <c r="A71" s="61"/>
      <c r="B71" s="62"/>
      <c r="C71" s="63"/>
    </row>
    <row r="72" spans="1:3">
      <c r="A72" s="57" t="s">
        <v>757</v>
      </c>
      <c r="B72" s="5"/>
      <c r="C72" s="58"/>
    </row>
    <row r="73" spans="1:3">
      <c r="A73" s="55" t="s">
        <v>737</v>
      </c>
      <c r="B73" s="4" t="s">
        <v>738</v>
      </c>
      <c r="C73" s="56" t="s">
        <v>739</v>
      </c>
    </row>
    <row r="74" spans="1:3">
      <c r="A74" s="60"/>
      <c r="B74" s="5"/>
      <c r="C74" s="58"/>
    </row>
    <row r="75" customFormat="1" spans="1:3">
      <c r="A75" s="60"/>
      <c r="B75" s="5"/>
      <c r="C75" s="58"/>
    </row>
    <row r="76" customFormat="1" spans="1:3">
      <c r="A76" s="60"/>
      <c r="B76" s="5"/>
      <c r="C76" s="58"/>
    </row>
    <row r="77" spans="1:3">
      <c r="A77" s="57" t="s">
        <v>758</v>
      </c>
      <c r="B77" s="5"/>
      <c r="C77" s="58"/>
    </row>
    <row r="78" spans="1:3">
      <c r="A78" s="55" t="s">
        <v>737</v>
      </c>
      <c r="B78" s="4" t="s">
        <v>738</v>
      </c>
      <c r="C78" s="56" t="s">
        <v>739</v>
      </c>
    </row>
    <row r="79" customFormat="1" spans="1:3">
      <c r="A79" s="61"/>
      <c r="B79" s="62" t="s">
        <v>759</v>
      </c>
      <c r="C79" s="63" t="s">
        <v>760</v>
      </c>
    </row>
    <row r="80" customFormat="1" spans="1:3">
      <c r="A80" s="64">
        <f>C80/B80</f>
        <v>1.71058335689379</v>
      </c>
      <c r="B80" s="62">
        <f>'قائمة المركز المالي '!B13+'قائمة المركز المالي '!B24</f>
        <v>79582.5</v>
      </c>
      <c r="C80" s="63">
        <f>'قائمة المركز المالي '!B32+'قائمة المركز المالي '!B33+'قائمة المركز المالي '!B34</f>
        <v>136132.5</v>
      </c>
    </row>
    <row r="81" customFormat="1" spans="1:3">
      <c r="A81" s="61"/>
      <c r="B81" s="62"/>
      <c r="C81" s="63"/>
    </row>
    <row r="82" spans="1:3">
      <c r="A82" s="57" t="s">
        <v>761</v>
      </c>
      <c r="B82" s="5"/>
      <c r="C82" s="58"/>
    </row>
    <row r="83" spans="1:18">
      <c r="A83" s="55" t="s">
        <v>737</v>
      </c>
      <c r="B83" s="4" t="s">
        <v>738</v>
      </c>
      <c r="C83" s="56" t="s">
        <v>739</v>
      </c>
      <c r="R83" t="s">
        <v>762</v>
      </c>
    </row>
    <row r="84" customFormat="1" spans="1:3">
      <c r="A84" s="61"/>
      <c r="B84" s="62" t="s">
        <v>763</v>
      </c>
      <c r="C84" s="63" t="s">
        <v>760</v>
      </c>
    </row>
    <row r="85" customFormat="1" spans="1:3">
      <c r="A85" s="64">
        <f>C85/B85</f>
        <v>3.4033125</v>
      </c>
      <c r="B85" s="62">
        <f>'قائمة المركز المالي '!B36+'قائمة المركز المالي '!B40+'قائمة المركز المالي '!B38</f>
        <v>40000</v>
      </c>
      <c r="C85" s="63">
        <f>'قائمة المركز المالي '!B32+'قائمة المركز المالي '!B33+'قائمة المركز المالي '!B34</f>
        <v>136132.5</v>
      </c>
    </row>
    <row r="86" customFormat="1" spans="1:3">
      <c r="A86" s="61"/>
      <c r="B86" s="62"/>
      <c r="C86" s="63"/>
    </row>
    <row r="87" spans="1:3">
      <c r="A87" s="57" t="s">
        <v>764</v>
      </c>
      <c r="B87" s="5"/>
      <c r="C87" s="58"/>
    </row>
    <row r="88" ht="15" spans="1:3">
      <c r="A88" s="66" t="s">
        <v>737</v>
      </c>
      <c r="B88" s="67" t="s">
        <v>738</v>
      </c>
      <c r="C88" s="68" t="s">
        <v>739</v>
      </c>
    </row>
    <row r="89" ht="15"/>
  </sheetData>
  <mergeCells count="15">
    <mergeCell ref="B19:C19"/>
    <mergeCell ref="B24:C24"/>
    <mergeCell ref="A29:C29"/>
    <mergeCell ref="A34:C34"/>
    <mergeCell ref="A39:C39"/>
    <mergeCell ref="A45:C45"/>
    <mergeCell ref="A50:C50"/>
    <mergeCell ref="A56:C56"/>
    <mergeCell ref="A62:C62"/>
    <mergeCell ref="A67:C67"/>
    <mergeCell ref="A72:C72"/>
    <mergeCell ref="A77:C77"/>
    <mergeCell ref="A82:C82"/>
    <mergeCell ref="A87:C87"/>
    <mergeCell ref="B8:C9"/>
  </mergeCells>
  <pageMargins left="0.7" right="0.7" top="0.75" bottom="0.75" header="0.3" footer="0.3"/>
  <headerFooter/>
  <extLst>
    <ext xmlns:x14="http://schemas.microsoft.com/office/spreadsheetml/2009/9/main" uri="{78C0D931-6437-407d-A8EE-F0AAD7539E65}">
      <x14:conditionalFormattings>
        <x14:conditionalFormatting xmlns:xm="http://schemas.microsoft.com/office/excel/2006/main">
          <x14:cfRule type="containsText" priority="2" operator="containsText" id="{8030a7a7-92e4-474d-9610-b88463a7463b}">
            <xm:f>NOT(ISERROR(SEARCH(C35&lt;&gt;"",C35)))</xm:f>
            <xm:f>C35&lt;&gt;""</xm:f>
            <x14:dxf>
              <font>
                <color rgb="FFD0021B"/>
              </font>
              <fill>
                <patternFill patternType="solid">
                  <fgColor indexed="0"/>
                  <bgColor rgb="FFF8CCCE"/>
                </patternFill>
              </fill>
            </x14:dxf>
          </x14:cfRule>
          <xm:sqref>C35</xm:sqref>
        </x14:conditionalFormatting>
        <x14:conditionalFormatting xmlns:xm="http://schemas.microsoft.com/office/excel/2006/main">
          <x14:cfRule type="containsText" priority="3" operator="containsText" id="{f15a757b-cb05-4d31-8899-3962d2a621fa}">
            <xm:f>NOT(ISERROR(SEARCH(C45&lt;&gt;"",C40)))</xm:f>
            <xm:f>C45&lt;&gt;""</xm:f>
            <x14:dxf>
              <font>
                <color rgb="FFD0021B"/>
              </font>
              <fill>
                <patternFill patternType="solid">
                  <fgColor indexed="0"/>
                  <bgColor rgb="FFF8CCCE"/>
                </patternFill>
              </fill>
            </x14:dxf>
          </x14:cfRule>
          <xm:sqref>C40</xm:sqref>
        </x14:conditionalFormatting>
        <x14:conditionalFormatting xmlns:xm="http://schemas.microsoft.com/office/excel/2006/main">
          <x14:cfRule type="containsText" priority="6" operator="containsText" id="{1a2a01ba-33b1-49e7-8adb-f8b4b0ed6205}">
            <xm:f>NOT(ISERROR(SEARCH(C83&lt;&gt;"",C57)))</xm:f>
            <xm:f>C83&lt;&gt;""</xm:f>
            <x14:dxf>
              <font>
                <color rgb="FFD0021B"/>
              </font>
              <fill>
                <patternFill patternType="solid">
                  <fgColor indexed="0"/>
                  <bgColor rgb="FFF8CCCE"/>
                </patternFill>
              </fill>
            </x14:dxf>
          </x14:cfRule>
          <xm:sqref>C57</xm:sqref>
        </x14:conditionalFormatting>
        <x14:conditionalFormatting xmlns:xm="http://schemas.microsoft.com/office/excel/2006/main">
          <x14:cfRule type="containsText" priority="16" operator="containsText" id="{f99090da-597a-4d7b-8ba8-cdcb42b6e90d}">
            <xm:f>NOT(ISERROR(SEARCH(C98&lt;&gt;"",C70)))</xm:f>
            <xm:f>C98&lt;&gt;""</xm:f>
            <x14:dxf>
              <font>
                <color rgb="FFD0021B"/>
              </font>
              <fill>
                <patternFill patternType="solid">
                  <fgColor indexed="0"/>
                  <bgColor rgb="FFF8CCCE"/>
                </patternFill>
              </fill>
            </x14:dxf>
          </x14:cfRule>
          <xm:sqref>C70</xm:sqref>
        </x14:conditionalFormatting>
        <x14:conditionalFormatting xmlns:xm="http://schemas.microsoft.com/office/excel/2006/main">
          <x14:cfRule type="containsText" priority="17" operator="containsText" id="{19318fa5-fb57-4e43-b19c-3d5c96b09d7f}">
            <xm:f>NOT(ISERROR(SEARCH(C99&lt;&gt;"",C71)))</xm:f>
            <xm:f>C99&lt;&gt;""</xm:f>
            <x14:dxf>
              <font>
                <color rgb="FFD0021B"/>
              </font>
              <fill>
                <patternFill patternType="solid">
                  <fgColor indexed="0"/>
                  <bgColor rgb="FFF8CCCE"/>
                </patternFill>
              </fill>
            </x14:dxf>
          </x14:cfRule>
          <xm:sqref>C71</xm:sqref>
        </x14:conditionalFormatting>
        <x14:conditionalFormatting xmlns:xm="http://schemas.microsoft.com/office/excel/2006/main">
          <x14:cfRule type="containsText" priority="14" operator="containsText" id="{34257266-bdf4-4e72-9909-4c50ae77d3bf}">
            <xm:f>NOT(ISERROR(SEARCH(C101&lt;&gt;"",C73)))</xm:f>
            <xm:f>C101&lt;&gt;""</xm:f>
            <x14:dxf>
              <font>
                <color rgb="FFD0021B"/>
              </font>
              <fill>
                <patternFill patternType="solid">
                  <fgColor indexed="0"/>
                  <bgColor rgb="FFF8CCCE"/>
                </patternFill>
              </fill>
            </x14:dxf>
          </x14:cfRule>
          <xm:sqref>C73</xm:sqref>
        </x14:conditionalFormatting>
        <x14:conditionalFormatting xmlns:xm="http://schemas.microsoft.com/office/excel/2006/main">
          <x14:cfRule type="containsText" priority="13" operator="containsText" id="{e8571896-1833-4fab-b771-bd557e495f01}">
            <xm:f>NOT(ISERROR(SEARCH(C116&lt;&gt;"",C88)))</xm:f>
            <xm:f>C116&lt;&gt;""</xm:f>
            <x14:dxf>
              <font>
                <color rgb="FFD0021B"/>
              </font>
              <fill>
                <patternFill patternType="solid">
                  <fgColor indexed="0"/>
                  <bgColor rgb="FFF8CCCE"/>
                </patternFill>
              </fill>
            </x14:dxf>
          </x14:cfRule>
          <xm:sqref>C88</xm:sqref>
        </x14:conditionalFormatting>
        <x14:conditionalFormatting xmlns:xm="http://schemas.microsoft.com/office/excel/2006/main">
          <x14:cfRule type="containsText" priority="1" operator="containsText" id="{b44aa276-96ad-4090-a47f-330eece9f6cb}">
            <xm:f>NOT(ISERROR(SEARCH(C30&lt;&gt;"",C30)))</xm:f>
            <xm:f>C30&lt;&gt;""</xm:f>
            <x14:dxf>
              <font>
                <color rgb="FFD0021B"/>
              </font>
              <fill>
                <patternFill patternType="solid">
                  <fgColor indexed="0"/>
                  <bgColor rgb="FFF8CCCE"/>
                </patternFill>
              </fill>
            </x14:dxf>
          </x14:cfRule>
          <xm:sqref>C30 C31 C32 C33</xm:sqref>
        </x14:conditionalFormatting>
        <x14:conditionalFormatting xmlns:xm="http://schemas.microsoft.com/office/excel/2006/main">
          <x14:cfRule type="containsText" priority="4" operator="containsText" id="{c2b4aa14-81a6-4580-9345-5b11a7f69939}">
            <xm:f>NOT(ISERROR(SEARCH(C58&lt;&gt;"",C46)))</xm:f>
            <xm:f>C58&lt;&gt;""</xm:f>
            <x14:dxf>
              <font>
                <color rgb="FFD0021B"/>
              </font>
              <fill>
                <patternFill patternType="solid">
                  <fgColor indexed="0"/>
                  <bgColor rgb="FFF8CCCE"/>
                </patternFill>
              </fill>
            </x14:dxf>
          </x14:cfRule>
          <xm:sqref>C46 C47 C48 C49</xm:sqref>
        </x14:conditionalFormatting>
        <x14:conditionalFormatting xmlns:xm="http://schemas.microsoft.com/office/excel/2006/main">
          <x14:cfRule type="containsText" priority="5" operator="containsText" id="{8eb505ff-1237-4c54-9cfa-4dd525f3b8a5}">
            <xm:f>NOT(ISERROR(SEARCH(C72&lt;&gt;"",C51)))</xm:f>
            <xm:f>C72&lt;&gt;""</xm:f>
            <x14:dxf>
              <font>
                <color rgb="FFD0021B"/>
              </font>
              <fill>
                <patternFill patternType="solid">
                  <fgColor indexed="0"/>
                  <bgColor rgb="FFF8CCCE"/>
                </patternFill>
              </fill>
            </x14:dxf>
          </x14:cfRule>
          <xm:sqref>C51 C52 C53 C54 C55</xm:sqref>
        </x14:conditionalFormatting>
        <x14:conditionalFormatting xmlns:xm="http://schemas.microsoft.com/office/excel/2006/main">
          <x14:cfRule type="containsText" priority="7" operator="containsText" id="{af949686-ba03-4de9-be19-b7b1adcebb78}">
            <xm:f>NOT(ISERROR(SEARCH(C92&lt;&gt;"",C63)))</xm:f>
            <xm:f>C92&lt;&gt;""</xm:f>
            <x14:dxf>
              <font>
                <color rgb="FFD0021B"/>
              </font>
              <fill>
                <patternFill patternType="solid">
                  <fgColor indexed="0"/>
                  <bgColor rgb="FFF8CCCE"/>
                </patternFill>
              </fill>
            </x14:dxf>
          </x14:cfRule>
          <xm:sqref>C63 C64 C65 C66</xm:sqref>
        </x14:conditionalFormatting>
        <x14:conditionalFormatting xmlns:xm="http://schemas.microsoft.com/office/excel/2006/main">
          <x14:cfRule type="containsText" priority="8" operator="containsText" id="{189ab287-b2eb-44ff-be5b-a0386f9250f9}">
            <xm:f>NOT(ISERROR(SEARCH(C97&lt;&gt;"",C68)))</xm:f>
            <xm:f>C97&lt;&gt;""</xm:f>
            <x14:dxf>
              <font>
                <color rgb="FFD0021B"/>
              </font>
              <fill>
                <patternFill patternType="solid">
                  <fgColor indexed="0"/>
                  <bgColor rgb="FFF8CCCE"/>
                </patternFill>
              </fill>
            </x14:dxf>
          </x14:cfRule>
          <xm:sqref>C68 C69</xm:sqref>
        </x14:conditionalFormatting>
        <x14:conditionalFormatting xmlns:xm="http://schemas.microsoft.com/office/excel/2006/main">
          <x14:cfRule type="containsText" priority="15" operator="containsText" id="{effd5c4e-fcf5-4abe-9d3e-331ed172db02}">
            <xm:f>NOT(ISERROR(SEARCH(C106&lt;&gt;"",C78)))</xm:f>
            <xm:f>C106&lt;&gt;""</xm:f>
            <x14:dxf>
              <font>
                <color rgb="FFD0021B"/>
              </font>
              <fill>
                <patternFill patternType="solid">
                  <fgColor indexed="0"/>
                  <bgColor rgb="FFF8CCCE"/>
                </patternFill>
              </fill>
            </x14:dxf>
          </x14:cfRule>
          <xm:sqref>C78 C79 C80 C81</xm:sqref>
        </x14:conditionalFormatting>
        <x14:conditionalFormatting xmlns:xm="http://schemas.microsoft.com/office/excel/2006/main">
          <x14:cfRule type="containsText" priority="18" operator="containsText" id="{1ac38754-d9cd-4037-9481-095486404351}">
            <xm:f>NOT(ISERROR(SEARCH(C111&lt;&gt;"",C83)))</xm:f>
            <xm:f>C111&lt;&gt;""</xm:f>
            <x14:dxf>
              <font>
                <color rgb="FFD0021B"/>
              </font>
              <fill>
                <patternFill patternType="solid">
                  <fgColor indexed="0"/>
                  <bgColor rgb="FFF8CCCE"/>
                </patternFill>
              </fill>
            </x14:dxf>
          </x14:cfRule>
          <xm:sqref>C83 C84 C85 C86</xm:sqref>
        </x14:conditionalFormatting>
      </x14:conditionalFormatting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2"/>
  <sheetViews>
    <sheetView zoomScale="89" zoomScaleNormal="89" workbookViewId="0">
      <selection activeCell="C4" sqref="C4"/>
    </sheetView>
  </sheetViews>
  <sheetFormatPr defaultColWidth="10" defaultRowHeight="14.25"/>
  <cols>
    <col min="1" max="1" width="12.075" customWidth="1"/>
    <col min="2" max="2" width="18.3833333333333" customWidth="1"/>
    <col min="3" max="4" width="17.9166666666667" customWidth="1"/>
    <col min="5" max="5" width="36.6416666666667" customWidth="1"/>
    <col min="6" max="6" width="15.075" customWidth="1"/>
    <col min="7" max="7" width="18.6916666666667" customWidth="1"/>
    <col min="8" max="8" width="22.925" customWidth="1"/>
    <col min="9" max="9" width="14" customWidth="1"/>
    <col min="10" max="10" width="27.2833333333333" customWidth="1"/>
    <col min="11" max="11" width="10" customWidth="1"/>
  </cols>
  <sheetData>
    <row r="3" ht="15"/>
    <row r="4" ht="21" spans="11:15">
      <c r="K4" s="25" t="s">
        <v>765</v>
      </c>
      <c r="L4" s="25"/>
      <c r="N4" s="26" t="s">
        <v>766</v>
      </c>
      <c r="O4" s="27"/>
    </row>
    <row r="5" ht="15.75" spans="11:15">
      <c r="K5" s="28">
        <v>99000</v>
      </c>
      <c r="L5" s="29" t="s">
        <v>724</v>
      </c>
      <c r="N5" s="30">
        <f>'قائمة الدخل'!C12</f>
        <v>67000</v>
      </c>
      <c r="O5" s="31" t="s">
        <v>724</v>
      </c>
    </row>
    <row r="6" ht="15"/>
    <row r="9" ht="26.25" spans="5:10">
      <c r="E9" s="17" t="s">
        <v>55</v>
      </c>
      <c r="F9" s="17"/>
      <c r="J9" s="32" t="s">
        <v>56</v>
      </c>
    </row>
    <row r="10" spans="1:10">
      <c r="A10" s="18" t="s">
        <v>767</v>
      </c>
      <c r="B10" s="19" t="s">
        <v>768</v>
      </c>
      <c r="C10" s="12" t="s">
        <v>769</v>
      </c>
      <c r="D10" s="20" t="s">
        <v>2</v>
      </c>
      <c r="E10" s="11" t="s">
        <v>770</v>
      </c>
      <c r="F10" s="21" t="s">
        <v>767</v>
      </c>
      <c r="G10" s="22" t="s">
        <v>768</v>
      </c>
      <c r="H10" s="4" t="s">
        <v>771</v>
      </c>
      <c r="I10" s="20" t="s">
        <v>2</v>
      </c>
      <c r="J10" s="11" t="s">
        <v>770</v>
      </c>
    </row>
    <row r="11" spans="1:10">
      <c r="A11" s="13">
        <f t="shared" ref="A11:A22" si="0">B11-D11</f>
        <v>0</v>
      </c>
      <c r="B11" s="15">
        <f>K$5*C11</f>
        <v>0</v>
      </c>
      <c r="C11" s="23">
        <f>D11/N$5</f>
        <v>0</v>
      </c>
      <c r="D11" s="13">
        <f>'قائمة المركز المالي '!B27</f>
        <v>0</v>
      </c>
      <c r="E11" s="5" t="s">
        <v>772</v>
      </c>
      <c r="F11" s="13">
        <f t="shared" ref="F11:F22" si="1">G11-I11</f>
        <v>16760.5970149254</v>
      </c>
      <c r="G11" s="13">
        <f>K$5*H11</f>
        <v>51853.0970149254</v>
      </c>
      <c r="H11" s="24">
        <f>I11/N$5</f>
        <v>0.523768656716418</v>
      </c>
      <c r="I11" s="5">
        <f>'قائمة المركز المالي '!B15</f>
        <v>35092.5</v>
      </c>
      <c r="J11" s="5" t="s">
        <v>773</v>
      </c>
    </row>
    <row r="12" spans="1:10">
      <c r="A12" s="13">
        <f t="shared" si="0"/>
        <v>8382.0895522388</v>
      </c>
      <c r="B12" s="15">
        <f>K$5*C12</f>
        <v>25932.0895522388</v>
      </c>
      <c r="C12" s="23">
        <f>D12/N$5</f>
        <v>0.261940298507463</v>
      </c>
      <c r="D12" s="13">
        <f>'قائمة المركز المالي '!B26</f>
        <v>17550</v>
      </c>
      <c r="E12" s="5" t="s">
        <v>774</v>
      </c>
      <c r="F12" s="13">
        <f t="shared" si="1"/>
        <v>0</v>
      </c>
      <c r="G12" s="13">
        <f>K$5*H12</f>
        <v>0</v>
      </c>
      <c r="H12" s="24">
        <f>I12/N$5</f>
        <v>0</v>
      </c>
      <c r="I12" s="5">
        <f>'قائمة المركز المالي '!B19</f>
        <v>0</v>
      </c>
      <c r="J12" s="5" t="s">
        <v>775</v>
      </c>
    </row>
    <row r="13" spans="1:10">
      <c r="A13" s="13">
        <f t="shared" si="0"/>
        <v>0</v>
      </c>
      <c r="B13" s="15">
        <f>K$5*C13</f>
        <v>0</v>
      </c>
      <c r="C13" s="23">
        <f>D13/N$5</f>
        <v>0</v>
      </c>
      <c r="D13" s="13">
        <f>'قائمة المركز المالي '!B31</f>
        <v>0</v>
      </c>
      <c r="E13" s="5" t="s">
        <v>776</v>
      </c>
      <c r="F13" s="13">
        <f t="shared" si="1"/>
        <v>0</v>
      </c>
      <c r="G13" s="13">
        <f>K$5*H13</f>
        <v>0</v>
      </c>
      <c r="H13" s="24">
        <f>I13/N$5</f>
        <v>0</v>
      </c>
      <c r="I13" s="5">
        <f>'قائمة المركز المالي '!B20</f>
        <v>0</v>
      </c>
      <c r="J13" s="5" t="s">
        <v>777</v>
      </c>
    </row>
    <row r="14" spans="1:10">
      <c r="A14" s="13">
        <f t="shared" si="0"/>
        <v>0</v>
      </c>
      <c r="B14" s="15">
        <f>K$5*C14</f>
        <v>0</v>
      </c>
      <c r="C14" s="23">
        <f>D14/N$5</f>
        <v>0</v>
      </c>
      <c r="D14" s="13">
        <v>0</v>
      </c>
      <c r="E14" s="5" t="s">
        <v>778</v>
      </c>
      <c r="F14" s="13">
        <f t="shared" si="1"/>
        <v>3820.8955223881</v>
      </c>
      <c r="G14" s="13">
        <f>K$5*H14</f>
        <v>11820.8955223881</v>
      </c>
      <c r="H14" s="24">
        <f>I14/N$5</f>
        <v>0.119402985074627</v>
      </c>
      <c r="I14" s="5">
        <f>'قائمة المركز المالي '!B21</f>
        <v>8000</v>
      </c>
      <c r="J14" s="5" t="s">
        <v>779</v>
      </c>
    </row>
    <row r="15" spans="1:10">
      <c r="A15" s="13">
        <f t="shared" si="0"/>
        <v>8382.0895522388</v>
      </c>
      <c r="B15" s="15">
        <f>K$5*C15</f>
        <v>25932.0895522388</v>
      </c>
      <c r="C15" s="23">
        <f>C11+C12+C13+C14</f>
        <v>0.261940298507463</v>
      </c>
      <c r="D15" s="13">
        <f>D11+D12+D13+D14</f>
        <v>17550</v>
      </c>
      <c r="E15" s="5" t="s">
        <v>780</v>
      </c>
      <c r="F15" s="13">
        <f t="shared" si="1"/>
        <v>0</v>
      </c>
      <c r="G15" s="13">
        <f>K$5*H15</f>
        <v>0</v>
      </c>
      <c r="H15" s="24">
        <f>I15/N$5</f>
        <v>0</v>
      </c>
      <c r="I15" s="5"/>
      <c r="J15" s="5" t="s">
        <v>781</v>
      </c>
    </row>
    <row r="16" spans="1:10">
      <c r="A16" s="13">
        <f t="shared" si="0"/>
        <v>0</v>
      </c>
      <c r="B16" s="15">
        <f>K$5*C16</f>
        <v>0</v>
      </c>
      <c r="C16" s="23">
        <f>D16/N$5</f>
        <v>0</v>
      </c>
      <c r="D16" s="13">
        <f>'قائمة المركز المالي '!B37</f>
        <v>0</v>
      </c>
      <c r="E16" s="5" t="s">
        <v>782</v>
      </c>
      <c r="F16" s="13">
        <f t="shared" si="1"/>
        <v>20581.4925373134</v>
      </c>
      <c r="G16" s="13">
        <f>K$5*H16</f>
        <v>63673.9925373134</v>
      </c>
      <c r="H16" s="24">
        <f>I16/N$5</f>
        <v>0.643171641791045</v>
      </c>
      <c r="I16" s="5">
        <f>I11+I14</f>
        <v>43092.5</v>
      </c>
      <c r="J16" s="5" t="s">
        <v>783</v>
      </c>
    </row>
    <row r="17" spans="1:10">
      <c r="A17" s="13">
        <f t="shared" si="0"/>
        <v>19104.4776119403</v>
      </c>
      <c r="B17" s="15">
        <f>K$5*C17</f>
        <v>59104.4776119403</v>
      </c>
      <c r="C17" s="23">
        <f>D17/N$5</f>
        <v>0.597014925373134</v>
      </c>
      <c r="D17" s="13">
        <f>'قائمة المركز المالي '!B36</f>
        <v>40000</v>
      </c>
      <c r="E17" s="5" t="s">
        <v>784</v>
      </c>
      <c r="F17" s="13">
        <f t="shared" si="1"/>
        <v>1432.83582089552</v>
      </c>
      <c r="G17" s="13">
        <f>K$5*H17</f>
        <v>4432.83582089552</v>
      </c>
      <c r="H17" s="24">
        <f>I17/N$5</f>
        <v>0.0447761194029851</v>
      </c>
      <c r="I17" s="5">
        <f>'قائمة المركز المالي '!B8</f>
        <v>3000</v>
      </c>
      <c r="J17" s="5" t="s">
        <v>785</v>
      </c>
    </row>
    <row r="18" spans="1:10">
      <c r="A18" s="13">
        <f t="shared" si="0"/>
        <v>0</v>
      </c>
      <c r="B18" s="15">
        <f>K$5*C18</f>
        <v>0</v>
      </c>
      <c r="C18" s="23">
        <f>D18/N$5</f>
        <v>0</v>
      </c>
      <c r="D18" s="13">
        <f>'قائمة المركز المالي '!B38</f>
        <v>0</v>
      </c>
      <c r="E18" s="5" t="s">
        <v>786</v>
      </c>
      <c r="F18" s="13">
        <f t="shared" si="1"/>
        <v>0</v>
      </c>
      <c r="G18" s="13">
        <f>K$5*H18</f>
        <v>0</v>
      </c>
      <c r="H18" s="24">
        <f>I18/N$5</f>
        <v>0</v>
      </c>
      <c r="I18" s="5"/>
      <c r="J18" s="5" t="s">
        <v>787</v>
      </c>
    </row>
    <row r="19" spans="1:10">
      <c r="A19" s="13">
        <f t="shared" si="0"/>
        <v>0</v>
      </c>
      <c r="B19" s="15">
        <f>K$5*C19</f>
        <v>0</v>
      </c>
      <c r="C19" s="23">
        <f>D19/N$5</f>
        <v>0</v>
      </c>
      <c r="D19" s="13">
        <v>0</v>
      </c>
      <c r="E19" s="5" t="s">
        <v>788</v>
      </c>
      <c r="F19" s="13">
        <f t="shared" si="1"/>
        <v>0</v>
      </c>
      <c r="G19" s="13">
        <f>K$5*H19</f>
        <v>0</v>
      </c>
      <c r="H19" s="24">
        <f>I19/N$5</f>
        <v>0</v>
      </c>
      <c r="I19" s="5"/>
      <c r="J19" s="5" t="s">
        <v>789</v>
      </c>
    </row>
    <row r="20" spans="1:10">
      <c r="A20" s="13">
        <f t="shared" si="0"/>
        <v>0</v>
      </c>
      <c r="B20" s="15">
        <f>K$5*C20</f>
        <v>0</v>
      </c>
      <c r="C20" s="23">
        <f>D20/N$5</f>
        <v>0</v>
      </c>
      <c r="D20" s="13">
        <f>'قائمة المركز المالي '!B40</f>
        <v>0</v>
      </c>
      <c r="E20" s="5" t="s">
        <v>790</v>
      </c>
      <c r="F20" s="13">
        <f t="shared" si="1"/>
        <v>1432.83582089552</v>
      </c>
      <c r="G20" s="13">
        <f>K$5*H20</f>
        <v>4432.83582089552</v>
      </c>
      <c r="H20" s="24">
        <f>I20/N$5</f>
        <v>0.0447761194029851</v>
      </c>
      <c r="I20" s="5">
        <f>I17+I18+I19</f>
        <v>3000</v>
      </c>
      <c r="J20" s="5" t="s">
        <v>791</v>
      </c>
    </row>
    <row r="21" spans="1:10">
      <c r="A21" s="13">
        <f t="shared" si="0"/>
        <v>19104.4776119403</v>
      </c>
      <c r="B21" s="15">
        <f>K$5*C21</f>
        <v>59104.4776119403</v>
      </c>
      <c r="C21" s="23">
        <f>C16+C17+C18+C19+C20</f>
        <v>0.597014925373134</v>
      </c>
      <c r="D21" s="13">
        <f>D16+D17+D18+D19+D20</f>
        <v>40000</v>
      </c>
      <c r="E21" s="5" t="s">
        <v>792</v>
      </c>
      <c r="F21" s="13">
        <f t="shared" si="1"/>
        <v>22014.328358209</v>
      </c>
      <c r="G21" s="13">
        <f>K$5*H21</f>
        <v>68106.828358209</v>
      </c>
      <c r="H21" s="24">
        <f>I21/N$5</f>
        <v>0.68794776119403</v>
      </c>
      <c r="I21" s="5">
        <f>I16+I20</f>
        <v>46092.5</v>
      </c>
      <c r="J21" s="5" t="s">
        <v>793</v>
      </c>
    </row>
    <row r="22" spans="1:10">
      <c r="A22" s="13">
        <f t="shared" si="0"/>
        <v>27486.5671641791</v>
      </c>
      <c r="B22" s="15">
        <f>K$5*C22</f>
        <v>85036.5671641791</v>
      </c>
      <c r="C22" s="23">
        <f>C15+C21</f>
        <v>0.858955223880597</v>
      </c>
      <c r="D22" s="13">
        <f>D15+D21</f>
        <v>57550</v>
      </c>
      <c r="E22" s="5" t="s">
        <v>794</v>
      </c>
      <c r="F22" s="13">
        <f t="shared" si="1"/>
        <v>0</v>
      </c>
      <c r="G22" s="13">
        <f>K$5*H22</f>
        <v>0</v>
      </c>
      <c r="H22" s="24">
        <f>I22/N$5</f>
        <v>0</v>
      </c>
      <c r="I22" s="5"/>
      <c r="J22" s="5"/>
    </row>
  </sheetData>
  <mergeCells count="2">
    <mergeCell ref="K4:L4"/>
    <mergeCell ref="N4:O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0:Q110"/>
  <sheetViews>
    <sheetView zoomScale="94" zoomScaleNormal="94" workbookViewId="0">
      <selection activeCell="C11" sqref="C11"/>
    </sheetView>
  </sheetViews>
  <sheetFormatPr defaultColWidth="10" defaultRowHeight="14.25"/>
  <cols>
    <col min="6" max="6" width="10" customWidth="1"/>
    <col min="7" max="7" width="12.5" customWidth="1"/>
    <col min="8" max="8" width="13.5666666666667" customWidth="1"/>
  </cols>
  <sheetData>
    <row r="10" spans="1:13">
      <c r="A10" s="1" t="s">
        <v>795</v>
      </c>
      <c r="B10" s="1" t="s">
        <v>796</v>
      </c>
      <c r="C10" s="1" t="s">
        <v>797</v>
      </c>
      <c r="D10" s="1" t="s">
        <v>798</v>
      </c>
      <c r="E10" s="1" t="s">
        <v>799</v>
      </c>
      <c r="F10" s="1" t="s">
        <v>800</v>
      </c>
      <c r="G10" s="1" t="s">
        <v>801</v>
      </c>
      <c r="H10" s="1" t="s">
        <v>802</v>
      </c>
      <c r="I10" s="1" t="s">
        <v>803</v>
      </c>
      <c r="J10" s="1" t="s">
        <v>804</v>
      </c>
      <c r="K10" s="1" t="s">
        <v>805</v>
      </c>
      <c r="L10" s="1" t="s">
        <v>806</v>
      </c>
      <c r="M10" s="1" t="s">
        <v>807</v>
      </c>
    </row>
    <row r="11" spans="1:13">
      <c r="A11" s="5" t="s">
        <v>808</v>
      </c>
      <c r="B11" s="5" t="s">
        <v>809</v>
      </c>
      <c r="C11" s="5" t="s">
        <v>810</v>
      </c>
      <c r="D11" s="5" t="s">
        <v>811</v>
      </c>
      <c r="E11" s="5">
        <v>35</v>
      </c>
      <c r="F11" s="5">
        <v>100</v>
      </c>
      <c r="G11" s="5">
        <v>30</v>
      </c>
      <c r="H11" s="5">
        <f>SUMIF(المشتريات!$B$11:$B$100,A11,المشتريات!$F$11:$F$100)</f>
        <v>7</v>
      </c>
      <c r="I11" s="5">
        <v>30</v>
      </c>
      <c r="J11" s="5">
        <f>G11+H11-I11</f>
        <v>7</v>
      </c>
      <c r="K11" s="5">
        <f>J11*E11</f>
        <v>245</v>
      </c>
      <c r="L11" s="5">
        <v>5</v>
      </c>
      <c r="M11" s="5" t="str">
        <f>IF(I11&lt;=L11,"انتهى تقريبا","متوفر")</f>
        <v>متوفر</v>
      </c>
    </row>
    <row r="12" spans="1:13">
      <c r="A12" s="5"/>
      <c r="B12" s="5"/>
      <c r="C12" s="5"/>
      <c r="D12" s="5"/>
      <c r="E12" s="5"/>
      <c r="F12" s="5"/>
      <c r="G12" s="5"/>
      <c r="H12" s="5"/>
      <c r="I12" s="5"/>
      <c r="J12" s="5"/>
      <c r="K12" s="5"/>
      <c r="L12" s="5"/>
      <c r="M12" s="5"/>
    </row>
    <row r="13" spans="1:13">
      <c r="A13" s="5"/>
      <c r="B13" s="5"/>
      <c r="C13" s="5"/>
      <c r="D13" s="5"/>
      <c r="E13" s="5"/>
      <c r="F13" s="5"/>
      <c r="G13" s="5"/>
      <c r="H13" s="5"/>
      <c r="I13" s="5"/>
      <c r="J13" s="5"/>
      <c r="K13" s="5"/>
      <c r="L13" s="5"/>
      <c r="M13" s="5"/>
    </row>
    <row r="14" spans="1:13">
      <c r="A14" s="5"/>
      <c r="B14" s="5"/>
      <c r="C14" s="5"/>
      <c r="D14" s="5"/>
      <c r="E14" s="5"/>
      <c r="F14" s="5"/>
      <c r="G14" s="5"/>
      <c r="H14" s="5"/>
      <c r="I14" s="5"/>
      <c r="J14" s="5"/>
      <c r="K14" s="5"/>
      <c r="L14" s="5"/>
      <c r="M14" s="5"/>
    </row>
    <row r="15" spans="1:13">
      <c r="A15" s="5"/>
      <c r="B15" s="5"/>
      <c r="C15" s="5"/>
      <c r="D15" s="5"/>
      <c r="E15" s="5"/>
      <c r="F15" s="5"/>
      <c r="G15" s="5"/>
      <c r="H15" s="5"/>
      <c r="I15" s="5"/>
      <c r="J15" s="5"/>
      <c r="K15" s="5"/>
      <c r="L15" s="5"/>
      <c r="M15" s="5"/>
    </row>
    <row r="16" spans="1:13">
      <c r="A16" s="5"/>
      <c r="B16" s="5"/>
      <c r="C16" s="5"/>
      <c r="D16" s="5"/>
      <c r="E16" s="5"/>
      <c r="F16" s="5"/>
      <c r="G16" s="5"/>
      <c r="H16" s="5"/>
      <c r="I16" s="5"/>
      <c r="J16" s="5"/>
      <c r="K16" s="5"/>
      <c r="L16" s="5"/>
      <c r="M16" s="5"/>
    </row>
    <row r="17" spans="1:13">
      <c r="A17" s="5"/>
      <c r="B17" s="5"/>
      <c r="C17" s="5"/>
      <c r="D17" s="5"/>
      <c r="E17" s="5"/>
      <c r="F17" s="5"/>
      <c r="G17" s="5"/>
      <c r="H17" s="5"/>
      <c r="I17" s="5"/>
      <c r="J17" s="5"/>
      <c r="K17" s="5"/>
      <c r="L17" s="5"/>
      <c r="M17" s="5"/>
    </row>
    <row r="18" spans="1:13">
      <c r="A18" s="5"/>
      <c r="B18" s="5"/>
      <c r="C18" s="5"/>
      <c r="D18" s="5"/>
      <c r="E18" s="5"/>
      <c r="F18" s="5"/>
      <c r="G18" s="5"/>
      <c r="H18" s="5"/>
      <c r="I18" s="5"/>
      <c r="J18" s="5"/>
      <c r="K18" s="5"/>
      <c r="L18" s="5"/>
      <c r="M18" s="5"/>
    </row>
    <row r="19" spans="1:13">
      <c r="A19" s="5"/>
      <c r="B19" s="5"/>
      <c r="C19" s="5"/>
      <c r="D19" s="5"/>
      <c r="E19" s="5"/>
      <c r="F19" s="5"/>
      <c r="G19" s="5"/>
      <c r="H19" s="5"/>
      <c r="I19" s="5"/>
      <c r="J19" s="5"/>
      <c r="K19" s="5"/>
      <c r="L19" s="5"/>
      <c r="M19" s="5"/>
    </row>
    <row r="20" spans="1:13">
      <c r="A20" s="5"/>
      <c r="B20" s="5"/>
      <c r="C20" s="5"/>
      <c r="D20" s="5"/>
      <c r="E20" s="5"/>
      <c r="F20" s="5"/>
      <c r="G20" s="5"/>
      <c r="H20" s="5"/>
      <c r="I20" s="5"/>
      <c r="J20" s="5"/>
      <c r="K20" s="5"/>
      <c r="L20" s="5"/>
      <c r="M20" s="5"/>
    </row>
    <row r="21" spans="1:13">
      <c r="A21" s="5"/>
      <c r="B21" s="5"/>
      <c r="C21" s="5"/>
      <c r="D21" s="5"/>
      <c r="E21" s="5"/>
      <c r="F21" s="5"/>
      <c r="G21" s="5"/>
      <c r="H21" s="5"/>
      <c r="I21" s="5"/>
      <c r="J21" s="5"/>
      <c r="K21" s="5"/>
      <c r="L21" s="5"/>
      <c r="M21" s="5"/>
    </row>
    <row r="22" spans="1:13">
      <c r="A22" s="5"/>
      <c r="B22" s="5"/>
      <c r="C22" s="5"/>
      <c r="D22" s="5"/>
      <c r="E22" s="5"/>
      <c r="F22" s="5"/>
      <c r="G22" s="5"/>
      <c r="H22" s="5"/>
      <c r="I22" s="5"/>
      <c r="J22" s="5"/>
      <c r="K22" s="5"/>
      <c r="L22" s="5"/>
      <c r="M22" s="5"/>
    </row>
    <row r="23" spans="1:13">
      <c r="A23" s="5"/>
      <c r="B23" s="5"/>
      <c r="C23" s="5"/>
      <c r="D23" s="5"/>
      <c r="E23" s="5"/>
      <c r="F23" s="5"/>
      <c r="G23" s="5"/>
      <c r="H23" s="5"/>
      <c r="I23" s="5"/>
      <c r="J23" s="5"/>
      <c r="K23" s="5"/>
      <c r="L23" s="5"/>
      <c r="M23" s="5"/>
    </row>
    <row r="24" spans="1:13">
      <c r="A24" s="5"/>
      <c r="B24" s="5"/>
      <c r="C24" s="5"/>
      <c r="D24" s="5"/>
      <c r="E24" s="5"/>
      <c r="F24" s="5"/>
      <c r="G24" s="5"/>
      <c r="H24" s="5"/>
      <c r="I24" s="5"/>
      <c r="J24" s="5"/>
      <c r="K24" s="5"/>
      <c r="L24" s="5"/>
      <c r="M24" s="5"/>
    </row>
    <row r="25" spans="1:13">
      <c r="A25" s="5"/>
      <c r="B25" s="5"/>
      <c r="C25" s="5"/>
      <c r="D25" s="5"/>
      <c r="E25" s="5"/>
      <c r="F25" s="5"/>
      <c r="G25" s="5"/>
      <c r="H25" s="5"/>
      <c r="I25" s="5"/>
      <c r="J25" s="5"/>
      <c r="K25" s="5"/>
      <c r="L25" s="5"/>
      <c r="M25" s="5"/>
    </row>
    <row r="26" spans="1:13">
      <c r="A26" s="5"/>
      <c r="B26" s="5"/>
      <c r="C26" s="5"/>
      <c r="D26" s="5"/>
      <c r="E26" s="5"/>
      <c r="F26" s="5"/>
      <c r="G26" s="5"/>
      <c r="H26" s="5"/>
      <c r="I26" s="5"/>
      <c r="J26" s="5"/>
      <c r="K26" s="5"/>
      <c r="L26" s="5"/>
      <c r="M26" s="5"/>
    </row>
    <row r="27" spans="1:13">
      <c r="A27" s="5"/>
      <c r="B27" s="5"/>
      <c r="C27" s="5"/>
      <c r="D27" s="5"/>
      <c r="E27" s="5"/>
      <c r="F27" s="5"/>
      <c r="G27" s="5"/>
      <c r="H27" s="5"/>
      <c r="I27" s="5"/>
      <c r="J27" s="5"/>
      <c r="K27" s="5"/>
      <c r="L27" s="5"/>
      <c r="M27" s="5"/>
    </row>
    <row r="28" spans="1:13">
      <c r="A28" s="5"/>
      <c r="B28" s="5"/>
      <c r="C28" s="5"/>
      <c r="D28" s="5"/>
      <c r="E28" s="5"/>
      <c r="F28" s="5"/>
      <c r="G28" s="5"/>
      <c r="H28" s="5"/>
      <c r="I28" s="5"/>
      <c r="J28" s="5"/>
      <c r="K28" s="5"/>
      <c r="L28" s="5"/>
      <c r="M28" s="5"/>
    </row>
    <row r="29" spans="1:13">
      <c r="A29" s="5"/>
      <c r="B29" s="5"/>
      <c r="C29" s="5"/>
      <c r="D29" s="5"/>
      <c r="E29" s="5"/>
      <c r="F29" s="5"/>
      <c r="G29" s="5"/>
      <c r="H29" s="5"/>
      <c r="I29" s="5"/>
      <c r="J29" s="5"/>
      <c r="K29" s="5"/>
      <c r="L29" s="5"/>
      <c r="M29" s="5"/>
    </row>
    <row r="30" spans="1:13">
      <c r="A30" s="5"/>
      <c r="B30" s="5"/>
      <c r="C30" s="5"/>
      <c r="D30" s="5"/>
      <c r="E30" s="5"/>
      <c r="F30" s="5"/>
      <c r="G30" s="5"/>
      <c r="H30" s="5"/>
      <c r="I30" s="5"/>
      <c r="J30" s="5"/>
      <c r="K30" s="5"/>
      <c r="L30" s="5"/>
      <c r="M30" s="5"/>
    </row>
    <row r="31" spans="1:13">
      <c r="A31" s="5"/>
      <c r="B31" s="5"/>
      <c r="C31" s="5"/>
      <c r="D31" s="5"/>
      <c r="E31" s="5"/>
      <c r="F31" s="5"/>
      <c r="G31" s="5"/>
      <c r="H31" s="5"/>
      <c r="I31" s="5"/>
      <c r="J31" s="5"/>
      <c r="K31" s="5"/>
      <c r="L31" s="5"/>
      <c r="M31" s="5"/>
    </row>
    <row r="32" spans="1:17">
      <c r="A32" s="5"/>
      <c r="B32" s="5"/>
      <c r="C32" s="5"/>
      <c r="D32" s="5"/>
      <c r="E32" s="5"/>
      <c r="F32" s="5"/>
      <c r="G32" s="5"/>
      <c r="H32" s="5"/>
      <c r="I32" s="5"/>
      <c r="J32" s="5"/>
      <c r="K32" s="5"/>
      <c r="L32" s="5"/>
      <c r="M32" s="5"/>
      <c r="Q32" t="s">
        <v>812</v>
      </c>
    </row>
    <row r="33" spans="1:13">
      <c r="A33" s="5"/>
      <c r="B33" s="5"/>
      <c r="C33" s="5"/>
      <c r="D33" s="5"/>
      <c r="E33" s="5"/>
      <c r="F33" s="5"/>
      <c r="G33" s="5"/>
      <c r="H33" s="5"/>
      <c r="I33" s="5"/>
      <c r="J33" s="5"/>
      <c r="K33" s="5"/>
      <c r="L33" s="5"/>
      <c r="M33" s="5"/>
    </row>
    <row r="34" spans="1:13">
      <c r="A34" s="5"/>
      <c r="B34" s="5"/>
      <c r="C34" s="5"/>
      <c r="D34" s="5"/>
      <c r="E34" s="5"/>
      <c r="F34" s="5"/>
      <c r="G34" s="5"/>
      <c r="H34" s="5"/>
      <c r="I34" s="5"/>
      <c r="J34" s="5"/>
      <c r="K34" s="5"/>
      <c r="L34" s="5"/>
      <c r="M34" s="5"/>
    </row>
    <row r="35" spans="1:13">
      <c r="A35" s="5"/>
      <c r="B35" s="5"/>
      <c r="C35" s="5"/>
      <c r="D35" s="5"/>
      <c r="E35" s="5"/>
      <c r="F35" s="5"/>
      <c r="G35" s="5"/>
      <c r="H35" s="5"/>
      <c r="I35" s="5"/>
      <c r="J35" s="5"/>
      <c r="K35" s="5"/>
      <c r="L35" s="5"/>
      <c r="M35" s="5"/>
    </row>
    <row r="36" spans="1:13">
      <c r="A36" s="5"/>
      <c r="B36" s="5"/>
      <c r="C36" s="5"/>
      <c r="D36" s="5"/>
      <c r="E36" s="5"/>
      <c r="F36" s="5"/>
      <c r="G36" s="5"/>
      <c r="H36" s="5"/>
      <c r="I36" s="5"/>
      <c r="J36" s="5"/>
      <c r="K36" s="5"/>
      <c r="L36" s="5"/>
      <c r="M36" s="5"/>
    </row>
    <row r="37" spans="1:13">
      <c r="A37" s="5"/>
      <c r="B37" s="5"/>
      <c r="C37" s="5"/>
      <c r="D37" s="5"/>
      <c r="E37" s="5"/>
      <c r="F37" s="5"/>
      <c r="G37" s="5"/>
      <c r="H37" s="5"/>
      <c r="I37" s="5"/>
      <c r="J37" s="5"/>
      <c r="K37" s="5"/>
      <c r="L37" s="5"/>
      <c r="M37" s="5"/>
    </row>
    <row r="38" spans="1:13">
      <c r="A38" s="5"/>
      <c r="B38" s="5"/>
      <c r="C38" s="5"/>
      <c r="D38" s="5"/>
      <c r="E38" s="5"/>
      <c r="F38" s="5"/>
      <c r="G38" s="5"/>
      <c r="H38" s="5"/>
      <c r="I38" s="5"/>
      <c r="J38" s="5"/>
      <c r="K38" s="5"/>
      <c r="L38" s="5"/>
      <c r="M38" s="5"/>
    </row>
    <row r="39" spans="1:13">
      <c r="A39" s="5"/>
      <c r="B39" s="5"/>
      <c r="C39" s="5"/>
      <c r="D39" s="5"/>
      <c r="E39" s="5"/>
      <c r="F39" s="5"/>
      <c r="G39" s="5"/>
      <c r="H39" s="5"/>
      <c r="I39" s="5"/>
      <c r="J39" s="5"/>
      <c r="K39" s="5"/>
      <c r="L39" s="5"/>
      <c r="M39" s="5"/>
    </row>
    <row r="40" spans="1:13">
      <c r="A40" s="5"/>
      <c r="B40" s="5"/>
      <c r="C40" s="5"/>
      <c r="D40" s="5"/>
      <c r="E40" s="5"/>
      <c r="F40" s="5"/>
      <c r="G40" s="5"/>
      <c r="H40" s="5"/>
      <c r="I40" s="5"/>
      <c r="J40" s="5"/>
      <c r="K40" s="5"/>
      <c r="L40" s="5"/>
      <c r="M40" s="5"/>
    </row>
    <row r="41" spans="1:13">
      <c r="A41" s="5"/>
      <c r="B41" s="5"/>
      <c r="C41" s="5"/>
      <c r="D41" s="5"/>
      <c r="E41" s="5"/>
      <c r="F41" s="5"/>
      <c r="G41" s="5"/>
      <c r="H41" s="5"/>
      <c r="I41" s="5"/>
      <c r="J41" s="5"/>
      <c r="K41" s="5"/>
      <c r="L41" s="5"/>
      <c r="M41" s="5"/>
    </row>
    <row r="42" spans="1:13">
      <c r="A42" s="5"/>
      <c r="B42" s="5"/>
      <c r="C42" s="5"/>
      <c r="D42" s="5"/>
      <c r="E42" s="5"/>
      <c r="F42" s="5"/>
      <c r="G42" s="5"/>
      <c r="H42" s="5"/>
      <c r="I42" s="5"/>
      <c r="J42" s="5"/>
      <c r="K42" s="5"/>
      <c r="L42" s="5"/>
      <c r="M42" s="5"/>
    </row>
    <row r="43" spans="1:13">
      <c r="A43" s="5"/>
      <c r="B43" s="5"/>
      <c r="C43" s="5"/>
      <c r="D43" s="5"/>
      <c r="E43" s="5"/>
      <c r="F43" s="5"/>
      <c r="G43" s="5"/>
      <c r="H43" s="5"/>
      <c r="I43" s="5"/>
      <c r="J43" s="5"/>
      <c r="K43" s="5"/>
      <c r="L43" s="5"/>
      <c r="M43" s="5"/>
    </row>
    <row r="44" spans="1:13">
      <c r="A44" s="5"/>
      <c r="B44" s="5"/>
      <c r="C44" s="5"/>
      <c r="D44" s="5"/>
      <c r="E44" s="5"/>
      <c r="F44" s="5"/>
      <c r="G44" s="5"/>
      <c r="H44" s="5"/>
      <c r="I44" s="5"/>
      <c r="J44" s="5"/>
      <c r="K44" s="5"/>
      <c r="L44" s="5"/>
      <c r="M44" s="5"/>
    </row>
    <row r="45" spans="1:13">
      <c r="A45" s="5"/>
      <c r="B45" s="5"/>
      <c r="C45" s="5"/>
      <c r="D45" s="5"/>
      <c r="E45" s="5"/>
      <c r="F45" s="5"/>
      <c r="G45" s="5"/>
      <c r="H45" s="5"/>
      <c r="I45" s="5"/>
      <c r="J45" s="5"/>
      <c r="K45" s="5"/>
      <c r="L45" s="5"/>
      <c r="M45" s="5"/>
    </row>
    <row r="46" spans="1:13">
      <c r="A46" s="5"/>
      <c r="B46" s="5"/>
      <c r="C46" s="5"/>
      <c r="D46" s="5"/>
      <c r="E46" s="5"/>
      <c r="F46" s="5"/>
      <c r="G46" s="5"/>
      <c r="H46" s="5"/>
      <c r="I46" s="5"/>
      <c r="J46" s="5"/>
      <c r="K46" s="5"/>
      <c r="L46" s="5"/>
      <c r="M46" s="5"/>
    </row>
    <row r="47" spans="1:13">
      <c r="A47" s="5"/>
      <c r="B47" s="5"/>
      <c r="C47" s="5"/>
      <c r="D47" s="5"/>
      <c r="E47" s="5"/>
      <c r="F47" s="5"/>
      <c r="G47" s="5"/>
      <c r="H47" s="5"/>
      <c r="I47" s="5"/>
      <c r="J47" s="5"/>
      <c r="K47" s="5"/>
      <c r="L47" s="5"/>
      <c r="M47" s="5"/>
    </row>
    <row r="48" spans="1:13">
      <c r="A48" s="5"/>
      <c r="B48" s="5"/>
      <c r="C48" s="5"/>
      <c r="D48" s="5"/>
      <c r="E48" s="5"/>
      <c r="F48" s="5"/>
      <c r="G48" s="5"/>
      <c r="H48" s="5"/>
      <c r="I48" s="5"/>
      <c r="J48" s="5"/>
      <c r="K48" s="5"/>
      <c r="L48" s="5"/>
      <c r="M48" s="5"/>
    </row>
    <row r="49" spans="1:13">
      <c r="A49" s="5"/>
      <c r="B49" s="5"/>
      <c r="C49" s="5"/>
      <c r="D49" s="5"/>
      <c r="E49" s="5"/>
      <c r="F49" s="5"/>
      <c r="G49" s="5"/>
      <c r="H49" s="5"/>
      <c r="I49" s="5"/>
      <c r="J49" s="5"/>
      <c r="K49" s="5"/>
      <c r="L49" s="5"/>
      <c r="M49" s="5"/>
    </row>
    <row r="50" spans="1:13">
      <c r="A50" s="5"/>
      <c r="B50" s="5"/>
      <c r="C50" s="5"/>
      <c r="D50" s="5"/>
      <c r="E50" s="5"/>
      <c r="F50" s="5"/>
      <c r="G50" s="5"/>
      <c r="H50" s="5"/>
      <c r="I50" s="5"/>
      <c r="J50" s="5"/>
      <c r="K50" s="5"/>
      <c r="L50" s="5"/>
      <c r="M50" s="5"/>
    </row>
    <row r="51" spans="1:13">
      <c r="A51" s="5"/>
      <c r="B51" s="5"/>
      <c r="C51" s="5"/>
      <c r="D51" s="5"/>
      <c r="E51" s="5"/>
      <c r="F51" s="5"/>
      <c r="G51" s="5"/>
      <c r="H51" s="5"/>
      <c r="I51" s="5"/>
      <c r="J51" s="5"/>
      <c r="K51" s="5"/>
      <c r="L51" s="5"/>
      <c r="M51" s="5"/>
    </row>
    <row r="52" spans="1:13">
      <c r="A52" s="5"/>
      <c r="B52" s="5"/>
      <c r="C52" s="5"/>
      <c r="D52" s="5"/>
      <c r="E52" s="5"/>
      <c r="F52" s="5"/>
      <c r="G52" s="5"/>
      <c r="H52" s="5"/>
      <c r="I52" s="5"/>
      <c r="J52" s="5"/>
      <c r="K52" s="5"/>
      <c r="L52" s="5"/>
      <c r="M52" s="5"/>
    </row>
    <row r="53" spans="1:13">
      <c r="A53" s="5"/>
      <c r="B53" s="5"/>
      <c r="C53" s="5"/>
      <c r="D53" s="5"/>
      <c r="E53" s="5"/>
      <c r="F53" s="5"/>
      <c r="G53" s="5"/>
      <c r="H53" s="5"/>
      <c r="I53" s="5"/>
      <c r="J53" s="5"/>
      <c r="K53" s="5"/>
      <c r="L53" s="5"/>
      <c r="M53" s="5"/>
    </row>
    <row r="54" spans="1:13">
      <c r="A54" s="5"/>
      <c r="B54" s="5"/>
      <c r="C54" s="5"/>
      <c r="D54" s="5"/>
      <c r="E54" s="5"/>
      <c r="F54" s="5"/>
      <c r="G54" s="5"/>
      <c r="H54" s="5"/>
      <c r="I54" s="5"/>
      <c r="J54" s="5"/>
      <c r="K54" s="5"/>
      <c r="L54" s="5"/>
      <c r="M54" s="5"/>
    </row>
    <row r="55" spans="1:13">
      <c r="A55" s="5"/>
      <c r="B55" s="5"/>
      <c r="C55" s="5"/>
      <c r="D55" s="5"/>
      <c r="E55" s="5"/>
      <c r="F55" s="5"/>
      <c r="G55" s="5"/>
      <c r="H55" s="5"/>
      <c r="I55" s="5"/>
      <c r="J55" s="5"/>
      <c r="K55" s="5"/>
      <c r="L55" s="5"/>
      <c r="M55" s="5"/>
    </row>
    <row r="56" spans="1:13">
      <c r="A56" s="5"/>
      <c r="B56" s="5"/>
      <c r="C56" s="5"/>
      <c r="D56" s="5"/>
      <c r="E56" s="5"/>
      <c r="F56" s="5"/>
      <c r="G56" s="5"/>
      <c r="H56" s="5"/>
      <c r="I56" s="5"/>
      <c r="J56" s="5"/>
      <c r="K56" s="5"/>
      <c r="L56" s="5"/>
      <c r="M56" s="5"/>
    </row>
    <row r="57" spans="1:13">
      <c r="A57" s="5"/>
      <c r="B57" s="5"/>
      <c r="C57" s="5"/>
      <c r="D57" s="5"/>
      <c r="E57" s="5"/>
      <c r="F57" s="5"/>
      <c r="G57" s="5"/>
      <c r="H57" s="5"/>
      <c r="I57" s="5"/>
      <c r="J57" s="5"/>
      <c r="K57" s="5"/>
      <c r="L57" s="5"/>
      <c r="M57" s="5"/>
    </row>
    <row r="58" spans="1:13">
      <c r="A58" s="5"/>
      <c r="B58" s="5"/>
      <c r="C58" s="5"/>
      <c r="D58" s="5"/>
      <c r="E58" s="5"/>
      <c r="F58" s="5"/>
      <c r="G58" s="5"/>
      <c r="H58" s="5"/>
      <c r="I58" s="5"/>
      <c r="J58" s="5"/>
      <c r="K58" s="5"/>
      <c r="L58" s="5"/>
      <c r="M58" s="5"/>
    </row>
    <row r="59" spans="1:13">
      <c r="A59" s="5"/>
      <c r="B59" s="5"/>
      <c r="C59" s="5"/>
      <c r="D59" s="5"/>
      <c r="E59" s="5"/>
      <c r="F59" s="5"/>
      <c r="G59" s="5"/>
      <c r="H59" s="5"/>
      <c r="I59" s="5"/>
      <c r="J59" s="5"/>
      <c r="K59" s="5"/>
      <c r="L59" s="5"/>
      <c r="M59" s="5"/>
    </row>
    <row r="60" spans="1:13">
      <c r="A60" s="5"/>
      <c r="B60" s="5"/>
      <c r="C60" s="5"/>
      <c r="D60" s="5"/>
      <c r="E60" s="5"/>
      <c r="F60" s="5"/>
      <c r="G60" s="5"/>
      <c r="H60" s="5"/>
      <c r="I60" s="5"/>
      <c r="J60" s="5"/>
      <c r="K60" s="5"/>
      <c r="L60" s="5"/>
      <c r="M60" s="5"/>
    </row>
    <row r="61" spans="1:13">
      <c r="A61" s="5"/>
      <c r="B61" s="5"/>
      <c r="C61" s="5"/>
      <c r="D61" s="5"/>
      <c r="E61" s="5"/>
      <c r="F61" s="5"/>
      <c r="G61" s="5"/>
      <c r="H61" s="5"/>
      <c r="I61" s="5"/>
      <c r="J61" s="5"/>
      <c r="K61" s="5"/>
      <c r="L61" s="5"/>
      <c r="M61" s="5"/>
    </row>
    <row r="62" spans="1:13">
      <c r="A62" s="5"/>
      <c r="B62" s="5"/>
      <c r="C62" s="5"/>
      <c r="D62" s="5"/>
      <c r="E62" s="5"/>
      <c r="F62" s="5"/>
      <c r="G62" s="5"/>
      <c r="H62" s="5"/>
      <c r="I62" s="5"/>
      <c r="J62" s="5"/>
      <c r="K62" s="5"/>
      <c r="L62" s="5"/>
      <c r="M62" s="5"/>
    </row>
    <row r="63" spans="1:13">
      <c r="A63" s="5"/>
      <c r="B63" s="5"/>
      <c r="C63" s="5"/>
      <c r="D63" s="5"/>
      <c r="E63" s="5"/>
      <c r="F63" s="5"/>
      <c r="G63" s="5"/>
      <c r="H63" s="5"/>
      <c r="I63" s="5"/>
      <c r="J63" s="5"/>
      <c r="K63" s="5"/>
      <c r="L63" s="5"/>
      <c r="M63" s="5"/>
    </row>
    <row r="64" spans="1:13">
      <c r="A64" s="5"/>
      <c r="B64" s="5"/>
      <c r="C64" s="5"/>
      <c r="D64" s="5"/>
      <c r="E64" s="5"/>
      <c r="F64" s="5"/>
      <c r="G64" s="5"/>
      <c r="H64" s="5"/>
      <c r="I64" s="5"/>
      <c r="J64" s="5"/>
      <c r="K64" s="5"/>
      <c r="L64" s="5"/>
      <c r="M64" s="5"/>
    </row>
    <row r="65" spans="1:13">
      <c r="A65" s="5"/>
      <c r="B65" s="5"/>
      <c r="C65" s="5"/>
      <c r="D65" s="5"/>
      <c r="E65" s="5"/>
      <c r="F65" s="5"/>
      <c r="G65" s="5"/>
      <c r="H65" s="5"/>
      <c r="I65" s="5"/>
      <c r="J65" s="5"/>
      <c r="K65" s="5"/>
      <c r="L65" s="5"/>
      <c r="M65" s="5"/>
    </row>
    <row r="66" spans="1:13">
      <c r="A66" s="5"/>
      <c r="B66" s="5"/>
      <c r="C66" s="5"/>
      <c r="D66" s="5"/>
      <c r="E66" s="5"/>
      <c r="F66" s="5"/>
      <c r="G66" s="5"/>
      <c r="H66" s="5"/>
      <c r="I66" s="5"/>
      <c r="J66" s="5"/>
      <c r="K66" s="5"/>
      <c r="L66" s="5"/>
      <c r="M66" s="5"/>
    </row>
    <row r="67" spans="1:13">
      <c r="A67" s="5"/>
      <c r="B67" s="5"/>
      <c r="C67" s="5"/>
      <c r="D67" s="5"/>
      <c r="E67" s="5"/>
      <c r="F67" s="5"/>
      <c r="G67" s="5"/>
      <c r="H67" s="5"/>
      <c r="I67" s="5"/>
      <c r="J67" s="5"/>
      <c r="K67" s="5"/>
      <c r="L67" s="5"/>
      <c r="M67" s="5"/>
    </row>
    <row r="68" spans="1:13">
      <c r="A68" s="5"/>
      <c r="B68" s="5"/>
      <c r="C68" s="5"/>
      <c r="D68" s="5"/>
      <c r="E68" s="5"/>
      <c r="F68" s="5"/>
      <c r="G68" s="5"/>
      <c r="H68" s="5"/>
      <c r="I68" s="5"/>
      <c r="J68" s="5"/>
      <c r="K68" s="5"/>
      <c r="L68" s="5"/>
      <c r="M68" s="5"/>
    </row>
    <row r="69" spans="1:13">
      <c r="A69" s="5"/>
      <c r="B69" s="5"/>
      <c r="C69" s="5"/>
      <c r="D69" s="5"/>
      <c r="E69" s="5"/>
      <c r="F69" s="5"/>
      <c r="G69" s="5"/>
      <c r="H69" s="5"/>
      <c r="I69" s="5"/>
      <c r="J69" s="5"/>
      <c r="K69" s="5"/>
      <c r="L69" s="5"/>
      <c r="M69" s="5"/>
    </row>
    <row r="70" spans="1:13">
      <c r="A70" s="5"/>
      <c r="B70" s="5"/>
      <c r="C70" s="5"/>
      <c r="D70" s="5"/>
      <c r="E70" s="5"/>
      <c r="F70" s="5"/>
      <c r="G70" s="5"/>
      <c r="H70" s="5"/>
      <c r="I70" s="5"/>
      <c r="J70" s="5"/>
      <c r="K70" s="5"/>
      <c r="L70" s="5"/>
      <c r="M70" s="5"/>
    </row>
    <row r="71" spans="1:13">
      <c r="A71" s="5"/>
      <c r="B71" s="5"/>
      <c r="C71" s="5"/>
      <c r="D71" s="5"/>
      <c r="E71" s="5"/>
      <c r="F71" s="5"/>
      <c r="G71" s="5"/>
      <c r="H71" s="5"/>
      <c r="I71" s="5"/>
      <c r="J71" s="5"/>
      <c r="K71" s="5"/>
      <c r="L71" s="5"/>
      <c r="M71" s="5"/>
    </row>
    <row r="72" spans="1:13">
      <c r="A72" s="5"/>
      <c r="B72" s="5"/>
      <c r="C72" s="5"/>
      <c r="D72" s="5"/>
      <c r="E72" s="5"/>
      <c r="F72" s="5"/>
      <c r="G72" s="5"/>
      <c r="H72" s="5"/>
      <c r="I72" s="5"/>
      <c r="J72" s="5"/>
      <c r="K72" s="5"/>
      <c r="L72" s="5"/>
      <c r="M72" s="5"/>
    </row>
    <row r="73" spans="1:13">
      <c r="A73" s="5"/>
      <c r="B73" s="5"/>
      <c r="C73" s="5"/>
      <c r="D73" s="5"/>
      <c r="E73" s="5"/>
      <c r="F73" s="5"/>
      <c r="G73" s="5"/>
      <c r="H73" s="5"/>
      <c r="I73" s="5"/>
      <c r="J73" s="5"/>
      <c r="K73" s="5"/>
      <c r="L73" s="5"/>
      <c r="M73" s="5"/>
    </row>
    <row r="74" spans="1:13">
      <c r="A74" s="5"/>
      <c r="B74" s="5"/>
      <c r="C74" s="5"/>
      <c r="D74" s="5"/>
      <c r="E74" s="5"/>
      <c r="F74" s="5"/>
      <c r="G74" s="5"/>
      <c r="H74" s="5"/>
      <c r="I74" s="5"/>
      <c r="J74" s="5"/>
      <c r="K74" s="5"/>
      <c r="L74" s="5"/>
      <c r="M74" s="5"/>
    </row>
    <row r="75" spans="1:13">
      <c r="A75" s="5"/>
      <c r="B75" s="5"/>
      <c r="C75" s="5"/>
      <c r="D75" s="5"/>
      <c r="E75" s="5"/>
      <c r="F75" s="5"/>
      <c r="G75" s="5"/>
      <c r="H75" s="5"/>
      <c r="I75" s="5"/>
      <c r="J75" s="5"/>
      <c r="K75" s="5"/>
      <c r="L75" s="5"/>
      <c r="M75" s="5"/>
    </row>
    <row r="76" spans="1:13">
      <c r="A76" s="5"/>
      <c r="B76" s="5"/>
      <c r="C76" s="5"/>
      <c r="D76" s="5"/>
      <c r="E76" s="5"/>
      <c r="F76" s="5"/>
      <c r="G76" s="5"/>
      <c r="H76" s="5"/>
      <c r="I76" s="5"/>
      <c r="J76" s="5"/>
      <c r="K76" s="5"/>
      <c r="L76" s="5"/>
      <c r="M76" s="5"/>
    </row>
    <row r="77" spans="1:13">
      <c r="A77" s="5"/>
      <c r="B77" s="5"/>
      <c r="C77" s="5"/>
      <c r="D77" s="5"/>
      <c r="E77" s="5"/>
      <c r="F77" s="5"/>
      <c r="G77" s="5"/>
      <c r="H77" s="5"/>
      <c r="I77" s="5"/>
      <c r="J77" s="5"/>
      <c r="K77" s="5"/>
      <c r="L77" s="5"/>
      <c r="M77" s="5"/>
    </row>
    <row r="78" spans="1:13">
      <c r="A78" s="5"/>
      <c r="B78" s="5"/>
      <c r="C78" s="5"/>
      <c r="D78" s="5"/>
      <c r="E78" s="5"/>
      <c r="F78" s="5"/>
      <c r="G78" s="5"/>
      <c r="H78" s="5"/>
      <c r="I78" s="5"/>
      <c r="J78" s="5"/>
      <c r="K78" s="5"/>
      <c r="L78" s="5"/>
      <c r="M78" s="5"/>
    </row>
    <row r="79" spans="1:13">
      <c r="A79" s="5"/>
      <c r="B79" s="5"/>
      <c r="C79" s="5"/>
      <c r="D79" s="5"/>
      <c r="E79" s="5"/>
      <c r="F79" s="5"/>
      <c r="G79" s="5"/>
      <c r="H79" s="5"/>
      <c r="I79" s="5"/>
      <c r="J79" s="5"/>
      <c r="K79" s="5"/>
      <c r="L79" s="5"/>
      <c r="M79" s="5"/>
    </row>
    <row r="80" spans="1:13">
      <c r="A80" s="5"/>
      <c r="B80" s="5"/>
      <c r="C80" s="5"/>
      <c r="D80" s="5"/>
      <c r="E80" s="5"/>
      <c r="F80" s="5"/>
      <c r="G80" s="5"/>
      <c r="H80" s="5"/>
      <c r="I80" s="5"/>
      <c r="J80" s="5"/>
      <c r="K80" s="5"/>
      <c r="L80" s="5"/>
      <c r="M80" s="5"/>
    </row>
    <row r="81" spans="1:13">
      <c r="A81" s="5"/>
      <c r="B81" s="5"/>
      <c r="C81" s="5"/>
      <c r="D81" s="5"/>
      <c r="E81" s="5"/>
      <c r="F81" s="5"/>
      <c r="G81" s="5"/>
      <c r="H81" s="5"/>
      <c r="I81" s="5"/>
      <c r="J81" s="5"/>
      <c r="K81" s="5"/>
      <c r="L81" s="5"/>
      <c r="M81" s="5"/>
    </row>
    <row r="82" spans="1:13">
      <c r="A82" s="5"/>
      <c r="B82" s="5"/>
      <c r="C82" s="5"/>
      <c r="D82" s="5"/>
      <c r="E82" s="5"/>
      <c r="F82" s="5"/>
      <c r="G82" s="5"/>
      <c r="H82" s="5"/>
      <c r="I82" s="5"/>
      <c r="J82" s="5"/>
      <c r="K82" s="5"/>
      <c r="L82" s="5"/>
      <c r="M82" s="5"/>
    </row>
    <row r="83" spans="1:13">
      <c r="A83" s="5"/>
      <c r="B83" s="5"/>
      <c r="C83" s="5"/>
      <c r="D83" s="5"/>
      <c r="E83" s="5"/>
      <c r="F83" s="5"/>
      <c r="G83" s="5"/>
      <c r="H83" s="5"/>
      <c r="I83" s="5"/>
      <c r="J83" s="5"/>
      <c r="K83" s="5"/>
      <c r="L83" s="5"/>
      <c r="M83" s="5"/>
    </row>
    <row r="84" spans="1:13">
      <c r="A84" s="5"/>
      <c r="B84" s="5"/>
      <c r="C84" s="5"/>
      <c r="D84" s="5"/>
      <c r="E84" s="5"/>
      <c r="F84" s="5"/>
      <c r="G84" s="5"/>
      <c r="H84" s="5"/>
      <c r="I84" s="5"/>
      <c r="J84" s="5"/>
      <c r="K84" s="5"/>
      <c r="L84" s="5"/>
      <c r="M84" s="5"/>
    </row>
    <row r="85" spans="1:13">
      <c r="A85" s="5"/>
      <c r="B85" s="5"/>
      <c r="C85" s="5"/>
      <c r="D85" s="5"/>
      <c r="E85" s="5"/>
      <c r="F85" s="5"/>
      <c r="G85" s="5"/>
      <c r="H85" s="5"/>
      <c r="I85" s="5"/>
      <c r="J85" s="5"/>
      <c r="K85" s="5"/>
      <c r="L85" s="5"/>
      <c r="M85" s="5"/>
    </row>
    <row r="86" spans="1:13">
      <c r="A86" s="5"/>
      <c r="B86" s="5"/>
      <c r="C86" s="5"/>
      <c r="D86" s="5"/>
      <c r="E86" s="5"/>
      <c r="F86" s="5"/>
      <c r="G86" s="5"/>
      <c r="H86" s="5"/>
      <c r="I86" s="5"/>
      <c r="J86" s="5"/>
      <c r="K86" s="5"/>
      <c r="L86" s="5"/>
      <c r="M86" s="5"/>
    </row>
    <row r="87" spans="1:13">
      <c r="A87" s="5"/>
      <c r="B87" s="5"/>
      <c r="C87" s="5"/>
      <c r="D87" s="5"/>
      <c r="E87" s="5"/>
      <c r="F87" s="5"/>
      <c r="G87" s="5"/>
      <c r="H87" s="5"/>
      <c r="I87" s="5"/>
      <c r="J87" s="5"/>
      <c r="K87" s="5"/>
      <c r="L87" s="5"/>
      <c r="M87" s="5"/>
    </row>
    <row r="88" spans="1:13">
      <c r="A88" s="5"/>
      <c r="B88" s="5"/>
      <c r="C88" s="5"/>
      <c r="D88" s="5"/>
      <c r="E88" s="5"/>
      <c r="F88" s="5"/>
      <c r="G88" s="5"/>
      <c r="H88" s="5"/>
      <c r="I88" s="5"/>
      <c r="J88" s="5"/>
      <c r="K88" s="5"/>
      <c r="L88" s="5"/>
      <c r="M88" s="5"/>
    </row>
    <row r="89" spans="1:13">
      <c r="A89" s="5"/>
      <c r="B89" s="5"/>
      <c r="C89" s="5"/>
      <c r="D89" s="5"/>
      <c r="E89" s="5"/>
      <c r="F89" s="5"/>
      <c r="G89" s="5"/>
      <c r="H89" s="5"/>
      <c r="I89" s="5"/>
      <c r="J89" s="5"/>
      <c r="K89" s="5"/>
      <c r="L89" s="5"/>
      <c r="M89" s="5"/>
    </row>
    <row r="90" spans="1:13">
      <c r="A90" s="5"/>
      <c r="B90" s="5"/>
      <c r="C90" s="5"/>
      <c r="D90" s="5"/>
      <c r="E90" s="5"/>
      <c r="F90" s="5"/>
      <c r="G90" s="5"/>
      <c r="H90" s="5"/>
      <c r="I90" s="5"/>
      <c r="J90" s="5"/>
      <c r="K90" s="5"/>
      <c r="L90" s="5"/>
      <c r="M90" s="5"/>
    </row>
    <row r="91" spans="1:13">
      <c r="A91" s="5"/>
      <c r="B91" s="5"/>
      <c r="C91" s="5"/>
      <c r="D91" s="5"/>
      <c r="E91" s="5"/>
      <c r="F91" s="5"/>
      <c r="G91" s="5"/>
      <c r="H91" s="5"/>
      <c r="I91" s="5"/>
      <c r="J91" s="5"/>
      <c r="K91" s="5"/>
      <c r="L91" s="5"/>
      <c r="M91" s="5"/>
    </row>
    <row r="92" spans="1:13">
      <c r="A92" s="5"/>
      <c r="B92" s="5"/>
      <c r="C92" s="5"/>
      <c r="D92" s="5"/>
      <c r="E92" s="5"/>
      <c r="F92" s="5"/>
      <c r="G92" s="5"/>
      <c r="H92" s="5"/>
      <c r="I92" s="5"/>
      <c r="J92" s="5"/>
      <c r="K92" s="5"/>
      <c r="L92" s="5"/>
      <c r="M92" s="5"/>
    </row>
    <row r="93" spans="1:13">
      <c r="A93" s="5"/>
      <c r="B93" s="5"/>
      <c r="C93" s="5"/>
      <c r="D93" s="5"/>
      <c r="E93" s="5"/>
      <c r="F93" s="5"/>
      <c r="G93" s="5"/>
      <c r="H93" s="5"/>
      <c r="I93" s="5"/>
      <c r="J93" s="5"/>
      <c r="K93" s="5"/>
      <c r="L93" s="5"/>
      <c r="M93" s="5"/>
    </row>
    <row r="94" spans="1:13">
      <c r="A94" s="5"/>
      <c r="B94" s="5"/>
      <c r="C94" s="5"/>
      <c r="D94" s="5"/>
      <c r="E94" s="5"/>
      <c r="F94" s="5"/>
      <c r="G94" s="5"/>
      <c r="H94" s="5"/>
      <c r="I94" s="5"/>
      <c r="J94" s="5"/>
      <c r="K94" s="5"/>
      <c r="L94" s="5"/>
      <c r="M94" s="5"/>
    </row>
    <row r="95" spans="1:13">
      <c r="A95" s="5"/>
      <c r="B95" s="5"/>
      <c r="C95" s="5"/>
      <c r="D95" s="5"/>
      <c r="E95" s="5"/>
      <c r="F95" s="5"/>
      <c r="G95" s="5"/>
      <c r="H95" s="5"/>
      <c r="I95" s="5"/>
      <c r="J95" s="5"/>
      <c r="K95" s="5"/>
      <c r="L95" s="5"/>
      <c r="M95" s="5"/>
    </row>
    <row r="96" spans="1:13">
      <c r="A96" s="5"/>
      <c r="B96" s="5"/>
      <c r="C96" s="5"/>
      <c r="D96" s="5"/>
      <c r="E96" s="5"/>
      <c r="F96" s="5"/>
      <c r="G96" s="5"/>
      <c r="H96" s="5"/>
      <c r="I96" s="5"/>
      <c r="J96" s="5"/>
      <c r="K96" s="5"/>
      <c r="L96" s="5"/>
      <c r="M96" s="5"/>
    </row>
    <row r="97" spans="1:13">
      <c r="A97" s="5"/>
      <c r="B97" s="5"/>
      <c r="C97" s="5"/>
      <c r="D97" s="5"/>
      <c r="E97" s="5"/>
      <c r="F97" s="5"/>
      <c r="G97" s="5"/>
      <c r="H97" s="5"/>
      <c r="I97" s="5"/>
      <c r="J97" s="5"/>
      <c r="K97" s="5"/>
      <c r="L97" s="5"/>
      <c r="M97" s="5"/>
    </row>
    <row r="98" spans="1:13">
      <c r="A98" s="5"/>
      <c r="B98" s="5"/>
      <c r="C98" s="5"/>
      <c r="D98" s="5"/>
      <c r="E98" s="5"/>
      <c r="F98" s="5"/>
      <c r="G98" s="5"/>
      <c r="H98" s="5"/>
      <c r="I98" s="5"/>
      <c r="J98" s="5"/>
      <c r="K98" s="5"/>
      <c r="L98" s="5"/>
      <c r="M98" s="5"/>
    </row>
    <row r="99" spans="1:13">
      <c r="A99" s="5"/>
      <c r="B99" s="5"/>
      <c r="C99" s="5"/>
      <c r="D99" s="5"/>
      <c r="E99" s="5"/>
      <c r="F99" s="5"/>
      <c r="G99" s="5"/>
      <c r="H99" s="5"/>
      <c r="I99" s="5"/>
      <c r="J99" s="5"/>
      <c r="K99" s="5"/>
      <c r="L99" s="5"/>
      <c r="M99" s="5"/>
    </row>
    <row r="100" spans="1:13">
      <c r="A100" s="5"/>
      <c r="B100" s="5"/>
      <c r="C100" s="5"/>
      <c r="D100" s="5"/>
      <c r="E100" s="5"/>
      <c r="F100" s="5"/>
      <c r="G100" s="5"/>
      <c r="H100" s="5"/>
      <c r="I100" s="5"/>
      <c r="J100" s="5"/>
      <c r="K100" s="5"/>
      <c r="L100" s="5"/>
      <c r="M100" s="5"/>
    </row>
    <row r="101" spans="1:13">
      <c r="A101" s="5"/>
      <c r="B101" s="5"/>
      <c r="C101" s="5"/>
      <c r="D101" s="5"/>
      <c r="E101" s="5"/>
      <c r="F101" s="5"/>
      <c r="G101" s="5"/>
      <c r="H101" s="5"/>
      <c r="I101" s="5"/>
      <c r="J101" s="5"/>
      <c r="K101" s="5"/>
      <c r="L101" s="5"/>
      <c r="M101" s="5"/>
    </row>
    <row r="102" spans="1:13">
      <c r="A102" s="5"/>
      <c r="B102" s="5"/>
      <c r="C102" s="5"/>
      <c r="D102" s="5"/>
      <c r="E102" s="5"/>
      <c r="F102" s="5"/>
      <c r="G102" s="5"/>
      <c r="H102" s="5"/>
      <c r="I102" s="5"/>
      <c r="J102" s="5"/>
      <c r="K102" s="5"/>
      <c r="L102" s="5"/>
      <c r="M102" s="5"/>
    </row>
    <row r="103" spans="1:13">
      <c r="A103" s="5"/>
      <c r="B103" s="5"/>
      <c r="C103" s="5"/>
      <c r="D103" s="5"/>
      <c r="E103" s="5"/>
      <c r="F103" s="5"/>
      <c r="G103" s="5"/>
      <c r="H103" s="5"/>
      <c r="I103" s="5"/>
      <c r="J103" s="5"/>
      <c r="K103" s="5"/>
      <c r="L103" s="5"/>
      <c r="M103" s="5"/>
    </row>
    <row r="104" spans="1:13">
      <c r="A104" s="5"/>
      <c r="B104" s="5"/>
      <c r="C104" s="5"/>
      <c r="D104" s="5"/>
      <c r="E104" s="5"/>
      <c r="F104" s="5"/>
      <c r="G104" s="5"/>
      <c r="H104" s="5"/>
      <c r="I104" s="5"/>
      <c r="J104" s="5"/>
      <c r="K104" s="5"/>
      <c r="L104" s="5"/>
      <c r="M104" s="5"/>
    </row>
    <row r="105" spans="1:13">
      <c r="A105" s="5"/>
      <c r="B105" s="5"/>
      <c r="C105" s="5"/>
      <c r="D105" s="5"/>
      <c r="E105" s="5"/>
      <c r="F105" s="5"/>
      <c r="G105" s="5"/>
      <c r="H105" s="5"/>
      <c r="I105" s="5"/>
      <c r="J105" s="5"/>
      <c r="K105" s="5"/>
      <c r="L105" s="5"/>
      <c r="M105" s="5"/>
    </row>
    <row r="106" spans="1:13">
      <c r="A106" s="5"/>
      <c r="B106" s="5"/>
      <c r="C106" s="5"/>
      <c r="D106" s="5"/>
      <c r="E106" s="5"/>
      <c r="F106" s="5"/>
      <c r="G106" s="5"/>
      <c r="H106" s="5"/>
      <c r="I106" s="5"/>
      <c r="J106" s="5"/>
      <c r="K106" s="5"/>
      <c r="L106" s="5"/>
      <c r="M106" s="5"/>
    </row>
    <row r="107" spans="1:13">
      <c r="A107" s="5"/>
      <c r="B107" s="5"/>
      <c r="C107" s="5"/>
      <c r="D107" s="5"/>
      <c r="E107" s="5"/>
      <c r="F107" s="5"/>
      <c r="G107" s="5"/>
      <c r="H107" s="5"/>
      <c r="I107" s="5"/>
      <c r="J107" s="5"/>
      <c r="K107" s="5"/>
      <c r="L107" s="5"/>
      <c r="M107" s="5"/>
    </row>
    <row r="108" spans="1:13">
      <c r="A108" s="5"/>
      <c r="B108" s="5"/>
      <c r="C108" s="5"/>
      <c r="D108" s="5"/>
      <c r="E108" s="5"/>
      <c r="F108" s="5"/>
      <c r="G108" s="5"/>
      <c r="H108" s="5"/>
      <c r="I108" s="5"/>
      <c r="J108" s="5"/>
      <c r="K108" s="5"/>
      <c r="L108" s="5"/>
      <c r="M108" s="5"/>
    </row>
    <row r="109" spans="1:13">
      <c r="A109" s="5"/>
      <c r="B109" s="5"/>
      <c r="C109" s="5"/>
      <c r="D109" s="5"/>
      <c r="E109" s="5"/>
      <c r="F109" s="5"/>
      <c r="G109" s="5"/>
      <c r="H109" s="5"/>
      <c r="I109" s="5"/>
      <c r="J109" s="5"/>
      <c r="K109" s="5"/>
      <c r="L109" s="5"/>
      <c r="M109" s="5"/>
    </row>
    <row r="110" spans="1:13">
      <c r="A110" s="5"/>
      <c r="B110" s="5"/>
      <c r="C110" s="5"/>
      <c r="D110" s="5"/>
      <c r="E110" s="5"/>
      <c r="F110" s="5"/>
      <c r="G110" s="5"/>
      <c r="H110" s="5"/>
      <c r="I110" s="5"/>
      <c r="J110" s="5"/>
      <c r="K110" s="5"/>
      <c r="L110" s="5"/>
      <c r="M110" s="5"/>
    </row>
  </sheetData>
  <dataValidations count="1">
    <dataValidation type="list" allowBlank="1" showInputMessage="1" showErrorMessage="1" sqref="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formula1>"قسم العطور,قسم البخور,قسم الكماليات,قسم الدهن"</formula1>
    </dataValidation>
  </dataValidation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71"/>
  <sheetViews>
    <sheetView zoomScale="55" zoomScaleNormal="55" workbookViewId="0">
      <selection activeCell="I63" sqref="I63"/>
    </sheetView>
  </sheetViews>
  <sheetFormatPr defaultColWidth="10" defaultRowHeight="14.25"/>
  <cols>
    <col min="1" max="1" width="10" customWidth="1"/>
    <col min="2" max="13" width="14.5833333333333" customWidth="1"/>
    <col min="14" max="14" width="10" customWidth="1"/>
    <col min="17" max="17" width="7.65" customWidth="1"/>
    <col min="18" max="18" width="13.9583333333333" customWidth="1"/>
    <col min="19" max="19" width="14.3083333333333" customWidth="1"/>
    <col min="20" max="20" width="6.95833333333333" customWidth="1"/>
  </cols>
  <sheetData>
    <row r="2" spans="18:24">
      <c r="R2" s="11" t="s">
        <v>813</v>
      </c>
      <c r="S2" s="12" t="s">
        <v>814</v>
      </c>
      <c r="T2" s="12" t="s">
        <v>2</v>
      </c>
      <c r="U2" s="4" t="s">
        <v>815</v>
      </c>
      <c r="V2" s="4" t="s">
        <v>816</v>
      </c>
      <c r="W2" s="4" t="s">
        <v>817</v>
      </c>
      <c r="X2" s="4" t="s">
        <v>818</v>
      </c>
    </row>
    <row r="3" spans="18:24">
      <c r="R3" s="13">
        <f>IF(T3&gt;H11,"-"&amp;(T3-H11),IF(T3&lt;H11,"+"&amp;(H11-T3),0))</f>
        <v>0</v>
      </c>
      <c r="S3" s="14" t="str">
        <f t="shared" ref="S3:S14" si="0">IF(T3=SUMIF(A11:A100,X3,H11:H100),"المبلغ صحيح","المبلغ غير صحيح")</f>
        <v>المبلغ صحيح</v>
      </c>
      <c r="T3" s="15">
        <v>245</v>
      </c>
      <c r="U3" s="5" t="s">
        <v>819</v>
      </c>
      <c r="V3" s="5" t="s">
        <v>820</v>
      </c>
      <c r="W3" s="16">
        <v>45804</v>
      </c>
      <c r="X3" s="5" t="s">
        <v>821</v>
      </c>
    </row>
    <row r="4" spans="18:24">
      <c r="R4" s="13"/>
      <c r="S4" s="14" t="str">
        <f t="shared" si="0"/>
        <v>المبلغ صحيح</v>
      </c>
      <c r="T4" s="14"/>
      <c r="U4" s="5"/>
      <c r="V4" s="5"/>
      <c r="W4" s="5"/>
      <c r="X4" s="5"/>
    </row>
    <row r="5" spans="18:24">
      <c r="R5" s="13"/>
      <c r="S5" s="14" t="str">
        <f t="shared" si="0"/>
        <v>المبلغ صحيح</v>
      </c>
      <c r="T5" s="14"/>
      <c r="U5" s="5"/>
      <c r="V5" s="5"/>
      <c r="W5" s="5"/>
      <c r="X5" s="5"/>
    </row>
    <row r="6" spans="18:24">
      <c r="R6" s="13"/>
      <c r="S6" s="14" t="str">
        <f t="shared" si="0"/>
        <v>المبلغ صحيح</v>
      </c>
      <c r="T6" s="14"/>
      <c r="U6" s="5"/>
      <c r="V6" s="5"/>
      <c r="W6" s="5"/>
      <c r="X6" s="5"/>
    </row>
    <row r="7" spans="18:24">
      <c r="R7" s="13"/>
      <c r="S7" s="14" t="str">
        <f t="shared" si="0"/>
        <v>المبلغ صحيح</v>
      </c>
      <c r="T7" s="14"/>
      <c r="U7" s="5"/>
      <c r="V7" s="5"/>
      <c r="W7" s="5"/>
      <c r="X7" s="5"/>
    </row>
    <row r="8" spans="18:24">
      <c r="R8" s="13"/>
      <c r="S8" s="14" t="str">
        <f t="shared" si="0"/>
        <v>المبلغ صحيح</v>
      </c>
      <c r="T8" s="14"/>
      <c r="U8" s="5"/>
      <c r="V8" s="5"/>
      <c r="W8" s="5"/>
      <c r="X8" s="5"/>
    </row>
    <row r="9" spans="18:24">
      <c r="R9" s="13"/>
      <c r="S9" s="14" t="str">
        <f t="shared" si="0"/>
        <v>المبلغ صحيح</v>
      </c>
      <c r="T9" s="14"/>
      <c r="U9" s="5"/>
      <c r="V9" s="5"/>
      <c r="W9" s="5"/>
      <c r="X9" s="5"/>
    </row>
    <row r="10" spans="1:24">
      <c r="A10" s="1" t="s">
        <v>822</v>
      </c>
      <c r="B10" s="1" t="s">
        <v>795</v>
      </c>
      <c r="C10" s="2" t="s">
        <v>796</v>
      </c>
      <c r="D10" s="1" t="s">
        <v>798</v>
      </c>
      <c r="E10" s="3" t="s">
        <v>799</v>
      </c>
      <c r="F10" s="1" t="s">
        <v>823</v>
      </c>
      <c r="G10" s="3" t="s">
        <v>797</v>
      </c>
      <c r="H10" s="4" t="s">
        <v>824</v>
      </c>
      <c r="I10" s="10"/>
      <c r="J10" s="10"/>
      <c r="K10" s="10"/>
      <c r="L10" s="10"/>
      <c r="M10" s="10"/>
      <c r="R10" s="13"/>
      <c r="S10" s="14" t="str">
        <f t="shared" si="0"/>
        <v>المبلغ صحيح</v>
      </c>
      <c r="T10" s="14"/>
      <c r="U10" s="5"/>
      <c r="V10" s="5"/>
      <c r="W10" s="5"/>
      <c r="X10" s="5"/>
    </row>
    <row r="11" spans="1:24">
      <c r="A11" s="5" t="s">
        <v>821</v>
      </c>
      <c r="B11" s="6" t="s">
        <v>808</v>
      </c>
      <c r="C11" s="5" t="str">
        <f>VLOOKUP(B11,المخزون!A11:M11,2,)</f>
        <v>عطر الصبا</v>
      </c>
      <c r="D11" s="5" t="s">
        <v>811</v>
      </c>
      <c r="E11" s="5">
        <f>IFERROR(VLOOKUP(B11,المخزون!$A$11:$F$1000,5,FALSE),"")</f>
        <v>35</v>
      </c>
      <c r="F11" s="7">
        <v>7</v>
      </c>
      <c r="G11" s="8" t="s">
        <v>810</v>
      </c>
      <c r="H11" s="7">
        <f>E11*F11</f>
        <v>245</v>
      </c>
      <c r="I11" s="10"/>
      <c r="J11" s="10"/>
      <c r="K11" s="10"/>
      <c r="L11" s="10"/>
      <c r="M11" s="10"/>
      <c r="R11" s="13"/>
      <c r="S11" s="14" t="str">
        <f t="shared" si="0"/>
        <v>المبلغ صحيح</v>
      </c>
      <c r="T11" s="14"/>
      <c r="U11" s="5"/>
      <c r="V11" s="5"/>
      <c r="W11" s="5"/>
      <c r="X11" s="5"/>
    </row>
    <row r="12" spans="1:24">
      <c r="A12" s="5" t="s">
        <v>825</v>
      </c>
      <c r="B12" s="5"/>
      <c r="C12" s="5"/>
      <c r="D12" s="5"/>
      <c r="E12" s="5"/>
      <c r="F12" s="5"/>
      <c r="G12" s="9"/>
      <c r="H12" s="5"/>
      <c r="R12" s="13"/>
      <c r="S12" s="14" t="str">
        <f t="shared" si="0"/>
        <v>المبلغ صحيح</v>
      </c>
      <c r="T12" s="14"/>
      <c r="U12" s="5"/>
      <c r="V12" s="5"/>
      <c r="W12" s="5"/>
      <c r="X12" s="5"/>
    </row>
    <row r="13" spans="1:24">
      <c r="A13" s="5"/>
      <c r="B13" s="5"/>
      <c r="C13" s="5"/>
      <c r="D13" s="5"/>
      <c r="E13" s="5"/>
      <c r="F13" s="5"/>
      <c r="G13" s="9"/>
      <c r="H13" s="5"/>
      <c r="R13" s="13"/>
      <c r="S13" s="14" t="str">
        <f t="shared" si="0"/>
        <v>المبلغ صحيح</v>
      </c>
      <c r="T13" s="14"/>
      <c r="U13" s="5"/>
      <c r="V13" s="5"/>
      <c r="W13" s="5"/>
      <c r="X13" s="5"/>
    </row>
    <row r="14" spans="1:24">
      <c r="A14" s="5"/>
      <c r="B14" s="5"/>
      <c r="C14" s="5"/>
      <c r="D14" s="5"/>
      <c r="E14" s="5"/>
      <c r="F14" s="5"/>
      <c r="G14" s="9"/>
      <c r="H14" s="5"/>
      <c r="R14" s="13"/>
      <c r="S14" s="14" t="str">
        <f t="shared" si="0"/>
        <v>المبلغ صحيح</v>
      </c>
      <c r="T14" s="14"/>
      <c r="U14" s="5"/>
      <c r="V14" s="5"/>
      <c r="W14" s="5"/>
      <c r="X14" s="5"/>
    </row>
    <row r="15" spans="1:8">
      <c r="A15" s="5"/>
      <c r="B15" s="5"/>
      <c r="C15" s="5"/>
      <c r="D15" s="5"/>
      <c r="E15" s="5"/>
      <c r="F15" s="5"/>
      <c r="G15" s="9"/>
      <c r="H15" s="5"/>
    </row>
    <row r="16" spans="1:8">
      <c r="A16" s="5"/>
      <c r="B16" s="5"/>
      <c r="C16" s="5"/>
      <c r="D16" s="5"/>
      <c r="E16" s="5"/>
      <c r="F16" s="5"/>
      <c r="G16" s="9"/>
      <c r="H16" s="5"/>
    </row>
    <row r="17" spans="1:8">
      <c r="A17" s="5"/>
      <c r="B17" s="5"/>
      <c r="C17" s="5"/>
      <c r="D17" s="5"/>
      <c r="E17" s="5"/>
      <c r="F17" s="5"/>
      <c r="G17" s="9"/>
      <c r="H17" s="5"/>
    </row>
    <row r="18" spans="1:8">
      <c r="A18" s="5"/>
      <c r="B18" s="5"/>
      <c r="C18" s="5"/>
      <c r="D18" s="5"/>
      <c r="E18" s="5"/>
      <c r="F18" s="5"/>
      <c r="G18" s="9"/>
      <c r="H18" s="5"/>
    </row>
    <row r="19" spans="1:8">
      <c r="A19" s="5"/>
      <c r="B19" s="5"/>
      <c r="C19" s="5"/>
      <c r="D19" s="5"/>
      <c r="E19" s="5"/>
      <c r="F19" s="5"/>
      <c r="G19" s="9"/>
      <c r="H19" s="5"/>
    </row>
    <row r="20" spans="1:8">
      <c r="A20" s="5"/>
      <c r="B20" s="5"/>
      <c r="C20" s="5"/>
      <c r="D20" s="5"/>
      <c r="E20" s="5"/>
      <c r="F20" s="5"/>
      <c r="G20" s="9"/>
      <c r="H20" s="5"/>
    </row>
    <row r="21" spans="1:8">
      <c r="A21" s="5"/>
      <c r="B21" s="5"/>
      <c r="C21" s="5"/>
      <c r="D21" s="5"/>
      <c r="E21" s="5"/>
      <c r="F21" s="5"/>
      <c r="G21" s="9"/>
      <c r="H21" s="5"/>
    </row>
    <row r="22" spans="1:8">
      <c r="A22" s="5"/>
      <c r="B22" s="5"/>
      <c r="C22" s="5"/>
      <c r="D22" s="5"/>
      <c r="E22" s="5"/>
      <c r="F22" s="5"/>
      <c r="G22" s="9"/>
      <c r="H22" s="5"/>
    </row>
    <row r="23" spans="1:8">
      <c r="A23" s="5"/>
      <c r="B23" s="5"/>
      <c r="C23" s="5"/>
      <c r="D23" s="5"/>
      <c r="E23" s="5"/>
      <c r="F23" s="5"/>
      <c r="G23" s="9"/>
      <c r="H23" s="5"/>
    </row>
    <row r="24" spans="1:8">
      <c r="A24" s="5"/>
      <c r="B24" s="5"/>
      <c r="C24" s="5"/>
      <c r="D24" s="5"/>
      <c r="E24" s="5"/>
      <c r="F24" s="5"/>
      <c r="G24" s="9"/>
      <c r="H24" s="5"/>
    </row>
    <row r="25" spans="1:8">
      <c r="A25" s="5"/>
      <c r="B25" s="5"/>
      <c r="C25" s="5"/>
      <c r="D25" s="5"/>
      <c r="E25" s="5"/>
      <c r="F25" s="5"/>
      <c r="G25" s="9"/>
      <c r="H25" s="5"/>
    </row>
    <row r="26" spans="1:8">
      <c r="A26" s="5"/>
      <c r="B26" s="5"/>
      <c r="C26" s="5"/>
      <c r="D26" s="5"/>
      <c r="E26" s="5"/>
      <c r="F26" s="5"/>
      <c r="G26" s="9"/>
      <c r="H26" s="5"/>
    </row>
    <row r="27" spans="1:8">
      <c r="A27" s="5"/>
      <c r="B27" s="5"/>
      <c r="C27" s="5"/>
      <c r="D27" s="5"/>
      <c r="E27" s="5"/>
      <c r="F27" s="5"/>
      <c r="G27" s="9"/>
      <c r="H27" s="5"/>
    </row>
    <row r="28" spans="1:8">
      <c r="A28" s="5"/>
      <c r="B28" s="5"/>
      <c r="C28" s="5"/>
      <c r="D28" s="5"/>
      <c r="E28" s="5"/>
      <c r="F28" s="5"/>
      <c r="G28" s="9"/>
      <c r="H28" s="5"/>
    </row>
    <row r="29" spans="1:8">
      <c r="A29" s="5"/>
      <c r="B29" s="5"/>
      <c r="C29" s="5"/>
      <c r="D29" s="5"/>
      <c r="E29" s="5"/>
      <c r="F29" s="5"/>
      <c r="G29" s="9"/>
      <c r="H29" s="5"/>
    </row>
    <row r="30" spans="1:8">
      <c r="A30" s="5"/>
      <c r="B30" s="5"/>
      <c r="C30" s="5"/>
      <c r="D30" s="5"/>
      <c r="E30" s="5"/>
      <c r="F30" s="5"/>
      <c r="G30" s="9"/>
      <c r="H30" s="5"/>
    </row>
    <row r="31" spans="1:8">
      <c r="A31" s="5"/>
      <c r="B31" s="5"/>
      <c r="C31" s="5"/>
      <c r="D31" s="5"/>
      <c r="E31" s="5"/>
      <c r="F31" s="5"/>
      <c r="G31" s="9"/>
      <c r="H31" s="5"/>
    </row>
    <row r="32" spans="1:8">
      <c r="A32" s="5"/>
      <c r="B32" s="5"/>
      <c r="C32" s="5"/>
      <c r="D32" s="5"/>
      <c r="E32" s="5"/>
      <c r="F32" s="5"/>
      <c r="G32" s="9"/>
      <c r="H32" s="5"/>
    </row>
    <row r="33" spans="1:8">
      <c r="A33" s="5"/>
      <c r="B33" s="5"/>
      <c r="C33" s="5"/>
      <c r="D33" s="5"/>
      <c r="E33" s="5"/>
      <c r="F33" s="5"/>
      <c r="G33" s="9"/>
      <c r="H33" s="5"/>
    </row>
    <row r="34" spans="1:8">
      <c r="A34" s="5"/>
      <c r="B34" s="5"/>
      <c r="C34" s="5"/>
      <c r="D34" s="5"/>
      <c r="E34" s="5"/>
      <c r="F34" s="5"/>
      <c r="G34" s="9"/>
      <c r="H34" s="5"/>
    </row>
    <row r="35" spans="1:8">
      <c r="A35" s="5"/>
      <c r="B35" s="5"/>
      <c r="C35" s="5"/>
      <c r="D35" s="5"/>
      <c r="E35" s="5"/>
      <c r="F35" s="5"/>
      <c r="G35" s="9"/>
      <c r="H35" s="5"/>
    </row>
    <row r="36" spans="1:8">
      <c r="A36" s="5"/>
      <c r="B36" s="5"/>
      <c r="C36" s="5"/>
      <c r="D36" s="5"/>
      <c r="E36" s="5"/>
      <c r="F36" s="5"/>
      <c r="G36" s="9"/>
      <c r="H36" s="5"/>
    </row>
    <row r="37" spans="1:8">
      <c r="A37" s="5"/>
      <c r="B37" s="5"/>
      <c r="C37" s="5"/>
      <c r="D37" s="5"/>
      <c r="E37" s="5"/>
      <c r="F37" s="5"/>
      <c r="G37" s="9"/>
      <c r="H37" s="5"/>
    </row>
    <row r="38" spans="1:8">
      <c r="A38" s="5"/>
      <c r="B38" s="5"/>
      <c r="C38" s="5"/>
      <c r="D38" s="5"/>
      <c r="E38" s="5"/>
      <c r="F38" s="5"/>
      <c r="G38" s="9"/>
      <c r="H38" s="5"/>
    </row>
    <row r="39" spans="1:8">
      <c r="A39" s="5"/>
      <c r="B39" s="5"/>
      <c r="C39" s="5"/>
      <c r="D39" s="5"/>
      <c r="E39" s="5"/>
      <c r="F39" s="5"/>
      <c r="G39" s="9"/>
      <c r="H39" s="5"/>
    </row>
    <row r="40" spans="1:8">
      <c r="A40" s="5"/>
      <c r="B40" s="5"/>
      <c r="C40" s="5"/>
      <c r="D40" s="5"/>
      <c r="E40" s="5"/>
      <c r="F40" s="5"/>
      <c r="G40" s="9"/>
      <c r="H40" s="5"/>
    </row>
    <row r="41" spans="1:8">
      <c r="A41" s="5"/>
      <c r="B41" s="5"/>
      <c r="C41" s="5"/>
      <c r="D41" s="5"/>
      <c r="E41" s="5"/>
      <c r="F41" s="5"/>
      <c r="G41" s="9"/>
      <c r="H41" s="5"/>
    </row>
    <row r="42" spans="1:8">
      <c r="A42" s="5"/>
      <c r="B42" s="5"/>
      <c r="C42" s="5"/>
      <c r="D42" s="5"/>
      <c r="E42" s="5"/>
      <c r="F42" s="5"/>
      <c r="G42" s="9"/>
      <c r="H42" s="5"/>
    </row>
    <row r="43" spans="1:8">
      <c r="A43" s="5"/>
      <c r="B43" s="5"/>
      <c r="C43" s="5"/>
      <c r="D43" s="5"/>
      <c r="E43" s="5"/>
      <c r="F43" s="5"/>
      <c r="G43" s="9"/>
      <c r="H43" s="5"/>
    </row>
    <row r="44" spans="1:8">
      <c r="A44" s="5"/>
      <c r="B44" s="5"/>
      <c r="C44" s="5"/>
      <c r="D44" s="5"/>
      <c r="E44" s="5"/>
      <c r="F44" s="5"/>
      <c r="G44" s="9"/>
      <c r="H44" s="5"/>
    </row>
    <row r="45" spans="1:8">
      <c r="A45" s="5"/>
      <c r="B45" s="5"/>
      <c r="C45" s="5"/>
      <c r="D45" s="5"/>
      <c r="E45" s="5"/>
      <c r="F45" s="5"/>
      <c r="G45" s="9"/>
      <c r="H45" s="5"/>
    </row>
    <row r="46" spans="1:8">
      <c r="A46" s="5"/>
      <c r="B46" s="5"/>
      <c r="C46" s="5"/>
      <c r="D46" s="5"/>
      <c r="E46" s="5"/>
      <c r="F46" s="5"/>
      <c r="G46" s="9"/>
      <c r="H46" s="5"/>
    </row>
    <row r="47" spans="1:8">
      <c r="A47" s="5"/>
      <c r="B47" s="5"/>
      <c r="C47" s="5"/>
      <c r="D47" s="5"/>
      <c r="E47" s="5"/>
      <c r="F47" s="5"/>
      <c r="G47" s="9"/>
      <c r="H47" s="5"/>
    </row>
    <row r="48" spans="1:8">
      <c r="A48" s="5"/>
      <c r="B48" s="5"/>
      <c r="C48" s="5"/>
      <c r="D48" s="5"/>
      <c r="E48" s="5"/>
      <c r="F48" s="5"/>
      <c r="G48" s="9"/>
      <c r="H48" s="5"/>
    </row>
    <row r="49" spans="1:8">
      <c r="A49" s="5"/>
      <c r="B49" s="5"/>
      <c r="C49" s="5"/>
      <c r="D49" s="5"/>
      <c r="E49" s="5"/>
      <c r="F49" s="5"/>
      <c r="G49" s="9"/>
      <c r="H49" s="5"/>
    </row>
    <row r="50" spans="1:8">
      <c r="A50" s="5"/>
      <c r="B50" s="5"/>
      <c r="C50" s="5"/>
      <c r="D50" s="5"/>
      <c r="E50" s="5"/>
      <c r="F50" s="5"/>
      <c r="G50" s="9"/>
      <c r="H50" s="5"/>
    </row>
    <row r="51" spans="1:8">
      <c r="A51" s="5"/>
      <c r="B51" s="5"/>
      <c r="C51" s="5"/>
      <c r="D51" s="5"/>
      <c r="E51" s="5"/>
      <c r="F51" s="5"/>
      <c r="G51" s="9"/>
      <c r="H51" s="5"/>
    </row>
    <row r="52" spans="1:8">
      <c r="A52" s="5"/>
      <c r="B52" s="5"/>
      <c r="C52" s="5"/>
      <c r="D52" s="5"/>
      <c r="E52" s="5"/>
      <c r="F52" s="5"/>
      <c r="G52" s="9"/>
      <c r="H52" s="5"/>
    </row>
    <row r="53" spans="1:8">
      <c r="A53" s="5"/>
      <c r="B53" s="5"/>
      <c r="C53" s="5"/>
      <c r="D53" s="5"/>
      <c r="E53" s="5"/>
      <c r="F53" s="5"/>
      <c r="G53" s="9"/>
      <c r="H53" s="5"/>
    </row>
    <row r="54" spans="1:8">
      <c r="A54" s="5"/>
      <c r="B54" s="5"/>
      <c r="C54" s="5"/>
      <c r="D54" s="5"/>
      <c r="E54" s="5"/>
      <c r="F54" s="5"/>
      <c r="G54" s="9"/>
      <c r="H54" s="5"/>
    </row>
    <row r="55" spans="1:8">
      <c r="A55" s="5"/>
      <c r="B55" s="5"/>
      <c r="C55" s="5"/>
      <c r="D55" s="5"/>
      <c r="E55" s="5"/>
      <c r="F55" s="5"/>
      <c r="G55" s="9"/>
      <c r="H55" s="5"/>
    </row>
    <row r="56" spans="1:8">
      <c r="A56" s="5"/>
      <c r="B56" s="5"/>
      <c r="C56" s="5"/>
      <c r="D56" s="5"/>
      <c r="E56" s="5"/>
      <c r="F56" s="5"/>
      <c r="G56" s="9"/>
      <c r="H56" s="5"/>
    </row>
    <row r="57" spans="1:8">
      <c r="A57" s="5"/>
      <c r="B57" s="5"/>
      <c r="C57" s="5"/>
      <c r="D57" s="5"/>
      <c r="E57" s="5"/>
      <c r="F57" s="5"/>
      <c r="G57" s="9"/>
      <c r="H57" s="5"/>
    </row>
    <row r="58" spans="1:8">
      <c r="A58" s="5"/>
      <c r="B58" s="5"/>
      <c r="C58" s="5"/>
      <c r="D58" s="5"/>
      <c r="E58" s="5"/>
      <c r="F58" s="5"/>
      <c r="G58" s="9"/>
      <c r="H58" s="5"/>
    </row>
    <row r="59" spans="1:8">
      <c r="A59" s="5"/>
      <c r="B59" s="5"/>
      <c r="C59" s="5"/>
      <c r="D59" s="5"/>
      <c r="E59" s="5"/>
      <c r="F59" s="5"/>
      <c r="G59" s="9"/>
      <c r="H59" s="5"/>
    </row>
    <row r="60" spans="1:8">
      <c r="A60" s="5"/>
      <c r="B60" s="5"/>
      <c r="C60" s="5"/>
      <c r="D60" s="5"/>
      <c r="E60" s="5"/>
      <c r="F60" s="5"/>
      <c r="G60" s="9"/>
      <c r="H60" s="5"/>
    </row>
    <row r="61" spans="1:8">
      <c r="A61" s="5"/>
      <c r="B61" s="5"/>
      <c r="C61" s="5"/>
      <c r="D61" s="5"/>
      <c r="E61" s="5"/>
      <c r="F61" s="5"/>
      <c r="G61" s="9"/>
      <c r="H61" s="5"/>
    </row>
    <row r="62" spans="1:8">
      <c r="A62" s="5"/>
      <c r="B62" s="5"/>
      <c r="C62" s="5"/>
      <c r="D62" s="5"/>
      <c r="E62" s="5"/>
      <c r="F62" s="5"/>
      <c r="G62" s="9"/>
      <c r="H62" s="5"/>
    </row>
    <row r="63" spans="1:8">
      <c r="A63" s="5"/>
      <c r="B63" s="5"/>
      <c r="C63" s="5"/>
      <c r="D63" s="5"/>
      <c r="E63" s="5"/>
      <c r="F63" s="5"/>
      <c r="G63" s="9"/>
      <c r="H63" s="5"/>
    </row>
    <row r="64" spans="1:8">
      <c r="A64" s="5"/>
      <c r="B64" s="5"/>
      <c r="C64" s="5"/>
      <c r="D64" s="5"/>
      <c r="E64" s="5"/>
      <c r="F64" s="5"/>
      <c r="G64" s="9"/>
      <c r="H64" s="5"/>
    </row>
    <row r="65" spans="1:8">
      <c r="A65" s="5"/>
      <c r="B65" s="5"/>
      <c r="C65" s="5"/>
      <c r="D65" s="5"/>
      <c r="E65" s="5"/>
      <c r="F65" s="5"/>
      <c r="G65" s="9"/>
      <c r="H65" s="5"/>
    </row>
    <row r="66" spans="1:8">
      <c r="A66" s="5"/>
      <c r="B66" s="5"/>
      <c r="C66" s="5"/>
      <c r="D66" s="5"/>
      <c r="E66" s="5"/>
      <c r="F66" s="5"/>
      <c r="G66" s="9"/>
      <c r="H66" s="5"/>
    </row>
    <row r="67" spans="1:8">
      <c r="A67" s="5"/>
      <c r="B67" s="5"/>
      <c r="C67" s="5"/>
      <c r="D67" s="5"/>
      <c r="E67" s="5"/>
      <c r="F67" s="5"/>
      <c r="G67" s="9"/>
      <c r="H67" s="5"/>
    </row>
    <row r="68" spans="1:8">
      <c r="A68" s="5"/>
      <c r="B68" s="5"/>
      <c r="C68" s="5"/>
      <c r="D68" s="5"/>
      <c r="E68" s="5"/>
      <c r="F68" s="5"/>
      <c r="G68" s="9"/>
      <c r="H68" s="5"/>
    </row>
    <row r="69" spans="1:8">
      <c r="A69" s="5"/>
      <c r="B69" s="5"/>
      <c r="C69" s="5"/>
      <c r="D69" s="5"/>
      <c r="E69" s="5"/>
      <c r="F69" s="5"/>
      <c r="G69" s="9"/>
      <c r="H69" s="5"/>
    </row>
    <row r="70" spans="1:8">
      <c r="A70" s="5"/>
      <c r="B70" s="5"/>
      <c r="C70" s="5"/>
      <c r="D70" s="5"/>
      <c r="E70" s="5"/>
      <c r="F70" s="5"/>
      <c r="G70" s="9"/>
      <c r="H70" s="5"/>
    </row>
    <row r="71" spans="1:8">
      <c r="A71" s="5"/>
      <c r="B71" s="5"/>
      <c r="C71" s="5"/>
      <c r="D71" s="5"/>
      <c r="E71" s="5"/>
      <c r="F71" s="5"/>
      <c r="G71" s="9"/>
      <c r="H71" s="5"/>
    </row>
  </sheetData>
  <conditionalFormatting sqref="R3">
    <cfRule type="cellIs" dxfId="0" priority="1" operator="greaterThan">
      <formula>0</formula>
    </cfRule>
    <cfRule type="cellIs" dxfId="1" priority="4" operator="lessThan">
      <formula>0</formula>
    </cfRule>
    <cfRule type="cellIs" dxfId="2" priority="3" operator="equal">
      <formula>0</formula>
    </cfRule>
  </conditionalFormatting>
  <dataValidations count="2">
    <dataValidation type="list" allowBlank="1" showInputMessage="1" showErrorMessage="1" sqref="D11">
      <formula1>"حبة,درزن,كرتون ٢٤  حبة,جرام,كيلو"</formula1>
    </dataValidation>
    <dataValidation type="list" allowBlank="1" showInputMessage="1" showErrorMessage="1" sqref="G11">
      <formula1>"قسم العطور,قسم البخور,الدهن,قسم العود,الكماليات"</formula1>
    </dataValidation>
  </dataValidations>
  <pageMargins left="0.7" right="0.7" top="0.75" bottom="0.75" header="0.3" footer="0.3"/>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224D003E-15C9-4FFE-AB16-9E66474EAE4E}">
  <ds:schemaRefs/>
</ds:datastoreItem>
</file>

<file path=customXml/itemProps2.xml><?xml version="1.0" encoding="utf-8"?>
<ds:datastoreItem xmlns:ds="http://schemas.openxmlformats.org/officeDocument/2006/customXml" ds:itemID="{06C82605-B75B-4693-9329-32AAD527C692}">
  <ds:schemaRefs/>
</ds:datastoreItem>
</file>

<file path=docProps/app.xml><?xml version="1.0" encoding="utf-8"?>
<Properties xmlns="http://schemas.openxmlformats.org/officeDocument/2006/extended-properties" xmlns:vt="http://schemas.openxmlformats.org/officeDocument/2006/docPropsVTypes">
  <Application>Kingsoft Office</Application>
  <HeadingPairs>
    <vt:vector size="2" baseType="variant">
      <vt:variant>
        <vt:lpstr>工作表</vt:lpstr>
      </vt:variant>
      <vt:variant>
        <vt:i4>28</vt:i4>
      </vt:variant>
    </vt:vector>
  </HeadingPairs>
  <TitlesOfParts>
    <vt:vector size="28" baseType="lpstr">
      <vt:lpstr>يناير</vt:lpstr>
      <vt:lpstr>فبراير</vt:lpstr>
      <vt:lpstr>مارس</vt:lpstr>
      <vt:lpstr>ابريل</vt:lpstr>
      <vt:lpstr>مايو</vt:lpstr>
      <vt:lpstr>يونيو</vt:lpstr>
      <vt:lpstr>يوليو</vt:lpstr>
      <vt:lpstr>اغسطس</vt:lpstr>
      <vt:lpstr>سبتمبر</vt:lpstr>
      <vt:lpstr>اكتوبر</vt:lpstr>
      <vt:lpstr>نوفمبر</vt:lpstr>
      <vt:lpstr>ديسمبر</vt:lpstr>
      <vt:lpstr>محلل نقدي</vt:lpstr>
      <vt:lpstr>تحليل المصروفات </vt:lpstr>
      <vt:lpstr>محلل البنوك</vt:lpstr>
      <vt:lpstr>تتحليل الموردين </vt:lpstr>
      <vt:lpstr>تحليل الايرادات </vt:lpstr>
      <vt:lpstr>تحليل المشتريات</vt:lpstr>
      <vt:lpstr>تحصيل شيكات</vt:lpstr>
      <vt:lpstr>ميزان المراجعة</vt:lpstr>
      <vt:lpstr>قائمة الدخل</vt:lpstr>
      <vt:lpstr>قائمة المركز المالي </vt:lpstr>
      <vt:lpstr>دفتر الاستاذ العام</vt:lpstr>
      <vt:lpstr>قائمة التدفق النقدي </vt:lpstr>
      <vt:lpstr>تحليل الربحية</vt:lpstr>
      <vt:lpstr>الميزانية التقديرية</vt:lpstr>
      <vt:lpstr>المخزون</vt:lpstr>
      <vt:lpstr>المشتريات</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23043RP34G</dc:creator>
  <cp:lastModifiedBy>BARNAF</cp:lastModifiedBy>
  <dcterms:created xsi:type="dcterms:W3CDTF">2025-04-17T00:32:00Z</dcterms:created>
  <dcterms:modified xsi:type="dcterms:W3CDTF">2025-06-05T00:07:23Z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ReadingLayout">
    <vt:bool>true</vt:bool>
  </property>
  <property fmtid="{D5CDD505-2E9C-101B-9397-08002B2CF9AE}" pid="3" name="KSOProductBuildVer">
    <vt:lpwstr>1033-12.2.0.21183</vt:lpwstr>
  </property>
  <property fmtid="{D5CDD505-2E9C-101B-9397-08002B2CF9AE}" pid="4" name="ICV">
    <vt:lpwstr>76E77DF1A97A40DFB366942C647A4B9B_13</vt:lpwstr>
  </property>
</Properties>
</file>