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2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ssein/Documents/Journal.In.Use/"/>
    </mc:Choice>
  </mc:AlternateContent>
  <xr:revisionPtr revIDLastSave="0" documentId="13_ncr:1_{5A1EB54D-2677-CB44-938D-177EE305A48C}" xr6:coauthVersionLast="47" xr6:coauthVersionMax="47" xr10:uidLastSave="{00000000-0000-0000-0000-000000000000}"/>
  <bookViews>
    <workbookView xWindow="0" yWindow="540" windowWidth="33600" windowHeight="19440" xr2:uid="{809DD602-1425-EC47-9181-67BC39C26364}"/>
  </bookViews>
  <sheets>
    <sheet name="Journal" sheetId="33" r:id="rId1"/>
    <sheet name="Journal.Pic" sheetId="60" r:id="rId2"/>
    <sheet name="Sheet2 (3)" sheetId="32" state="hidden" r:id="rId3"/>
    <sheet name="datasheet" sheetId="14" r:id="rId4"/>
    <sheet name="Journal.Backup" sheetId="52" state="hidden" r:id="rId5"/>
    <sheet name="6,000 $ lot size(normal)" sheetId="62" r:id="rId6"/>
    <sheet name="6,000 $ lot size (black)" sheetId="63" state="hidden" r:id="rId7"/>
    <sheet name="15,000 $ lot size(normal)" sheetId="65" r:id="rId8"/>
    <sheet name="15,000 $ lot size black" sheetId="64" state="hidden" r:id="rId9"/>
    <sheet name="line" sheetId="39" r:id="rId10"/>
    <sheet name="line.backup" sheetId="68" state="hidden" r:id="rId11"/>
    <sheet name="Journal.Pic.Backup" sheetId="59" state="hidden" r:id="rId12"/>
    <sheet name="6,000 $ lot size(star.black)" sheetId="55" state="hidden" r:id="rId13"/>
    <sheet name="15,000 $ lot size(star.black)" sheetId="57" state="hidden" r:id="rId14"/>
    <sheet name="6,000 $ lot size(star.normal)" sheetId="66" state="hidden" r:id="rId15"/>
    <sheet name="15,000 $ lot size(star.normal)" sheetId="67" state="hidden" r:id="rId16"/>
    <sheet name="Data" sheetId="2" state="hidden" r:id="rId17"/>
  </sheets>
  <definedNames>
    <definedName name="hossein">#REF!</definedName>
    <definedName name="hossein.1">#REF!</definedName>
    <definedName name="jadval">#REF!</definedName>
    <definedName name="journal">#REF!</definedName>
    <definedName name="Pay">#REF!</definedName>
    <definedName name="Pay.sample">#REF!</definedName>
    <definedName name="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39" l="1"/>
  <c r="Q6" i="33"/>
  <c r="N5" i="65"/>
  <c r="N24" i="67"/>
  <c r="N14" i="67"/>
  <c r="N11" i="67"/>
  <c r="N8" i="67"/>
  <c r="N5" i="67"/>
  <c r="N24" i="66"/>
  <c r="N14" i="66"/>
  <c r="N11" i="66"/>
  <c r="N8" i="66"/>
  <c r="N5" i="66"/>
  <c r="N24" i="65"/>
  <c r="N14" i="65"/>
  <c r="N11" i="65"/>
  <c r="N8" i="65"/>
  <c r="N24" i="64"/>
  <c r="N14" i="64"/>
  <c r="N11" i="64"/>
  <c r="N8" i="64"/>
  <c r="N5" i="64"/>
  <c r="N21" i="63"/>
  <c r="N14" i="63"/>
  <c r="N11" i="63"/>
  <c r="N8" i="63"/>
  <c r="N5" i="63"/>
  <c r="N21" i="62"/>
  <c r="N14" i="62"/>
  <c r="N11" i="62"/>
  <c r="N8" i="62"/>
  <c r="N5" i="62"/>
  <c r="N8" i="55"/>
  <c r="N24" i="57"/>
  <c r="N14" i="57"/>
  <c r="N11" i="57"/>
  <c r="N8" i="57"/>
  <c r="N5" i="57"/>
  <c r="N5" i="55"/>
  <c r="N14" i="55"/>
  <c r="N11" i="55"/>
  <c r="N24" i="55"/>
  <c r="D3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R6" authorId="0" shapeId="0" xr:uid="{A0E30416-BD87-6D4D-BA8C-56AF8455F4F1}">
      <text>
        <r>
          <rPr>
            <b/>
            <sz val="10"/>
            <color rgb="FF000000"/>
            <rFont val="Tahoma"/>
            <family val="2"/>
          </rPr>
          <t xml:space="preserve">
</t>
        </r>
      </text>
    </comment>
    <comment ref="R37" authorId="0" shapeId="0" xr:uid="{5295281B-186F-1B49-AD86-B7338EFB8B65}">
      <text>
        <r>
          <rPr>
            <b/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CA334C53-86A8-004A-B55E-DF053F680C4F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6757A74F-FF6F-124A-82B0-DD18F2C3EB68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DB5DD655-0538-204F-8154-CF846FF3DE5B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5C6CC8C9-886A-5F41-B016-0529B0CFDFAB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9008EEBB-12DA-6347-B295-B7091E895C3D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AE37A8B9-58CD-074B-8011-BDFBD3A4A096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72B08301-3276-D249-8FDD-9A28F188D8D3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1F37BED1-49A2-4C43-B164-E8EB111275FA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A973FA99-A0E8-9E4D-8093-069FBB98A7ED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EBA26E95-36D9-DB48-A7D3-79640156F28C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6F36A687-2390-CA49-B4A0-0DCCFF7FF8FE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39420B2C-0046-2647-8990-2F9F797013B4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F181EE34-D0A4-CE4B-B748-3CFCF17523FB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AEBCA395-56B4-0E48-AC8A-DD5A0C0605F8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B22F7F6E-BA96-254E-9BFB-AE3F45013A5B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02603ABA-F239-924E-BFF5-161E70A3F21C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5764CE4D-6DD3-DB44-89EF-C65E4B96112F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17890821-B322-9A4B-A829-AB5AED104C32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564AFB8D-8CF5-9D4A-BDFD-402E8DD807FE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D78EFB73-5588-A04C-B932-DE4B8AFF3168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65BB9106-8B25-7E48-A4C8-C3CDDE9B0953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CCFAC1BE-71DD-9B4A-A7EA-09F80CB3A9A5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21C2D6F8-01E7-4E4C-8D3E-DADD97B2A9C4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A36DE6DE-E26B-C14F-BA87-5E572A5CF0E5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24E6A752-FA37-6F4B-86C4-7F35244EFF2E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1DB74631-63EF-A944-A3B9-967737B3EFA8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8A7492F2-FA8F-CF4B-8DB2-BB29D9F34025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4981C074-9884-7042-A85D-C2C7F19A4EE0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A34" authorId="0" shapeId="0" xr:uid="{565D5BD9-8E4D-F34F-B5CB-9A302D8C9F5E}">
      <text>
        <r>
          <rPr>
            <b/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A34" authorId="0" shapeId="0" xr:uid="{0D9EFB4C-ED90-9844-83AB-CD5BF6AC3FFC}">
      <text>
        <r>
          <rPr>
            <b/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R6" authorId="0" shapeId="0" xr:uid="{05FD573C-E5D2-7A49-819F-06BF77333255}">
      <text>
        <r>
          <rPr>
            <b/>
            <sz val="10"/>
            <color rgb="FF000000"/>
            <rFont val="Tahoma"/>
            <family val="2"/>
          </rPr>
          <t xml:space="preserve">
</t>
        </r>
      </text>
    </comment>
    <comment ref="R37" authorId="0" shapeId="0" xr:uid="{89E6D77C-96E8-A04B-A7D3-7A430F3AE642}">
      <text>
        <r>
          <rPr>
            <b/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8EE07EEE-9345-6748-B405-91235BAB1D5A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23FE2A3C-8917-5B4F-A0A0-B93185964223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D6C904E4-7ED6-714C-9A46-3C53382DAED3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2354A44B-016D-B641-8D24-CE60AD061AD0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sharedStrings.xml><?xml version="1.0" encoding="utf-8"?>
<sst xmlns="http://schemas.openxmlformats.org/spreadsheetml/2006/main" count="1737" uniqueCount="106">
  <si>
    <t>ROW</t>
  </si>
  <si>
    <t>DATE</t>
  </si>
  <si>
    <t>SYMBOL</t>
  </si>
  <si>
    <t>SL ( PIP )</t>
  </si>
  <si>
    <t>R / R</t>
  </si>
  <si>
    <t>STATUS</t>
  </si>
  <si>
    <t>RESULT ( $ )</t>
  </si>
  <si>
    <t>TIME</t>
  </si>
  <si>
    <t>MONTH</t>
  </si>
  <si>
    <t>XAU</t>
  </si>
  <si>
    <t>EURO</t>
  </si>
  <si>
    <t>LIMIT</t>
  </si>
  <si>
    <t>MARKET</t>
  </si>
  <si>
    <t>M 15</t>
  </si>
  <si>
    <t>M 1</t>
  </si>
  <si>
    <t>M 3</t>
  </si>
  <si>
    <t>M 5</t>
  </si>
  <si>
    <t>LONG</t>
  </si>
  <si>
    <t>SHORT</t>
  </si>
  <si>
    <t>YES</t>
  </si>
  <si>
    <t>NO</t>
  </si>
  <si>
    <t>LIIMIT</t>
  </si>
  <si>
    <t>WAITING</t>
  </si>
  <si>
    <t>BREAK-EVEN</t>
  </si>
  <si>
    <t>SL ( $ )</t>
  </si>
  <si>
    <t>TARGET</t>
  </si>
  <si>
    <t>STOP</t>
  </si>
  <si>
    <t>TP ( $ )</t>
  </si>
  <si>
    <t>CANCEL</t>
  </si>
  <si>
    <t>MONDAY</t>
  </si>
  <si>
    <t>TUESDAY</t>
  </si>
  <si>
    <t>WEDNESDAY</t>
  </si>
  <si>
    <t>THURSDAY</t>
  </si>
  <si>
    <t>FRIDAY</t>
  </si>
  <si>
    <t>TYPE</t>
  </si>
  <si>
    <t>WEEK.1</t>
  </si>
  <si>
    <t>WEEK.2</t>
  </si>
  <si>
    <t>WEEK.3</t>
  </si>
  <si>
    <t>WEEK.4</t>
  </si>
  <si>
    <t>SATURDAY</t>
  </si>
  <si>
    <t>SUNDAY</t>
  </si>
  <si>
    <t>MIVEH</t>
  </si>
  <si>
    <t>KHORAKI</t>
  </si>
  <si>
    <t>GHAZA</t>
  </si>
  <si>
    <t>BEHDASHTI</t>
  </si>
  <si>
    <t>TAMIRAT</t>
  </si>
  <si>
    <t>EJAREH</t>
  </si>
  <si>
    <t>SHARJ</t>
  </si>
  <si>
    <t>POOSHAK</t>
  </si>
  <si>
    <t>…...</t>
  </si>
  <si>
    <t>RESULT ( % )</t>
  </si>
  <si>
    <t>RISK</t>
  </si>
  <si>
    <t>RESULT</t>
  </si>
  <si>
    <t>&gt;&gt;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</si>
  <si>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</si>
  <si>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</si>
  <si>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</si>
  <si>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</si>
  <si>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</si>
  <si>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</si>
  <si>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</si>
  <si>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</si>
  <si>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</si>
  <si>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</si>
  <si>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</si>
  <si>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</si>
  <si>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TP ( PIP )</t>
  </si>
  <si>
    <t>LOT SIZE</t>
  </si>
  <si>
    <t>---</t>
  </si>
  <si>
    <t>SELECT</t>
  </si>
  <si>
    <t>W'DAYS</t>
  </si>
  <si>
    <t>DAYS'N</t>
  </si>
  <si>
    <t>P'NUMBER</t>
  </si>
  <si>
    <t>DAY</t>
  </si>
  <si>
    <t>DIV</t>
  </si>
  <si>
    <t>T.F</t>
  </si>
  <si>
    <t>RISK %</t>
  </si>
  <si>
    <t>RISK $</t>
  </si>
  <si>
    <t>COMI ( $ )</t>
  </si>
  <si>
    <t>LOT</t>
  </si>
  <si>
    <t>T.TR</t>
  </si>
  <si>
    <t>M15</t>
  </si>
  <si>
    <t>M1</t>
  </si>
  <si>
    <t>M5</t>
  </si>
  <si>
    <t>M30</t>
  </si>
  <si>
    <t>H1</t>
  </si>
  <si>
    <t>H4</t>
  </si>
  <si>
    <t>DAILY</t>
  </si>
  <si>
    <t>M3</t>
  </si>
  <si>
    <t>1H</t>
  </si>
  <si>
    <t>4H</t>
  </si>
  <si>
    <t>-</t>
  </si>
  <si>
    <t>BALANCE</t>
  </si>
  <si>
    <t>RISK FREE</t>
  </si>
  <si>
    <t>YEAR</t>
  </si>
  <si>
    <t>ACCOUNT</t>
  </si>
  <si>
    <t>POSITION NUMBER</t>
  </si>
  <si>
    <t>PICTURE</t>
  </si>
  <si>
    <t xml:space="preserve">LOT SIZE </t>
  </si>
  <si>
    <t>&gt;&gt;&gt;</t>
  </si>
  <si>
    <t>YOUR RISK</t>
  </si>
  <si>
    <t>/</t>
  </si>
  <si>
    <t>COMMENTS</t>
  </si>
  <si>
    <t>USD</t>
  </si>
  <si>
    <t>USDJPY</t>
  </si>
  <si>
    <t>LOT ( SIZE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</si>
</sst>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2"/>
      <color theme="4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2"/>
      <color theme="7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darkGray">
        <bgColor theme="1" tint="0.249977111117893"/>
      </patternFill>
    </fill>
    <fill>
      <patternFill patternType="darkGray">
        <bgColor theme="1" tint="0.24994659260841701"/>
      </patternFill>
    </fill>
    <fill>
      <patternFill patternType="darkGray">
        <bgColor theme="1" tint="0.34998626667073579"/>
      </patternFill>
    </fill>
    <fill>
      <patternFill patternType="darkHorizontal">
        <bgColor theme="1" tint="0.14999847407452621"/>
      </patternFill>
    </fill>
    <fill>
      <patternFill patternType="solid">
        <fgColor theme="0" tint="-4.9989318521683403E-2"/>
        <bgColor indexed="64"/>
      </patternFill>
    </fill>
    <fill>
      <patternFill patternType="darkHorizontal">
        <bgColor theme="1" tint="0.14993743705557422"/>
      </patternFill>
    </fill>
    <fill>
      <patternFill patternType="darkHorizontal">
        <bgColor theme="1" tint="0.249977111117893"/>
      </patternFill>
    </fill>
    <fill>
      <patternFill patternType="darkHorizontal">
        <fgColor rgb="FF000000"/>
        <bgColor theme="7" tint="-0.499984740745262"/>
      </patternFill>
    </fill>
    <fill>
      <patternFill patternType="darkHorizontal">
        <bgColor theme="7" tint="-0.499984740745262"/>
      </patternFill>
    </fill>
    <fill>
      <patternFill patternType="darkHorizontal">
        <fgColor rgb="FF000000"/>
        <bgColor theme="5" tint="-0.249977111117893"/>
      </patternFill>
    </fill>
    <fill>
      <patternFill patternType="darkHorizontal">
        <bgColor theme="5" tint="-0.249977111117893"/>
      </patternFill>
    </fill>
    <fill>
      <patternFill patternType="darkHorizontal">
        <bgColor rgb="FFC00000"/>
      </patternFill>
    </fill>
    <fill>
      <patternFill patternType="darkHorizontal">
        <fgColor rgb="FF000000"/>
        <bgColor theme="1" tint="0.14999847407452621"/>
      </patternFill>
    </fill>
    <fill>
      <patternFill patternType="darkGray">
        <bgColor theme="2" tint="-0.499984740745262"/>
      </patternFill>
    </fill>
    <fill>
      <patternFill patternType="darkHorizontal">
        <bgColor theme="1"/>
      </patternFill>
    </fill>
    <fill>
      <patternFill patternType="darkHorizontal">
        <fgColor rgb="FF000000"/>
        <bgColor theme="1"/>
      </patternFill>
    </fill>
    <fill>
      <patternFill patternType="darkGray">
        <fgColor rgb="FF000000"/>
        <bgColor theme="1" tint="0.14996795556505021"/>
      </patternFill>
    </fill>
  </fills>
  <borders count="25">
    <border>
      <left/>
      <right/>
      <top/>
      <bottom/>
      <diagonal/>
    </border>
    <border>
      <left style="double">
        <color theme="1" tint="0.14993743705557422"/>
      </left>
      <right style="double">
        <color theme="1" tint="0.14993743705557422"/>
      </right>
      <top style="double">
        <color theme="1" tint="0.14993743705557422"/>
      </top>
      <bottom style="double">
        <color theme="1" tint="0.14993743705557422"/>
      </bottom>
      <diagonal/>
    </border>
    <border>
      <left style="double">
        <color theme="1" tint="0.14993743705557422"/>
      </left>
      <right style="double">
        <color theme="1" tint="0.14993743705557422"/>
      </right>
      <top/>
      <bottom style="double">
        <color theme="1" tint="0.14993743705557422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theme="1" tint="0.14993743705557422"/>
      </left>
      <right/>
      <top/>
      <bottom style="double">
        <color theme="1" tint="0.14993743705557422"/>
      </bottom>
      <diagonal/>
    </border>
    <border>
      <left style="double">
        <color theme="1" tint="0.14993743705557422"/>
      </left>
      <right/>
      <top style="double">
        <color theme="1" tint="0.14993743705557422"/>
      </top>
      <bottom style="double">
        <color theme="1" tint="0.14993743705557422"/>
      </bottom>
      <diagonal/>
    </border>
    <border>
      <left/>
      <right style="double">
        <color theme="1" tint="0.14993743705557422"/>
      </right>
      <top/>
      <bottom style="double">
        <color theme="1" tint="0.14993743705557422"/>
      </bottom>
      <diagonal/>
    </border>
    <border>
      <left/>
      <right style="double">
        <color theme="1" tint="0.14993743705557422"/>
      </right>
      <top style="double">
        <color theme="1" tint="0.14993743705557422"/>
      </top>
      <bottom style="double">
        <color theme="1" tint="0.14993743705557422"/>
      </bottom>
      <diagonal/>
    </border>
    <border diagonalUp="1">
      <left/>
      <right/>
      <top style="double">
        <color theme="1" tint="0.14993743705557422"/>
      </top>
      <bottom style="double">
        <color auto="1"/>
      </bottom>
      <diagonal style="double">
        <color theme="1" tint="0.14990691854609822"/>
      </diagonal>
    </border>
    <border diagonalUp="1">
      <left/>
      <right/>
      <top style="double">
        <color theme="1" tint="0.14993743705557422"/>
      </top>
      <bottom style="double">
        <color theme="1" tint="0.14993743705557422"/>
      </bottom>
      <diagonal style="double">
        <color theme="1" tint="0.14990691854609822"/>
      </diagonal>
    </border>
    <border>
      <left/>
      <right/>
      <top style="double">
        <color theme="1" tint="0.14993743705557422"/>
      </top>
      <bottom style="double">
        <color theme="1" tint="0.14993743705557422"/>
      </bottom>
      <diagonal/>
    </border>
    <border>
      <left/>
      <right style="double">
        <color theme="1" tint="0.14990691854609822"/>
      </right>
      <top style="double">
        <color theme="1" tint="0.14993743705557422"/>
      </top>
      <bottom style="double">
        <color auto="1"/>
      </bottom>
      <diagonal/>
    </border>
    <border>
      <left style="double">
        <color theme="1" tint="0.14990691854609822"/>
      </left>
      <right style="double">
        <color theme="1" tint="0.14990691854609822"/>
      </right>
      <top style="double">
        <color theme="1" tint="0.14993743705557422"/>
      </top>
      <bottom style="double">
        <color auto="1"/>
      </bottom>
      <diagonal/>
    </border>
    <border>
      <left style="double">
        <color theme="1" tint="0.14993743705557422"/>
      </left>
      <right style="double">
        <color theme="1" tint="0.14993743705557422"/>
      </right>
      <top style="double">
        <color theme="1" tint="0.14993743705557422"/>
      </top>
      <bottom/>
      <diagonal/>
    </border>
    <border>
      <left style="double">
        <color theme="1" tint="0.14993743705557422"/>
      </left>
      <right style="double">
        <color theme="1" tint="0.14993743705557422"/>
      </right>
      <top/>
      <bottom/>
      <diagonal/>
    </border>
    <border diagonalUp="1">
      <left/>
      <right/>
      <top style="double">
        <color theme="1" tint="0.14993743705557422"/>
      </top>
      <bottom/>
      <diagonal style="double">
        <color theme="1" tint="0.14990691854609822"/>
      </diagonal>
    </border>
    <border>
      <left/>
      <right/>
      <top style="double">
        <color theme="1" tint="0.14993743705557422"/>
      </top>
      <bottom/>
      <diagonal/>
    </border>
    <border diagonalUp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 diagonalDown="1">
      <left style="double">
        <color theme="1" tint="0.14993743705557422"/>
      </left>
      <right style="double">
        <color theme="1" tint="0.14993743705557422"/>
      </right>
      <top style="double">
        <color theme="1" tint="0.14993743705557422"/>
      </top>
      <bottom/>
      <diagonal style="double">
        <color theme="1" tint="0.14990691854609822"/>
      </diagonal>
    </border>
    <border diagonalUp="1">
      <left/>
      <right/>
      <top/>
      <bottom/>
      <diagonal style="double">
        <color theme="1" tint="0.1498764000366222"/>
      </diagonal>
    </border>
    <border diagonalDown="1">
      <left style="double">
        <color theme="1" tint="0.14993743705557422"/>
      </left>
      <right style="double">
        <color theme="1" tint="0.14993743705557422"/>
      </right>
      <top/>
      <bottom/>
      <diagonal style="double">
        <color theme="1" tint="0.14990691854609822"/>
      </diagonal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3" fontId="4" fillId="8" borderId="0" xfId="0" applyNumberFormat="1" applyFont="1" applyFill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3" fontId="4" fillId="9" borderId="3" xfId="0" applyNumberFormat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0" fillId="9" borderId="3" xfId="0" applyFill="1" applyBorder="1" applyAlignment="1">
      <alignment vertical="center"/>
    </xf>
    <xf numFmtId="0" fontId="11" fillId="4" borderId="3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vertical="center"/>
    </xf>
    <xf numFmtId="0" fontId="9" fillId="4" borderId="3" xfId="0" applyFont="1" applyFill="1" applyBorder="1" applyAlignment="1">
      <alignment horizontal="center" vertical="center"/>
    </xf>
    <xf numFmtId="20" fontId="9" fillId="4" borderId="3" xfId="0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vertical="center"/>
    </xf>
    <xf numFmtId="0" fontId="15" fillId="4" borderId="3" xfId="0" applyFont="1" applyFill="1" applyBorder="1" applyAlignment="1">
      <alignment horizontal="center" vertical="center"/>
    </xf>
    <xf numFmtId="3" fontId="9" fillId="8" borderId="0" xfId="0" applyNumberFormat="1" applyFont="1" applyFill="1" applyAlignment="1">
      <alignment horizontal="center" vertical="center"/>
    </xf>
    <xf numFmtId="0" fontId="9" fillId="8" borderId="0" xfId="0" applyFont="1" applyFill="1" applyAlignment="1">
      <alignment vertical="center"/>
    </xf>
    <xf numFmtId="0" fontId="14" fillId="10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vertical="center"/>
    </xf>
    <xf numFmtId="0" fontId="15" fillId="4" borderId="6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20" fontId="9" fillId="4" borderId="6" xfId="0" applyNumberFormat="1" applyFont="1" applyFill="1" applyBorder="1" applyAlignment="1">
      <alignment horizontal="center" vertical="center"/>
    </xf>
    <xf numFmtId="3" fontId="9" fillId="4" borderId="6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3" fontId="16" fillId="8" borderId="0" xfId="0" applyNumberFormat="1" applyFont="1" applyFill="1" applyAlignment="1">
      <alignment horizontal="center" vertical="center"/>
    </xf>
    <xf numFmtId="3" fontId="17" fillId="8" borderId="0" xfId="0" applyNumberFormat="1" applyFont="1" applyFill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1" fontId="17" fillId="8" borderId="7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0" fontId="14" fillId="13" borderId="3" xfId="0" applyFont="1" applyFill="1" applyBorder="1" applyAlignment="1">
      <alignment horizontal="center" vertical="center"/>
    </xf>
    <xf numFmtId="0" fontId="14" fillId="13" borderId="3" xfId="0" applyFont="1" applyFill="1" applyBorder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center" vertical="center"/>
    </xf>
    <xf numFmtId="3" fontId="19" fillId="8" borderId="0" xfId="0" applyNumberFormat="1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20" fillId="14" borderId="0" xfId="0" quotePrefix="1" applyFont="1" applyFill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20" fontId="9" fillId="4" borderId="12" xfId="0" applyNumberFormat="1" applyFont="1" applyFill="1" applyBorder="1" applyAlignment="1">
      <alignment horizontal="center" vertical="center"/>
    </xf>
    <xf numFmtId="3" fontId="9" fillId="4" borderId="12" xfId="0" applyNumberFormat="1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vertical="center"/>
    </xf>
    <xf numFmtId="3" fontId="20" fillId="14" borderId="0" xfId="0" applyNumberFormat="1" applyFont="1" applyFill="1" applyAlignment="1">
      <alignment horizontal="center" vertical="center"/>
    </xf>
    <xf numFmtId="3" fontId="19" fillId="8" borderId="13" xfId="0" applyNumberFormat="1" applyFont="1" applyFill="1" applyBorder="1" applyAlignment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vertical="center"/>
    </xf>
    <xf numFmtId="3" fontId="20" fillId="14" borderId="14" xfId="0" applyNumberFormat="1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20" fillId="14" borderId="14" xfId="0" applyFont="1" applyFill="1" applyBorder="1" applyAlignment="1">
      <alignment horizontal="center" vertical="center"/>
    </xf>
    <xf numFmtId="0" fontId="20" fillId="14" borderId="14" xfId="0" quotePrefix="1" applyFont="1" applyFill="1" applyBorder="1" applyAlignment="1">
      <alignment horizontal="center" vertical="center"/>
    </xf>
    <xf numFmtId="0" fontId="19" fillId="8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20" fontId="9" fillId="4" borderId="16" xfId="0" applyNumberFormat="1" applyFont="1" applyFill="1" applyBorder="1" applyAlignment="1">
      <alignment horizontal="center" vertical="center"/>
    </xf>
    <xf numFmtId="3" fontId="9" fillId="4" borderId="16" xfId="0" applyNumberFormat="1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vertical="center"/>
    </xf>
    <xf numFmtId="0" fontId="1" fillId="4" borderId="17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20" fontId="9" fillId="16" borderId="0" xfId="0" applyNumberFormat="1" applyFont="1" applyFill="1" applyAlignment="1">
      <alignment horizontal="center" vertical="center"/>
    </xf>
    <xf numFmtId="3" fontId="9" fillId="16" borderId="0" xfId="0" applyNumberFormat="1" applyFont="1" applyFill="1" applyAlignment="1">
      <alignment horizontal="center" vertical="center"/>
    </xf>
    <xf numFmtId="0" fontId="18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20" fontId="9" fillId="5" borderId="0" xfId="0" applyNumberFormat="1" applyFont="1" applyFill="1" applyAlignment="1">
      <alignment horizontal="center" vertical="center"/>
    </xf>
    <xf numFmtId="3" fontId="9" fillId="5" borderId="0" xfId="0" applyNumberFormat="1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vertical="center"/>
    </xf>
    <xf numFmtId="3" fontId="19" fillId="8" borderId="19" xfId="0" applyNumberFormat="1" applyFont="1" applyFill="1" applyBorder="1" applyAlignment="1">
      <alignment horizontal="center" vertical="center"/>
    </xf>
    <xf numFmtId="0" fontId="19" fillId="8" borderId="19" xfId="0" applyFont="1" applyFill="1" applyBorder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20" fillId="14" borderId="20" xfId="0" quotePrefix="1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20" fillId="14" borderId="20" xfId="0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vertical="center"/>
    </xf>
    <xf numFmtId="0" fontId="4" fillId="3" borderId="21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20" fontId="9" fillId="3" borderId="21" xfId="0" applyNumberFormat="1" applyFont="1" applyFill="1" applyBorder="1" applyAlignment="1">
      <alignment horizontal="center" vertical="center"/>
    </xf>
    <xf numFmtId="3" fontId="9" fillId="3" borderId="21" xfId="0" applyNumberFormat="1" applyFont="1" applyFill="1" applyBorder="1" applyAlignment="1">
      <alignment horizontal="center" vertical="center"/>
    </xf>
    <xf numFmtId="0" fontId="18" fillId="3" borderId="21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vertical="center"/>
    </xf>
    <xf numFmtId="0" fontId="1" fillId="4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8" borderId="0" xfId="0" applyFont="1" applyFill="1" applyAlignment="1" applyProtection="1">
      <alignment horizontal="center" vertical="center"/>
      <protection locked="0"/>
    </xf>
    <xf numFmtId="0" fontId="9" fillId="8" borderId="14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3" fontId="15" fillId="8" borderId="0" xfId="0" applyNumberFormat="1" applyFont="1" applyFill="1" applyAlignment="1">
      <alignment horizontal="center" vertical="center"/>
    </xf>
    <xf numFmtId="1" fontId="4" fillId="8" borderId="7" xfId="0" applyNumberFormat="1" applyFont="1" applyFill="1" applyBorder="1" applyAlignment="1">
      <alignment horizontal="center" vertical="center"/>
    </xf>
    <xf numFmtId="1" fontId="17" fillId="8" borderId="0" xfId="0" applyNumberFormat="1" applyFont="1" applyFill="1" applyAlignment="1">
      <alignment horizontal="center" vertical="center"/>
    </xf>
    <xf numFmtId="0" fontId="21" fillId="15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vertical="center"/>
    </xf>
    <xf numFmtId="0" fontId="14" fillId="6" borderId="3" xfId="0" applyFont="1" applyFill="1" applyBorder="1" applyAlignment="1">
      <alignment vertical="center"/>
    </xf>
    <xf numFmtId="0" fontId="14" fillId="6" borderId="3" xfId="0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4" fillId="15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vertical="center"/>
    </xf>
    <xf numFmtId="0" fontId="22" fillId="6" borderId="3" xfId="0" applyFont="1" applyFill="1" applyBorder="1" applyAlignment="1">
      <alignment horizontal="center" vertical="center"/>
    </xf>
    <xf numFmtId="0" fontId="22" fillId="15" borderId="3" xfId="0" applyFont="1" applyFill="1" applyBorder="1" applyAlignment="1">
      <alignment horizontal="center" vertical="center"/>
    </xf>
    <xf numFmtId="0" fontId="17" fillId="19" borderId="3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vertical="center"/>
    </xf>
    <xf numFmtId="0" fontId="13" fillId="4" borderId="5" xfId="0" applyFont="1" applyFill="1" applyBorder="1" applyAlignment="1">
      <alignment horizontal="center" vertical="center"/>
    </xf>
    <xf numFmtId="0" fontId="22" fillId="17" borderId="0" xfId="0" applyFont="1" applyFill="1" applyAlignment="1">
      <alignment vertical="center"/>
    </xf>
    <xf numFmtId="0" fontId="22" fillId="17" borderId="0" xfId="0" applyFont="1" applyFill="1" applyAlignment="1">
      <alignment horizontal="center" vertical="center"/>
    </xf>
    <xf numFmtId="0" fontId="17" fillId="18" borderId="0" xfId="0" applyFont="1" applyFill="1" applyAlignment="1">
      <alignment horizontal="center" vertical="center"/>
    </xf>
    <xf numFmtId="0" fontId="22" fillId="18" borderId="0" xfId="0" applyFont="1" applyFill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3" fontId="23" fillId="4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80"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1" tint="0.34998626667073579"/>
      </font>
    </dxf>
    <dxf>
      <font>
        <color theme="7"/>
      </font>
    </dxf>
    <dxf>
      <font>
        <color rgb="FFFF0000"/>
      </font>
    </dxf>
    <dxf>
      <font>
        <color rgb="FFC00000"/>
      </font>
    </dxf>
    <dxf>
      <font>
        <color theme="9"/>
      </font>
    </dxf>
    <dxf>
      <font>
        <color rgb="FFC00000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theme="9" tint="-0.499984740745262"/>
      </font>
    </dxf>
    <dxf>
      <font>
        <color theme="9"/>
      </font>
    </dxf>
    <dxf>
      <font>
        <color theme="0" tint="-0.24994659260841701"/>
      </font>
    </dxf>
    <dxf>
      <font>
        <color theme="9"/>
      </font>
    </dxf>
    <dxf>
      <font>
        <color theme="7"/>
      </font>
    </dxf>
    <dxf>
      <font>
        <color theme="7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34998626667073579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34998626667073579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1" tint="0.34998626667073579"/>
      </font>
    </dxf>
    <dxf>
      <font>
        <color theme="7"/>
      </font>
    </dxf>
    <dxf>
      <font>
        <color rgb="FFFF0000"/>
      </font>
    </dxf>
    <dxf>
      <font>
        <color rgb="FFC00000"/>
      </font>
    </dxf>
    <dxf>
      <font>
        <color theme="9"/>
      </font>
    </dxf>
    <dxf>
      <font>
        <color theme="1" tint="0.14996795556505021"/>
      </font>
    </dxf>
    <dxf>
      <font>
        <color theme="1" tint="0.24994659260841701"/>
      </font>
    </dxf>
    <dxf>
      <font>
        <color rgb="FFC00000"/>
      </font>
    </dxf>
    <dxf>
      <font>
        <color rgb="FFFF0000"/>
      </font>
    </dxf>
    <dxf>
      <font>
        <color theme="9"/>
      </font>
    </dxf>
    <dxf>
      <font>
        <color theme="9" tint="-0.499984740745262"/>
      </font>
    </dxf>
    <dxf>
      <font>
        <color theme="9"/>
      </font>
    </dxf>
    <dxf>
      <font>
        <color theme="0" tint="-0.24994659260841701"/>
      </font>
    </dxf>
    <dxf>
      <font>
        <color theme="9"/>
      </font>
    </dxf>
    <dxf>
      <font>
        <color theme="7"/>
      </font>
    </dxf>
    <dxf>
      <font>
        <color theme="7"/>
      </font>
    </dxf>
    <dxf>
      <font>
        <color theme="1" tint="0.24994659260841701"/>
      </font>
    </dxf>
    <dxf>
      <font>
        <color theme="0" tint="-0.34998626667073579"/>
      </font>
    </dxf>
  </dxfs>
  <tableStyles count="0" defaultTableStyle="TableStyleMedium2" defaultPivotStyle="PivotStyleLight16"/>
  <colors>
    <mruColors>
      <color rgb="FF0D192E"/>
      <color rgb="FF101D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381001</xdr:colOff>
      <xdr:row>8</xdr:row>
      <xdr:rowOff>29307</xdr:rowOff>
    </xdr:from>
    <xdr:to>
      <xdr:col>16</xdr:col>
      <xdr:colOff>679940</xdr:colOff>
      <xdr:row>29</xdr:row>
      <xdr:rowOff>168519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DC781C-8277-7749-9EC0-53103E6DD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1" y="3026507"/>
          <a:ext cx="7741139" cy="4939812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380999</xdr:colOff>
      <xdr:row>35</xdr:row>
      <xdr:rowOff>58614</xdr:rowOff>
    </xdr:from>
    <xdr:to>
      <xdr:col>16</xdr:col>
      <xdr:colOff>679938</xdr:colOff>
      <xdr:row>56</xdr:row>
      <xdr:rowOff>197825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08BAD2-9B71-E54B-86AF-99C254D57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699" y="9443914"/>
          <a:ext cx="7741139" cy="49398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381001</xdr:colOff>
      <xdr:row>8</xdr:row>
      <xdr:rowOff>29307</xdr:rowOff>
    </xdr:from>
    <xdr:to>
      <xdr:col>16</xdr:col>
      <xdr:colOff>679940</xdr:colOff>
      <xdr:row>29</xdr:row>
      <xdr:rowOff>168519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442EAB-3D73-A94A-A6C7-139135897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1" y="3039207"/>
          <a:ext cx="7741139" cy="4939812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380999</xdr:colOff>
      <xdr:row>35</xdr:row>
      <xdr:rowOff>58614</xdr:rowOff>
    </xdr:from>
    <xdr:to>
      <xdr:col>16</xdr:col>
      <xdr:colOff>679938</xdr:colOff>
      <xdr:row>56</xdr:row>
      <xdr:rowOff>197825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578AFB-A42F-464C-94E3-38856E6C7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699" y="9456614"/>
          <a:ext cx="7741139" cy="49398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27</xdr:row>
      <xdr:rowOff>165100</xdr:rowOff>
    </xdr:from>
    <xdr:to>
      <xdr:col>10</xdr:col>
      <xdr:colOff>596900</xdr:colOff>
      <xdr:row>29</xdr:row>
      <xdr:rowOff>38100</xdr:rowOff>
    </xdr:to>
    <xdr:sp macro="" textlink="">
      <xdr:nvSpPr>
        <xdr:cNvPr id="4" name="Multiply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 flipV="1">
          <a:off x="8826500" y="5651500"/>
          <a:ext cx="292100" cy="279400"/>
        </a:xfrm>
        <a:prstGeom prst="mathMultiply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241300</xdr:colOff>
      <xdr:row>29</xdr:row>
      <xdr:rowOff>88900</xdr:rowOff>
    </xdr:from>
    <xdr:to>
      <xdr:col>10</xdr:col>
      <xdr:colOff>673100</xdr:colOff>
      <xdr:row>31</xdr:row>
      <xdr:rowOff>114300</xdr:rowOff>
    </xdr:to>
    <xdr:pic>
      <xdr:nvPicPr>
        <xdr:cNvPr id="11" name="Graphic 10" descr="Checkmark with solid fill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63000" y="5981700"/>
          <a:ext cx="431800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37AF-7637-6F4C-A30C-2E1BB3926699}">
  <dimension ref="A1:W6"/>
  <sheetViews>
    <sheetView tabSelected="1"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S13" sqref="S13"/>
    </sheetView>
  </sheetViews>
  <sheetFormatPr baseColWidth="10" defaultRowHeight="18" thickTop="1" thickBottom="1" x14ac:dyDescent="0.25"/>
  <cols>
    <col min="1" max="1" width="11" style="18" bestFit="1" customWidth="1"/>
    <col min="2" max="2" width="9.33203125" style="18" bestFit="1" customWidth="1"/>
    <col min="3" max="3" width="10.83203125" style="18"/>
    <col min="4" max="4" width="7" style="18" bestFit="1" customWidth="1"/>
    <col min="5" max="5" width="9.1640625" style="17" bestFit="1" customWidth="1"/>
    <col min="6" max="6" width="10.33203125" style="18" customWidth="1"/>
    <col min="7" max="8" width="7" style="18" bestFit="1" customWidth="1"/>
    <col min="9" max="9" width="8.83203125" style="18" customWidth="1"/>
    <col min="10" max="10" width="6.6640625" style="18" customWidth="1"/>
    <col min="11" max="11" width="7.5" style="18" bestFit="1" customWidth="1"/>
    <col min="12" max="12" width="8.5" style="18" hidden="1" customWidth="1"/>
    <col min="13" max="13" width="11.6640625" style="18" bestFit="1" customWidth="1"/>
    <col min="14" max="14" width="8.5" style="18" customWidth="1"/>
    <col min="15" max="15" width="9.1640625" style="18" customWidth="1"/>
    <col min="16" max="16" width="5.6640625" style="18" bestFit="1" customWidth="1"/>
    <col min="17" max="17" width="7.5" style="18" bestFit="1" customWidth="1"/>
    <col min="18" max="18" width="9.5" style="18" bestFit="1" customWidth="1"/>
    <col min="19" max="19" width="10.5" style="18" bestFit="1" customWidth="1"/>
    <col min="20" max="20" width="11.83203125" style="18" customWidth="1"/>
    <col min="21" max="21" width="12.1640625" style="18" customWidth="1"/>
    <col min="22" max="22" width="10" style="18" customWidth="1"/>
    <col min="23" max="23" width="19.6640625" style="18" customWidth="1"/>
    <col min="24" max="16384" width="10.83203125" style="18"/>
  </cols>
  <sheetData>
    <row r="1" spans="1:23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50" t="s">
        <v>94</v>
      </c>
      <c r="M1" s="50" t="s">
        <v>94</v>
      </c>
      <c r="N1" s="50"/>
      <c r="O1" s="50" t="s">
        <v>95</v>
      </c>
      <c r="P1" s="13"/>
      <c r="Q1" s="13"/>
      <c r="R1" s="13"/>
      <c r="S1" s="13"/>
      <c r="T1" s="13"/>
      <c r="U1" s="13"/>
      <c r="V1" s="13"/>
      <c r="W1" s="13"/>
    </row>
    <row r="2" spans="1:23" s="32" customFormat="1" ht="56" customHeight="1" thickTop="1" thickBot="1" x14ac:dyDescent="0.25">
      <c r="B2" s="31"/>
      <c r="C2" s="31"/>
      <c r="D2" s="31"/>
      <c r="E2" s="31"/>
      <c r="F2" s="31"/>
      <c r="G2" s="31"/>
      <c r="H2" s="31"/>
      <c r="I2" s="31"/>
      <c r="J2" s="31"/>
      <c r="K2" s="31"/>
      <c r="L2" s="133">
        <v>2024</v>
      </c>
      <c r="M2" s="133">
        <v>2024</v>
      </c>
      <c r="O2" s="51">
        <v>15000</v>
      </c>
      <c r="P2" s="31"/>
      <c r="Q2" s="31"/>
      <c r="R2" s="31"/>
      <c r="S2" s="31"/>
      <c r="T2" s="31"/>
      <c r="U2" s="31"/>
      <c r="V2" s="31"/>
      <c r="W2" s="31"/>
    </row>
    <row r="3" spans="1:23" s="62" customFormat="1" ht="35" customHeight="1" thickTop="1" thickBot="1" x14ac:dyDescent="0.25">
      <c r="A3" s="60" t="s">
        <v>8</v>
      </c>
      <c r="B3" s="60" t="s">
        <v>1</v>
      </c>
      <c r="C3" s="61" t="s">
        <v>73</v>
      </c>
      <c r="D3" s="61" t="s">
        <v>0</v>
      </c>
      <c r="E3" s="61" t="s">
        <v>2</v>
      </c>
      <c r="F3" s="61" t="s">
        <v>7</v>
      </c>
      <c r="G3" s="60" t="s">
        <v>75</v>
      </c>
      <c r="H3" s="60" t="s">
        <v>80</v>
      </c>
      <c r="I3" s="60" t="s">
        <v>34</v>
      </c>
      <c r="J3" s="60" t="s">
        <v>74</v>
      </c>
      <c r="K3" s="60" t="s">
        <v>76</v>
      </c>
      <c r="L3" s="60" t="s">
        <v>77</v>
      </c>
      <c r="M3" s="61" t="s">
        <v>105</v>
      </c>
      <c r="N3" s="60" t="s">
        <v>3</v>
      </c>
      <c r="O3" s="60" t="s">
        <v>24</v>
      </c>
      <c r="P3" s="60" t="s">
        <v>4</v>
      </c>
      <c r="Q3" s="60" t="s">
        <v>27</v>
      </c>
      <c r="R3" s="60" t="s">
        <v>5</v>
      </c>
      <c r="S3" s="60" t="s">
        <v>78</v>
      </c>
      <c r="T3" s="60" t="s">
        <v>6</v>
      </c>
      <c r="U3" s="60" t="s">
        <v>50</v>
      </c>
      <c r="V3" s="60" t="s">
        <v>92</v>
      </c>
      <c r="W3" s="61"/>
    </row>
    <row r="4" spans="1:23" s="20" customFormat="1" thickTop="1" thickBot="1" x14ac:dyDescent="0.25">
      <c r="E4" s="29"/>
    </row>
    <row r="6" spans="1:23" s="46" customFormat="1" ht="56" customHeight="1" thickTop="1" thickBot="1" x14ac:dyDescent="0.25">
      <c r="A6" s="43" t="s">
        <v>64</v>
      </c>
      <c r="B6" s="43">
        <v>14</v>
      </c>
      <c r="C6" s="43" t="s">
        <v>32</v>
      </c>
      <c r="D6" s="153">
        <v>1</v>
      </c>
      <c r="E6" s="43" t="s">
        <v>10</v>
      </c>
      <c r="F6" s="44">
        <v>0.79166666666666663</v>
      </c>
      <c r="G6" s="43" t="s">
        <v>81</v>
      </c>
      <c r="H6" s="43" t="s">
        <v>82</v>
      </c>
      <c r="I6" s="43" t="s">
        <v>18</v>
      </c>
      <c r="J6" s="43" t="s">
        <v>20</v>
      </c>
      <c r="K6" s="43">
        <v>0.5</v>
      </c>
      <c r="L6" s="43">
        <v>7.6</v>
      </c>
      <c r="M6" s="43">
        <v>0.98</v>
      </c>
      <c r="N6" s="43">
        <v>7.6</v>
      </c>
      <c r="O6" s="43">
        <v>75</v>
      </c>
      <c r="P6" s="43">
        <v>2</v>
      </c>
      <c r="Q6" s="43">
        <f>(O6*P6)</f>
        <v>150</v>
      </c>
      <c r="R6" s="43" t="s">
        <v>26</v>
      </c>
      <c r="S6" s="43">
        <v>-3</v>
      </c>
      <c r="T6" s="43">
        <v>-75</v>
      </c>
      <c r="U6" s="43">
        <v>-0.5</v>
      </c>
      <c r="V6" s="154">
        <v>14700</v>
      </c>
      <c r="W6" s="43"/>
    </row>
  </sheetData>
  <conditionalFormatting sqref="A6:XFD6">
    <cfRule type="containsText" dxfId="579" priority="28" operator="containsText" text="SELECT">
      <formula>NOT(ISERROR(SEARCH("SELECT",A6)))</formula>
    </cfRule>
    <cfRule type="containsText" dxfId="578" priority="27" operator="containsText" text="SELECT">
      <formula>NOT(ISERROR(SEARCH("SELECT",A6)))</formula>
    </cfRule>
  </conditionalFormatting>
  <conditionalFormatting sqref="E6">
    <cfRule type="containsText" dxfId="577" priority="14" operator="containsText" text="X">
      <formula>NOT(ISERROR(SEARCH("X",E6)))</formula>
    </cfRule>
    <cfRule type="containsText" dxfId="576" priority="11" operator="containsText" text="X">
      <formula>NOT(ISERROR(SEARCH("X",E6)))</formula>
    </cfRule>
    <cfRule type="containsText" dxfId="575" priority="12" operator="containsText" text="E">
      <formula>NOT(ISERROR(SEARCH("E",E6)))</formula>
    </cfRule>
    <cfRule type="containsText" dxfId="574" priority="13" operator="containsText" text="U">
      <formula>NOT(ISERROR(SEARCH("U",E6)))</formula>
    </cfRule>
    <cfRule type="containsText" dxfId="573" priority="15" operator="containsText" text="E">
      <formula>NOT(ISERROR(SEARCH("E",E6)))</formula>
    </cfRule>
    <cfRule type="containsText" dxfId="572" priority="16" operator="containsText" text="E">
      <formula>NOT(ISERROR(SEARCH("E",E6)))</formula>
    </cfRule>
  </conditionalFormatting>
  <conditionalFormatting sqref="I6">
    <cfRule type="containsText" dxfId="29" priority="17" operator="containsText" text="S">
      <formula>NOT(ISERROR(SEARCH("S",I6)))</formula>
    </cfRule>
    <cfRule type="containsText" dxfId="28" priority="1" operator="containsText" text="LO">
      <formula>NOT(ISERROR(SEARCH("LO",I6)))</formula>
    </cfRule>
  </conditionalFormatting>
  <conditionalFormatting sqref="J6">
    <cfRule type="containsText" dxfId="571" priority="8" operator="containsText" text="Y">
      <formula>NOT(ISERROR(SEARCH("Y",J6)))</formula>
    </cfRule>
    <cfRule type="containsText" dxfId="570" priority="9" operator="containsText" text="N">
      <formula>NOT(ISERROR(SEARCH("N",J6)))</formula>
    </cfRule>
    <cfRule type="containsText" dxfId="569" priority="10" operator="containsText" text="N">
      <formula>NOT(ISERROR(SEARCH("N",J6)))</formula>
    </cfRule>
  </conditionalFormatting>
  <conditionalFormatting sqref="L2:M2 O2">
    <cfRule type="containsText" dxfId="568" priority="20" operator="containsText" text="SELECT">
      <formula>NOT(ISERROR(SEARCH("SELECT",L2)))</formula>
    </cfRule>
    <cfRule type="containsText" dxfId="567" priority="22" operator="containsText" text="SELECT">
      <formula>NOT(ISERROR(SEARCH("SELECT",L2)))</formula>
    </cfRule>
  </conditionalFormatting>
  <conditionalFormatting sqref="R6">
    <cfRule type="containsText" dxfId="566" priority="5" operator="containsText" text="T">
      <formula>NOT(ISERROR(SEARCH("T",R6)))</formula>
    </cfRule>
    <cfRule type="containsText" dxfId="565" priority="6" operator="containsText" text="S">
      <formula>NOT(ISERROR(SEARCH("S",R6)))</formula>
    </cfRule>
    <cfRule type="containsText" dxfId="564" priority="4" operator="containsText" text="S">
      <formula>NOT(ISERROR(SEARCH("S",R6)))</formula>
    </cfRule>
    <cfRule type="containsText" dxfId="563" priority="3" operator="containsText" text="Ri">
      <formula>NOT(ISERROR(SEARCH("Ri",R6)))</formula>
    </cfRule>
    <cfRule type="containsText" dxfId="562" priority="2" operator="containsText" text="Ca">
      <formula>NOT(ISERROR(SEARCH("Ca",R6)))</formula>
    </cfRule>
  </conditionalFormatting>
  <conditionalFormatting sqref="S6:U6">
    <cfRule type="cellIs" dxfId="561" priority="7" operator="lessThan">
      <formula>0</formula>
    </cfRule>
  </conditionalFormatting>
  <conditionalFormatting sqref="T6">
    <cfRule type="cellIs" dxfId="560" priority="24" operator="lessThan">
      <formula>0</formula>
    </cfRule>
    <cfRule type="cellIs" dxfId="559" priority="25" operator="greaterThan">
      <formula>0</formula>
    </cfRule>
    <cfRule type="cellIs" dxfId="558" priority="26" operator="greaterThan">
      <formula>0</formula>
    </cfRule>
  </conditionalFormatting>
  <dataValidations count="1">
    <dataValidation operator="greaterThan" allowBlank="1" showInputMessage="1" showErrorMessage="1" sqref="F6" xr:uid="{15B40B70-C5E0-F34A-8995-B4290F6F67A4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id="{3DE5F120-177C-8244-9D5B-FC009B5C239E}">
            <xm:f>NOT(ISERROR(SEARCH("-",T6)))</xm:f>
            <xm:f>"-"</xm:f>
            <x14:dxf>
              <font>
                <color theme="4"/>
              </font>
            </x14:dxf>
          </x14:cfRule>
          <xm:sqref>T6:U6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7A56684A-C6E8-9C47-AD46-D1A950B2DC06}">
          <x14:formula1>
            <xm:f>datasheet!$F$37:$F$39</xm:f>
          </x14:formula1>
          <xm:sqref>J6</xm:sqref>
        </x14:dataValidation>
        <x14:dataValidation type="list" allowBlank="1" showInputMessage="1" showErrorMessage="1" xr:uid="{E0D67C22-830B-794D-8052-D6063244B8E9}">
          <x14:formula1>
            <xm:f>datasheet!$F$53:$F$55</xm:f>
          </x14:formula1>
          <xm:sqref>I6</xm:sqref>
        </x14:dataValidation>
        <x14:dataValidation type="list" allowBlank="1" showInputMessage="1" showErrorMessage="1" xr:uid="{8F4503A8-A31F-8C48-98F0-A40522B3E379}">
          <x14:formula1>
            <xm:f>datasheet!$H$6:$H$12</xm:f>
          </x14:formula1>
          <xm:sqref>H6</xm:sqref>
        </x14:dataValidation>
        <x14:dataValidation type="list" allowBlank="1" showInputMessage="1" showErrorMessage="1" xr:uid="{B250631B-53D2-5941-9694-02CDAC8AF27A}">
          <x14:formula1>
            <xm:f>datasheet!$F$6:$F$12</xm:f>
          </x14:formula1>
          <xm:sqref>G6</xm:sqref>
        </x14:dataValidation>
        <x14:dataValidation type="list" allowBlank="1" showInputMessage="1" showErrorMessage="1" xr:uid="{4B3A1AED-AB4B-9143-94ED-47682C48FBA4}">
          <x14:formula1>
            <xm:f>datasheet!$E$25:$E$28</xm:f>
          </x14:formula1>
          <xm:sqref>E6</xm:sqref>
        </x14:dataValidation>
        <x14:dataValidation type="list" allowBlank="1" showInputMessage="1" showErrorMessage="1" xr:uid="{16D07868-A925-A948-93D4-1D54E49DD3CA}">
          <x14:formula1>
            <xm:f>datasheet!$J$74:$J$80</xm:f>
          </x14:formula1>
          <xm:sqref>C6</xm:sqref>
        </x14:dataValidation>
        <x14:dataValidation type="list" allowBlank="1" showInputMessage="1" showErrorMessage="1" xr:uid="{2D0FA395-46F1-6F48-8355-30FA63BF21D4}">
          <x14:formula1>
            <xm:f>datasheet!$J$59:$J$71</xm:f>
          </x14:formula1>
          <xm:sqref>A6</xm:sqref>
        </x14:dataValidation>
        <x14:dataValidation type="list" allowBlank="1" showInputMessage="1" showErrorMessage="1" xr:uid="{010F3A5E-3FF8-D94A-BE3E-5CD0B80642F1}">
          <x14:formula1>
            <xm:f>datasheet!$E$51:$E$82</xm:f>
          </x14:formula1>
          <xm:sqref>B6 D6</xm:sqref>
        </x14:dataValidation>
        <x14:dataValidation type="list" allowBlank="1" showInputMessage="1" showErrorMessage="1" xr:uid="{8F5CA323-001D-324C-8AB1-8C8D9B525A8A}">
          <x14:formula1>
            <xm:f>datasheet!$F$66:$F$70</xm:f>
          </x14:formula1>
          <xm:sqref>R6</xm:sqref>
        </x14:dataValidation>
        <x14:dataValidation type="list" allowBlank="1" showInputMessage="1" showErrorMessage="1" xr:uid="{3BF87F05-F300-E748-B6D2-79EEEDC0B936}">
          <x14:formula1>
            <xm:f>datasheet!$E$51:$E$71</xm:f>
          </x14:formula1>
          <xm:sqref>P6</xm:sqref>
        </x14:dataValidation>
        <x14:dataValidation type="list" allowBlank="1" showInputMessage="1" showErrorMessage="1" xr:uid="{6DD15120-3E7E-4542-A812-53411D8F1DCF}">
          <x14:formula1>
            <xm:f>datasheet!$L$2:$L$82</xm:f>
          </x14:formula1>
          <xm:sqref>N6</xm:sqref>
        </x14:dataValidation>
        <x14:dataValidation type="list" allowBlank="1" showInputMessage="1" showErrorMessage="1" xr:uid="{88E90DBF-8A7E-F040-90B8-F30EBC017B12}">
          <x14:formula1>
            <xm:f>datasheet!$F$111:$F$123</xm:f>
          </x14:formula1>
          <xm:sqref>K6</xm:sqref>
        </x14:dataValidation>
        <x14:dataValidation type="list" allowBlank="1" showInputMessage="1" showErrorMessage="1" xr:uid="{9DEE473A-87F1-2543-A0A5-C8F784C8216D}">
          <x14:formula1>
            <xm:f>datasheet!$F$25:$F$31</xm:f>
          </x14:formula1>
          <xm:sqref>O2</xm:sqref>
        </x14:dataValidation>
        <x14:dataValidation type="list" allowBlank="1" showInputMessage="1" showErrorMessage="1" xr:uid="{4D98D952-2DCB-9240-BE37-F422EFF3A468}">
          <x14:formula1>
            <xm:f>datasheet!$J$83:$J$90</xm:f>
          </x14:formula1>
          <xm:sqref>K16 L2:M2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B21E-7D9B-EA4E-AEAC-28BBEB5421FE}">
  <dimension ref="A3:X76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C17" sqref="C17"/>
    </sheetView>
  </sheetViews>
  <sheetFormatPr baseColWidth="10" defaultRowHeight="18" thickTop="1" thickBottom="1" x14ac:dyDescent="0.25"/>
  <cols>
    <col min="1" max="1" width="11.1640625" style="18" bestFit="1" customWidth="1"/>
    <col min="2" max="2" width="7.33203125" style="18" bestFit="1" customWidth="1"/>
    <col min="3" max="3" width="10.83203125" style="18"/>
    <col min="4" max="4" width="7" style="18" bestFit="1" customWidth="1"/>
    <col min="5" max="5" width="9.1640625" style="17" bestFit="1" customWidth="1"/>
    <col min="6" max="6" width="10.33203125" style="18" customWidth="1"/>
    <col min="7" max="8" width="7" style="18" bestFit="1" customWidth="1"/>
    <col min="9" max="9" width="8.83203125" style="18" customWidth="1"/>
    <col min="10" max="10" width="6.6640625" style="18" customWidth="1"/>
    <col min="11" max="11" width="7.5" style="18" bestFit="1" customWidth="1"/>
    <col min="12" max="13" width="7" style="18" bestFit="1" customWidth="1"/>
    <col min="14" max="14" width="9" style="18" bestFit="1" customWidth="1"/>
    <col min="15" max="15" width="7.1640625" style="18" bestFit="1" customWidth="1"/>
    <col min="16" max="16" width="9.33203125" style="18" bestFit="1" customWidth="1"/>
    <col min="17" max="17" width="7.5" style="18" bestFit="1" customWidth="1"/>
    <col min="18" max="18" width="7" style="18" bestFit="1" customWidth="1"/>
    <col min="19" max="19" width="8.33203125" style="18" bestFit="1" customWidth="1"/>
    <col min="20" max="20" width="10.5" style="18" bestFit="1" customWidth="1"/>
    <col min="21" max="21" width="12.33203125" style="18" bestFit="1" customWidth="1"/>
    <col min="22" max="22" width="12.83203125" style="18" bestFit="1" customWidth="1"/>
    <col min="23" max="23" width="20.1640625" style="18" customWidth="1"/>
    <col min="24" max="16384" width="10.83203125" style="18"/>
  </cols>
  <sheetData>
    <row r="3" spans="1:24" s="65" customFormat="1" ht="37" customHeight="1" thickTop="1" x14ac:dyDescent="0.2">
      <c r="A3" s="63" t="s">
        <v>8</v>
      </c>
      <c r="B3" s="63" t="s">
        <v>1</v>
      </c>
      <c r="C3" s="64" t="s">
        <v>73</v>
      </c>
      <c r="D3" s="64" t="s">
        <v>0</v>
      </c>
      <c r="E3" s="64" t="s">
        <v>2</v>
      </c>
      <c r="F3" s="64" t="s">
        <v>7</v>
      </c>
      <c r="G3" s="63" t="s">
        <v>75</v>
      </c>
      <c r="H3" s="63" t="s">
        <v>80</v>
      </c>
      <c r="I3" s="63" t="s">
        <v>34</v>
      </c>
      <c r="J3" s="63" t="s">
        <v>74</v>
      </c>
      <c r="K3" s="63" t="s">
        <v>76</v>
      </c>
      <c r="L3" s="63" t="s">
        <v>77</v>
      </c>
      <c r="M3" s="64" t="s">
        <v>79</v>
      </c>
      <c r="N3" s="63" t="s">
        <v>3</v>
      </c>
      <c r="O3" s="63" t="s">
        <v>24</v>
      </c>
      <c r="P3" s="64" t="s">
        <v>66</v>
      </c>
      <c r="Q3" s="63" t="s">
        <v>27</v>
      </c>
      <c r="R3" s="63" t="s">
        <v>4</v>
      </c>
      <c r="S3" s="63" t="s">
        <v>5</v>
      </c>
      <c r="T3" s="63" t="s">
        <v>78</v>
      </c>
      <c r="U3" s="63" t="s">
        <v>6</v>
      </c>
      <c r="V3" s="63" t="s">
        <v>50</v>
      </c>
      <c r="W3" s="63" t="s">
        <v>92</v>
      </c>
      <c r="X3" s="64"/>
    </row>
    <row r="4" spans="1:24" s="47" customFormat="1" ht="16" x14ac:dyDescent="0.2">
      <c r="E4" s="48"/>
    </row>
    <row r="5" spans="1:24" s="46" customFormat="1" ht="56" customHeight="1" thickBot="1" x14ac:dyDescent="0.25">
      <c r="A5" s="42"/>
      <c r="B5" s="43"/>
      <c r="C5" s="43"/>
      <c r="D5" s="43"/>
      <c r="E5" s="43"/>
      <c r="F5" s="44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5"/>
      <c r="X5" s="43"/>
    </row>
    <row r="7" spans="1:24" s="136" customFormat="1" ht="35" customHeight="1" thickTop="1" thickBot="1" x14ac:dyDescent="0.25">
      <c r="A7" s="134" t="s">
        <v>8</v>
      </c>
      <c r="B7" s="134" t="s">
        <v>1</v>
      </c>
      <c r="C7" s="135" t="s">
        <v>73</v>
      </c>
      <c r="D7" s="135" t="s">
        <v>0</v>
      </c>
      <c r="E7" s="135" t="s">
        <v>2</v>
      </c>
      <c r="F7" s="135" t="s">
        <v>7</v>
      </c>
      <c r="G7" s="134" t="s">
        <v>75</v>
      </c>
      <c r="H7" s="134" t="s">
        <v>80</v>
      </c>
      <c r="I7" s="134" t="s">
        <v>34</v>
      </c>
      <c r="J7" s="134" t="s">
        <v>74</v>
      </c>
      <c r="K7" s="134" t="s">
        <v>76</v>
      </c>
      <c r="L7" s="134" t="s">
        <v>77</v>
      </c>
      <c r="M7" s="135" t="s">
        <v>79</v>
      </c>
      <c r="N7" s="134" t="s">
        <v>3</v>
      </c>
      <c r="O7" s="134" t="s">
        <v>24</v>
      </c>
      <c r="P7" s="135" t="s">
        <v>66</v>
      </c>
      <c r="Q7" s="134" t="s">
        <v>27</v>
      </c>
      <c r="R7" s="134" t="s">
        <v>4</v>
      </c>
      <c r="S7" s="134" t="s">
        <v>5</v>
      </c>
      <c r="T7" s="134" t="s">
        <v>78</v>
      </c>
      <c r="U7" s="134" t="s">
        <v>6</v>
      </c>
      <c r="V7" s="134" t="s">
        <v>50</v>
      </c>
      <c r="W7" s="134" t="s">
        <v>92</v>
      </c>
      <c r="X7" s="135"/>
    </row>
    <row r="9" spans="1:24" s="38" customFormat="1" ht="35" customHeight="1" thickTop="1" thickBot="1" x14ac:dyDescent="0.25">
      <c r="A9" s="27" t="s">
        <v>69</v>
      </c>
      <c r="B9" s="37" t="s">
        <v>69</v>
      </c>
      <c r="C9" s="27" t="s">
        <v>69</v>
      </c>
      <c r="D9" s="27" t="s">
        <v>69</v>
      </c>
      <c r="E9" s="27" t="s">
        <v>69</v>
      </c>
      <c r="F9" s="27" t="s">
        <v>91</v>
      </c>
      <c r="G9" s="27" t="s">
        <v>69</v>
      </c>
      <c r="H9" s="27" t="s">
        <v>69</v>
      </c>
      <c r="I9" s="27" t="s">
        <v>69</v>
      </c>
      <c r="J9" s="27" t="s">
        <v>69</v>
      </c>
      <c r="K9" s="27" t="s">
        <v>69</v>
      </c>
      <c r="L9" s="27" t="s">
        <v>91</v>
      </c>
      <c r="M9" s="27" t="s">
        <v>91</v>
      </c>
      <c r="N9" s="27" t="s">
        <v>69</v>
      </c>
      <c r="O9" s="27" t="s">
        <v>91</v>
      </c>
      <c r="P9" s="27" t="s">
        <v>91</v>
      </c>
      <c r="Q9" s="27" t="s">
        <v>91</v>
      </c>
      <c r="R9" s="27">
        <v>3</v>
      </c>
      <c r="S9" s="27" t="s">
        <v>25</v>
      </c>
      <c r="T9" s="27" t="s">
        <v>91</v>
      </c>
      <c r="U9" s="27" t="s">
        <v>91</v>
      </c>
      <c r="V9" s="27" t="s">
        <v>91</v>
      </c>
      <c r="W9" s="27" t="s">
        <v>91</v>
      </c>
      <c r="X9" s="27"/>
    </row>
    <row r="14" spans="1:24" s="46" customFormat="1" ht="56" customHeight="1" thickTop="1" thickBot="1" x14ac:dyDescent="0.25">
      <c r="A14" s="43" t="s">
        <v>64</v>
      </c>
      <c r="B14" s="43">
        <v>14</v>
      </c>
      <c r="C14" s="43" t="s">
        <v>32</v>
      </c>
      <c r="D14" s="153">
        <v>1</v>
      </c>
      <c r="E14" s="43" t="s">
        <v>10</v>
      </c>
      <c r="F14" s="44">
        <v>0.79166666666666663</v>
      </c>
      <c r="G14" s="43" t="s">
        <v>81</v>
      </c>
      <c r="H14" s="43" t="s">
        <v>82</v>
      </c>
      <c r="I14" s="43" t="s">
        <v>18</v>
      </c>
      <c r="J14" s="43" t="s">
        <v>20</v>
      </c>
      <c r="K14" s="43">
        <v>0.5</v>
      </c>
      <c r="L14" s="43">
        <v>7.6</v>
      </c>
      <c r="M14" s="43">
        <v>0.98</v>
      </c>
      <c r="N14" s="43">
        <v>7.6</v>
      </c>
      <c r="O14" s="43">
        <v>75</v>
      </c>
      <c r="P14" s="43">
        <v>2</v>
      </c>
      <c r="Q14" s="43">
        <f>(O14*P14)</f>
        <v>150</v>
      </c>
      <c r="R14" s="43" t="s">
        <v>26</v>
      </c>
      <c r="S14" s="43">
        <v>-3</v>
      </c>
      <c r="T14" s="43">
        <v>-75</v>
      </c>
      <c r="U14" s="43">
        <v>-0.5</v>
      </c>
      <c r="V14" s="154">
        <v>15600</v>
      </c>
      <c r="W14" s="43"/>
    </row>
    <row r="18" spans="1:24" s="46" customFormat="1" ht="56" customHeight="1" thickTop="1" thickBot="1" x14ac:dyDescent="0.25">
      <c r="A18" s="49" t="s">
        <v>69</v>
      </c>
      <c r="B18" s="43" t="s">
        <v>69</v>
      </c>
      <c r="C18" s="43" t="s">
        <v>69</v>
      </c>
      <c r="D18" s="43" t="s">
        <v>69</v>
      </c>
      <c r="E18" s="43" t="s">
        <v>69</v>
      </c>
      <c r="F18" s="44" t="s">
        <v>91</v>
      </c>
      <c r="G18" s="43" t="s">
        <v>69</v>
      </c>
      <c r="H18" s="43" t="s">
        <v>69</v>
      </c>
      <c r="I18" s="43" t="s">
        <v>69</v>
      </c>
      <c r="J18" s="43" t="s">
        <v>69</v>
      </c>
      <c r="K18" s="43" t="s">
        <v>69</v>
      </c>
      <c r="L18" s="43" t="s">
        <v>91</v>
      </c>
      <c r="M18" s="43" t="s">
        <v>69</v>
      </c>
      <c r="N18" s="43" t="s">
        <v>69</v>
      </c>
      <c r="O18" s="43" t="s">
        <v>91</v>
      </c>
      <c r="P18" s="43">
        <v>7.2</v>
      </c>
      <c r="Q18" s="43" t="s">
        <v>91</v>
      </c>
      <c r="R18" s="43">
        <v>3</v>
      </c>
      <c r="S18" s="43" t="s">
        <v>25</v>
      </c>
      <c r="T18" s="43" t="s">
        <v>91</v>
      </c>
      <c r="U18" s="43" t="s">
        <v>91</v>
      </c>
      <c r="V18" s="43" t="s">
        <v>91</v>
      </c>
      <c r="W18" s="45">
        <v>15600</v>
      </c>
      <c r="X18" s="43"/>
    </row>
    <row r="23" spans="1:24" s="91" customFormat="1" ht="56" customHeight="1" thickTop="1" thickBot="1" x14ac:dyDescent="0.25">
      <c r="A23" s="87" t="s">
        <v>69</v>
      </c>
      <c r="B23" s="88" t="s">
        <v>69</v>
      </c>
      <c r="C23" s="88" t="s">
        <v>69</v>
      </c>
      <c r="D23" s="88" t="s">
        <v>69</v>
      </c>
      <c r="E23" s="88" t="s">
        <v>69</v>
      </c>
      <c r="F23" s="89" t="s">
        <v>91</v>
      </c>
      <c r="G23" s="88" t="s">
        <v>69</v>
      </c>
      <c r="H23" s="88" t="s">
        <v>69</v>
      </c>
      <c r="I23" s="88" t="s">
        <v>69</v>
      </c>
      <c r="J23" s="88" t="s">
        <v>69</v>
      </c>
      <c r="K23" s="88" t="s">
        <v>69</v>
      </c>
      <c r="L23" s="88" t="s">
        <v>91</v>
      </c>
      <c r="M23" s="88" t="s">
        <v>91</v>
      </c>
      <c r="N23" s="88" t="s">
        <v>69</v>
      </c>
      <c r="O23" s="88" t="s">
        <v>91</v>
      </c>
      <c r="P23" s="88" t="s">
        <v>91</v>
      </c>
      <c r="Q23" s="88" t="s">
        <v>91</v>
      </c>
      <c r="R23" s="88">
        <v>3</v>
      </c>
      <c r="S23" s="88" t="s">
        <v>25</v>
      </c>
      <c r="T23" s="88" t="s">
        <v>91</v>
      </c>
      <c r="U23" s="88" t="s">
        <v>91</v>
      </c>
      <c r="V23" s="88" t="s">
        <v>91</v>
      </c>
      <c r="W23" s="90">
        <v>15600</v>
      </c>
      <c r="X23" s="88"/>
    </row>
    <row r="27" spans="1:24" s="35" customFormat="1" ht="32" customHeight="1" thickTop="1" thickBot="1" x14ac:dyDescent="0.25">
      <c r="A27" s="36"/>
      <c r="B27" s="33"/>
      <c r="C27" s="33"/>
      <c r="D27" s="33"/>
      <c r="E27" s="33"/>
      <c r="F27" s="34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34" spans="1:1" thickTop="1" thickBot="1" x14ac:dyDescent="0.25">
      <c r="A34" s="27" t="s">
        <v>102</v>
      </c>
    </row>
    <row r="50" spans="1:24" s="46" customFormat="1" ht="56" customHeight="1" thickTop="1" thickBot="1" x14ac:dyDescent="0.25">
      <c r="A50" s="49" t="s">
        <v>69</v>
      </c>
      <c r="B50" s="43" t="s">
        <v>69</v>
      </c>
      <c r="C50" s="43" t="s">
        <v>69</v>
      </c>
      <c r="D50" s="43" t="s">
        <v>69</v>
      </c>
      <c r="E50" s="43" t="s">
        <v>69</v>
      </c>
      <c r="F50" s="44" t="s">
        <v>91</v>
      </c>
      <c r="G50" s="43" t="s">
        <v>69</v>
      </c>
      <c r="H50" s="43" t="s">
        <v>69</v>
      </c>
      <c r="I50" s="43" t="s">
        <v>69</v>
      </c>
      <c r="J50" s="43" t="s">
        <v>69</v>
      </c>
      <c r="K50" s="43" t="s">
        <v>69</v>
      </c>
      <c r="L50" s="43" t="s">
        <v>91</v>
      </c>
      <c r="M50" s="43" t="s">
        <v>69</v>
      </c>
      <c r="N50" s="43" t="s">
        <v>69</v>
      </c>
      <c r="O50" s="43" t="s">
        <v>91</v>
      </c>
      <c r="P50" s="43">
        <v>7.2</v>
      </c>
      <c r="Q50" s="43" t="s">
        <v>91</v>
      </c>
      <c r="R50" s="43">
        <v>3</v>
      </c>
      <c r="S50" s="43" t="s">
        <v>25</v>
      </c>
      <c r="T50" s="43" t="s">
        <v>91</v>
      </c>
      <c r="U50" s="43" t="s">
        <v>91</v>
      </c>
      <c r="V50" s="43" t="s">
        <v>91</v>
      </c>
      <c r="W50" s="45">
        <v>15600</v>
      </c>
      <c r="X50" s="43"/>
    </row>
    <row r="54" spans="1:24" s="38" customFormat="1" ht="35" customHeight="1" thickTop="1" thickBot="1" x14ac:dyDescent="0.25">
      <c r="A54" s="27" t="s">
        <v>69</v>
      </c>
      <c r="B54" s="37" t="s">
        <v>69</v>
      </c>
      <c r="C54" s="27" t="s">
        <v>69</v>
      </c>
      <c r="D54" s="27" t="s">
        <v>69</v>
      </c>
      <c r="E54" s="27" t="s">
        <v>69</v>
      </c>
      <c r="F54" s="27" t="s">
        <v>91</v>
      </c>
      <c r="G54" s="27" t="s">
        <v>69</v>
      </c>
      <c r="H54" s="27" t="s">
        <v>69</v>
      </c>
      <c r="I54" s="27" t="s">
        <v>69</v>
      </c>
      <c r="J54" s="27" t="s">
        <v>69</v>
      </c>
      <c r="K54" s="27" t="s">
        <v>69</v>
      </c>
      <c r="L54" s="27" t="s">
        <v>91</v>
      </c>
      <c r="M54" s="27" t="s">
        <v>91</v>
      </c>
      <c r="N54" s="27" t="s">
        <v>69</v>
      </c>
      <c r="O54" s="27" t="s">
        <v>91</v>
      </c>
      <c r="P54" s="27" t="s">
        <v>91</v>
      </c>
      <c r="Q54" s="27" t="s">
        <v>91</v>
      </c>
      <c r="R54" s="27">
        <v>3</v>
      </c>
      <c r="S54" s="27" t="s">
        <v>25</v>
      </c>
      <c r="T54" s="27" t="s">
        <v>91</v>
      </c>
      <c r="U54" s="27" t="s">
        <v>91</v>
      </c>
      <c r="V54" s="27" t="s">
        <v>91</v>
      </c>
      <c r="W54" s="27" t="s">
        <v>91</v>
      </c>
      <c r="X54" s="27"/>
    </row>
    <row r="58" spans="1:24" s="47" customFormat="1" ht="17" thickTop="1" x14ac:dyDescent="0.2">
      <c r="E58" s="48"/>
    </row>
    <row r="59" spans="1:24" s="46" customFormat="1" ht="56" customHeight="1" thickBot="1" x14ac:dyDescent="0.25">
      <c r="A59" s="42"/>
      <c r="B59" s="43"/>
      <c r="C59" s="43"/>
      <c r="D59" s="43"/>
      <c r="E59" s="43"/>
      <c r="F59" s="4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5"/>
      <c r="X59" s="43"/>
    </row>
    <row r="63" spans="1:24" s="76" customFormat="1" ht="56" customHeight="1" thickTop="1" thickBot="1" x14ac:dyDescent="0.25">
      <c r="A63" s="71"/>
      <c r="B63" s="72"/>
      <c r="C63" s="72"/>
      <c r="D63" s="72"/>
      <c r="E63" s="72"/>
      <c r="F63" s="73"/>
      <c r="G63" s="72"/>
      <c r="H63" s="74"/>
      <c r="I63" s="71"/>
      <c r="J63" s="72"/>
      <c r="K63" s="71"/>
      <c r="L63" s="72"/>
      <c r="M63" s="71"/>
      <c r="N63" s="75"/>
      <c r="O63" s="72"/>
      <c r="P63" s="72"/>
      <c r="Q63" s="72"/>
      <c r="R63" s="72"/>
      <c r="S63" s="72"/>
      <c r="T63" s="72"/>
      <c r="U63" s="72"/>
      <c r="V63" s="72"/>
      <c r="W63" s="74">
        <v>15600</v>
      </c>
      <c r="X63" s="72"/>
    </row>
    <row r="66" spans="1:24" s="41" customFormat="1" ht="37" customHeight="1" thickTop="1" thickBot="1" x14ac:dyDescent="0.25">
      <c r="A66" s="39" t="s">
        <v>8</v>
      </c>
      <c r="B66" s="39" t="s">
        <v>1</v>
      </c>
      <c r="C66" s="40" t="s">
        <v>73</v>
      </c>
      <c r="D66" s="40" t="s">
        <v>0</v>
      </c>
      <c r="E66" s="40" t="s">
        <v>2</v>
      </c>
      <c r="F66" s="40" t="s">
        <v>7</v>
      </c>
      <c r="G66" s="39" t="s">
        <v>75</v>
      </c>
      <c r="H66" s="39" t="s">
        <v>80</v>
      </c>
      <c r="I66" s="39" t="s">
        <v>34</v>
      </c>
      <c r="J66" s="39" t="s">
        <v>74</v>
      </c>
      <c r="K66" s="39" t="s">
        <v>76</v>
      </c>
      <c r="L66" s="39" t="s">
        <v>77</v>
      </c>
      <c r="M66" s="40" t="s">
        <v>79</v>
      </c>
      <c r="N66" s="39" t="s">
        <v>3</v>
      </c>
      <c r="O66" s="39" t="s">
        <v>24</v>
      </c>
      <c r="P66" s="40" t="s">
        <v>66</v>
      </c>
      <c r="Q66" s="39" t="s">
        <v>27</v>
      </c>
      <c r="R66" s="39" t="s">
        <v>4</v>
      </c>
      <c r="S66" s="39" t="s">
        <v>5</v>
      </c>
      <c r="T66" s="39" t="s">
        <v>78</v>
      </c>
      <c r="U66" s="39" t="s">
        <v>6</v>
      </c>
      <c r="V66" s="39" t="s">
        <v>50</v>
      </c>
      <c r="W66" s="39" t="s">
        <v>92</v>
      </c>
      <c r="X66" s="40"/>
    </row>
    <row r="70" spans="1:24" s="12" customFormat="1" ht="39" customHeight="1" thickTop="1" thickBot="1" x14ac:dyDescent="0.25">
      <c r="A70" s="14"/>
      <c r="B70" s="15"/>
      <c r="C70" s="14"/>
      <c r="D70" s="13"/>
      <c r="E70" s="27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3" spans="1:24" s="76" customFormat="1" ht="56" customHeight="1" thickTop="1" thickBot="1" x14ac:dyDescent="0.25">
      <c r="A73" s="71"/>
      <c r="B73" s="72"/>
      <c r="C73" s="72"/>
      <c r="D73" s="72"/>
      <c r="E73" s="72"/>
      <c r="F73" s="73"/>
      <c r="G73" s="72"/>
      <c r="H73" s="74"/>
      <c r="I73" s="71"/>
      <c r="J73" s="72"/>
      <c r="K73" s="71"/>
      <c r="L73" s="72"/>
      <c r="M73" s="71"/>
      <c r="N73" s="75"/>
      <c r="O73" s="72"/>
      <c r="P73" s="72"/>
      <c r="Q73" s="72"/>
      <c r="R73" s="72"/>
      <c r="S73" s="72"/>
      <c r="T73" s="72"/>
      <c r="U73" s="72"/>
      <c r="V73" s="72"/>
      <c r="W73" s="74">
        <v>15600</v>
      </c>
      <c r="X73" s="72"/>
    </row>
    <row r="76" spans="1:24" s="46" customFormat="1" ht="56" customHeight="1" thickTop="1" thickBot="1" x14ac:dyDescent="0.25">
      <c r="A76" s="42"/>
      <c r="B76" s="43"/>
      <c r="C76" s="43"/>
      <c r="D76" s="43"/>
      <c r="E76" s="43"/>
      <c r="F76" s="4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5"/>
      <c r="X76" s="43"/>
    </row>
  </sheetData>
  <conditionalFormatting sqref="A9">
    <cfRule type="containsText" dxfId="350" priority="85" operator="containsText" text="SELECT">
      <formula>NOT(ISERROR(SEARCH("SELECT",A9)))</formula>
    </cfRule>
  </conditionalFormatting>
  <conditionalFormatting sqref="A34">
    <cfRule type="containsText" dxfId="349" priority="24" operator="containsText" text="SELECT">
      <formula>NOT(ISERROR(SEARCH("SELECT",A34)))</formula>
    </cfRule>
    <cfRule type="containsText" dxfId="348" priority="25" operator="containsText" text="SELECT">
      <formula>NOT(ISERROR(SEARCH("SELECT",A34)))</formula>
    </cfRule>
  </conditionalFormatting>
  <conditionalFormatting sqref="A54">
    <cfRule type="containsText" dxfId="347" priority="59" operator="containsText" text="SELECT">
      <formula>NOT(ISERROR(SEARCH("SELECT",A54)))</formula>
    </cfRule>
  </conditionalFormatting>
  <conditionalFormatting sqref="A5:XFD5">
    <cfRule type="containsText" dxfId="346" priority="88" operator="containsText" text="SELECT">
      <formula>NOT(ISERROR(SEARCH("SELECT",A5)))</formula>
    </cfRule>
    <cfRule type="containsText" dxfId="345" priority="87" operator="containsText" text="SELECT">
      <formula>NOT(ISERROR(SEARCH("SELECT",A5)))</formula>
    </cfRule>
  </conditionalFormatting>
  <conditionalFormatting sqref="A9:XFD9">
    <cfRule type="containsText" dxfId="344" priority="86" operator="containsText" text="SELECT">
      <formula>NOT(ISERROR(SEARCH("SELECT",A9)))</formula>
    </cfRule>
    <cfRule type="containsText" dxfId="343" priority="84" operator="containsText" text="SELECT">
      <formula>NOT(ISERROR(SEARCH("SELECT",A9)))</formula>
    </cfRule>
  </conditionalFormatting>
  <conditionalFormatting sqref="A18:XFD18">
    <cfRule type="containsText" dxfId="340" priority="73" operator="containsText" text="SELECT">
      <formula>NOT(ISERROR(SEARCH("SELECT",A18)))</formula>
    </cfRule>
    <cfRule type="containsText" dxfId="339" priority="72" operator="containsText" text="SELECT">
      <formula>NOT(ISERROR(SEARCH("SELECT",A18)))</formula>
    </cfRule>
  </conditionalFormatting>
  <conditionalFormatting sqref="A23:XFD23">
    <cfRule type="containsText" dxfId="338" priority="32" operator="containsText" text="SELECT">
      <formula>NOT(ISERROR(SEARCH("SELECT",A23)))</formula>
    </cfRule>
    <cfRule type="containsText" dxfId="337" priority="33" operator="containsText" text="SELECT">
      <formula>NOT(ISERROR(SEARCH("SELECT",A23)))</formula>
    </cfRule>
  </conditionalFormatting>
  <conditionalFormatting sqref="A27:XFD27">
    <cfRule type="containsText" dxfId="336" priority="67" operator="containsText" text="SELECT">
      <formula>NOT(ISERROR(SEARCH("SELECT",A27)))</formula>
    </cfRule>
  </conditionalFormatting>
  <conditionalFormatting sqref="A50:XFD50">
    <cfRule type="containsText" dxfId="335" priority="66" operator="containsText" text="SELECT">
      <formula>NOT(ISERROR(SEARCH("SELECT",A50)))</formula>
    </cfRule>
    <cfRule type="containsText" dxfId="334" priority="65" operator="containsText" text="SELECT">
      <formula>NOT(ISERROR(SEARCH("SELECT",A50)))</formula>
    </cfRule>
  </conditionalFormatting>
  <conditionalFormatting sqref="A54:XFD54">
    <cfRule type="containsText" dxfId="333" priority="58" operator="containsText" text="SELECT">
      <formula>NOT(ISERROR(SEARCH("SELECT",A54)))</formula>
    </cfRule>
    <cfRule type="containsText" dxfId="332" priority="60" operator="containsText" text="SELECT">
      <formula>NOT(ISERROR(SEARCH("SELECT",A54)))</formula>
    </cfRule>
  </conditionalFormatting>
  <conditionalFormatting sqref="A59:XFD59">
    <cfRule type="containsText" dxfId="331" priority="57" operator="containsText" text="SELECT">
      <formula>NOT(ISERROR(SEARCH("SELECT",A59)))</formula>
    </cfRule>
    <cfRule type="containsText" dxfId="330" priority="56" operator="containsText" text="SELECT">
      <formula>NOT(ISERROR(SEARCH("SELECT",A59)))</formula>
    </cfRule>
  </conditionalFormatting>
  <conditionalFormatting sqref="A63:XFD63">
    <cfRule type="containsText" dxfId="329" priority="38" operator="containsText" text="SELECT">
      <formula>NOT(ISERROR(SEARCH("SELECT",A63)))</formula>
    </cfRule>
    <cfRule type="containsText" dxfId="328" priority="39" operator="containsText" text="SELECT">
      <formula>NOT(ISERROR(SEARCH("SELECT",A63)))</formula>
    </cfRule>
  </conditionalFormatting>
  <conditionalFormatting sqref="A73:XFD73">
    <cfRule type="containsText" dxfId="327" priority="44" operator="containsText" text="SELECT">
      <formula>NOT(ISERROR(SEARCH("SELECT",A73)))</formula>
    </cfRule>
    <cfRule type="containsText" dxfId="326" priority="45" operator="containsText" text="SELECT">
      <formula>NOT(ISERROR(SEARCH("SELECT",A73)))</formula>
    </cfRule>
  </conditionalFormatting>
  <conditionalFormatting sqref="A76:XFD76">
    <cfRule type="containsText" dxfId="325" priority="51" operator="containsText" text="SELECT">
      <formula>NOT(ISERROR(SEARCH("SELECT",A76)))</formula>
    </cfRule>
    <cfRule type="containsText" dxfId="324" priority="50" operator="containsText" text="SELECT">
      <formula>NOT(ISERROR(SEARCH("SELECT",A76)))</formula>
    </cfRule>
  </conditionalFormatting>
  <conditionalFormatting sqref="U5">
    <cfRule type="cellIs" dxfId="323" priority="83" operator="greaterThan">
      <formula>0</formula>
    </cfRule>
    <cfRule type="cellIs" dxfId="322" priority="82" operator="greaterThan">
      <formula>0</formula>
    </cfRule>
    <cfRule type="cellIs" dxfId="321" priority="81" operator="lessThan">
      <formula>0</formula>
    </cfRule>
  </conditionalFormatting>
  <conditionalFormatting sqref="U18">
    <cfRule type="cellIs" dxfId="317" priority="69" operator="lessThan">
      <formula>0</formula>
    </cfRule>
    <cfRule type="cellIs" dxfId="316" priority="70" operator="greaterThan">
      <formula>0</formula>
    </cfRule>
    <cfRule type="cellIs" dxfId="315" priority="71" operator="greaterThan">
      <formula>0</formula>
    </cfRule>
  </conditionalFormatting>
  <conditionalFormatting sqref="U23">
    <cfRule type="cellIs" dxfId="314" priority="30" operator="greaterThan">
      <formula>0</formula>
    </cfRule>
    <cfRule type="cellIs" dxfId="313" priority="29" operator="lessThan">
      <formula>0</formula>
    </cfRule>
    <cfRule type="cellIs" dxfId="312" priority="31" operator="greaterThan">
      <formula>0</formula>
    </cfRule>
  </conditionalFormatting>
  <conditionalFormatting sqref="U50">
    <cfRule type="cellIs" dxfId="311" priority="63" operator="greaterThan">
      <formula>0</formula>
    </cfRule>
    <cfRule type="cellIs" dxfId="310" priority="64" operator="greaterThan">
      <formula>0</formula>
    </cfRule>
    <cfRule type="cellIs" dxfId="309" priority="62" operator="lessThan">
      <formula>0</formula>
    </cfRule>
  </conditionalFormatting>
  <conditionalFormatting sqref="U59">
    <cfRule type="cellIs" dxfId="308" priority="55" operator="greaterThan">
      <formula>0</formula>
    </cfRule>
    <cfRule type="cellIs" dxfId="307" priority="54" operator="greaterThan">
      <formula>0</formula>
    </cfRule>
    <cfRule type="cellIs" dxfId="306" priority="53" operator="lessThan">
      <formula>0</formula>
    </cfRule>
  </conditionalFormatting>
  <conditionalFormatting sqref="U63">
    <cfRule type="cellIs" dxfId="305" priority="36" operator="greaterThan">
      <formula>0</formula>
    </cfRule>
    <cfRule type="cellIs" dxfId="304" priority="37" operator="greaterThan">
      <formula>0</formula>
    </cfRule>
    <cfRule type="cellIs" dxfId="303" priority="35" operator="lessThan">
      <formula>0</formula>
    </cfRule>
  </conditionalFormatting>
  <conditionalFormatting sqref="U73">
    <cfRule type="cellIs" dxfId="302" priority="41" operator="lessThan">
      <formula>0</formula>
    </cfRule>
    <cfRule type="cellIs" dxfId="301" priority="42" operator="greaterThan">
      <formula>0</formula>
    </cfRule>
    <cfRule type="cellIs" dxfId="300" priority="43" operator="greaterThan">
      <formula>0</formula>
    </cfRule>
  </conditionalFormatting>
  <conditionalFormatting sqref="U76">
    <cfRule type="cellIs" dxfId="299" priority="49" operator="greaterThan">
      <formula>0</formula>
    </cfRule>
    <cfRule type="cellIs" dxfId="298" priority="48" operator="greaterThan">
      <formula>0</formula>
    </cfRule>
    <cfRule type="cellIs" dxfId="297" priority="47" operator="lessThan">
      <formula>0</formula>
    </cfRule>
  </conditionalFormatting>
  <conditionalFormatting sqref="A14:XFD14">
    <cfRule type="containsText" dxfId="21" priority="22" operator="containsText" text="SELECT">
      <formula>NOT(ISERROR(SEARCH("SELECT",A14)))</formula>
    </cfRule>
    <cfRule type="containsText" dxfId="22" priority="23" operator="containsText" text="SELECT">
      <formula>NOT(ISERROR(SEARCH("SELECT",A14)))</formula>
    </cfRule>
  </conditionalFormatting>
  <conditionalFormatting sqref="E14">
    <cfRule type="containsText" dxfId="19" priority="11" operator="containsText" text="X">
      <formula>NOT(ISERROR(SEARCH("X",E14)))</formula>
    </cfRule>
    <cfRule type="containsText" dxfId="18" priority="12" operator="containsText" text="E">
      <formula>NOT(ISERROR(SEARCH("E",E14)))</formula>
    </cfRule>
    <cfRule type="containsText" dxfId="17" priority="13" operator="containsText" text="U">
      <formula>NOT(ISERROR(SEARCH("U",E14)))</formula>
    </cfRule>
    <cfRule type="containsText" dxfId="20" priority="14" operator="containsText" text="X">
      <formula>NOT(ISERROR(SEARCH("X",E14)))</formula>
    </cfRule>
    <cfRule type="containsText" dxfId="16" priority="15" operator="containsText" text="E">
      <formula>NOT(ISERROR(SEARCH("E",E14)))</formula>
    </cfRule>
    <cfRule type="containsText" dxfId="15" priority="16" operator="containsText" text="E">
      <formula>NOT(ISERROR(SEARCH("E",E14)))</formula>
    </cfRule>
  </conditionalFormatting>
  <conditionalFormatting sqref="I14">
    <cfRule type="containsText" dxfId="13" priority="1" operator="containsText" text="LO">
      <formula>NOT(ISERROR(SEARCH("LO",I14)))</formula>
    </cfRule>
    <cfRule type="containsText" dxfId="14" priority="17" operator="containsText" text="S">
      <formula>NOT(ISERROR(SEARCH("S",I14)))</formula>
    </cfRule>
  </conditionalFormatting>
  <conditionalFormatting sqref="J14">
    <cfRule type="containsText" dxfId="12" priority="8" operator="containsText" text="Y">
      <formula>NOT(ISERROR(SEARCH("Y",J14)))</formula>
    </cfRule>
    <cfRule type="containsText" dxfId="11" priority="9" operator="containsText" text="N">
      <formula>NOT(ISERROR(SEARCH("N",J14)))</formula>
    </cfRule>
    <cfRule type="containsText" dxfId="10" priority="10" operator="containsText" text="N">
      <formula>NOT(ISERROR(SEARCH("N",J14)))</formula>
    </cfRule>
  </conditionalFormatting>
  <conditionalFormatting sqref="R14">
    <cfRule type="containsText" dxfId="5" priority="2" operator="containsText" text="Ca">
      <formula>NOT(ISERROR(SEARCH("Ca",R14)))</formula>
    </cfRule>
    <cfRule type="containsText" dxfId="6" priority="3" operator="containsText" text="Ri">
      <formula>NOT(ISERROR(SEARCH("Ri",R14)))</formula>
    </cfRule>
    <cfRule type="containsText" dxfId="7" priority="4" operator="containsText" text="S">
      <formula>NOT(ISERROR(SEARCH("S",R14)))</formula>
    </cfRule>
    <cfRule type="containsText" dxfId="9" priority="5" operator="containsText" text="T">
      <formula>NOT(ISERROR(SEARCH("T",R14)))</formula>
    </cfRule>
    <cfRule type="containsText" dxfId="8" priority="6" operator="containsText" text="S">
      <formula>NOT(ISERROR(SEARCH("S",R14)))</formula>
    </cfRule>
  </conditionalFormatting>
  <conditionalFormatting sqref="S14:U14">
    <cfRule type="cellIs" dxfId="4" priority="7" operator="lessThan">
      <formula>0</formula>
    </cfRule>
  </conditionalFormatting>
  <conditionalFormatting sqref="T14">
    <cfRule type="cellIs" dxfId="3" priority="19" operator="lessThan">
      <formula>0</formula>
    </cfRule>
    <cfRule type="cellIs" dxfId="2" priority="20" operator="greaterThan">
      <formula>0</formula>
    </cfRule>
    <cfRule type="cellIs" dxfId="1" priority="21" operator="greaterThan">
      <formula>0</formula>
    </cfRule>
  </conditionalFormatting>
  <dataValidations count="1">
    <dataValidation operator="greaterThan" allowBlank="1" showInputMessage="1" showErrorMessage="1" sqref="F5 F18 F50 F59 F76 F73 F63 F23 F14" xr:uid="{968708D8-5C07-1E46-8126-33B80C7526BB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0" operator="containsText" id="{B0A8A901-7F6C-0C41-9BC3-615398C19E80}">
            <xm:f>NOT(ISERROR(SEARCH("-",U5)))</xm:f>
            <xm:f>"-"</xm:f>
            <x14:dxf>
              <font>
                <color theme="4"/>
              </font>
            </x14:dxf>
          </x14:cfRule>
          <xm:sqref>U5:V5</xm:sqref>
        </x14:conditionalFormatting>
        <x14:conditionalFormatting xmlns:xm="http://schemas.microsoft.com/office/excel/2006/main">
          <x14:cfRule type="containsText" priority="68" operator="containsText" id="{D0F376CE-24E6-384B-ACE6-419765DA98C5}">
            <xm:f>NOT(ISERROR(SEARCH("-",U18)))</xm:f>
            <xm:f>"-"</xm:f>
            <x14:dxf>
              <font>
                <color theme="4"/>
              </font>
            </x14:dxf>
          </x14:cfRule>
          <xm:sqref>U18:V18</xm:sqref>
        </x14:conditionalFormatting>
        <x14:conditionalFormatting xmlns:xm="http://schemas.microsoft.com/office/excel/2006/main">
          <x14:cfRule type="containsText" priority="28" operator="containsText" id="{9B4E2539-837B-8F46-8E0F-F6F0E9EA5447}">
            <xm:f>NOT(ISERROR(SEARCH("-",U23)))</xm:f>
            <xm:f>"-"</xm:f>
            <x14:dxf>
              <font>
                <color theme="4"/>
              </font>
            </x14:dxf>
          </x14:cfRule>
          <xm:sqref>U23:V23</xm:sqref>
        </x14:conditionalFormatting>
        <x14:conditionalFormatting xmlns:xm="http://schemas.microsoft.com/office/excel/2006/main">
          <x14:cfRule type="containsText" priority="61" operator="containsText" id="{C5ED0485-4AAE-AF4D-A016-117B9433555C}">
            <xm:f>NOT(ISERROR(SEARCH("-",U50)))</xm:f>
            <xm:f>"-"</xm:f>
            <x14:dxf>
              <font>
                <color theme="4"/>
              </font>
            </x14:dxf>
          </x14:cfRule>
          <xm:sqref>U50:V50</xm:sqref>
        </x14:conditionalFormatting>
        <x14:conditionalFormatting xmlns:xm="http://schemas.microsoft.com/office/excel/2006/main">
          <x14:cfRule type="containsText" priority="52" operator="containsText" id="{27ACFD41-14F4-664E-9468-36F431EF240A}">
            <xm:f>NOT(ISERROR(SEARCH("-",U59)))</xm:f>
            <xm:f>"-"</xm:f>
            <x14:dxf>
              <font>
                <color theme="4"/>
              </font>
            </x14:dxf>
          </x14:cfRule>
          <xm:sqref>U59:V59</xm:sqref>
        </x14:conditionalFormatting>
        <x14:conditionalFormatting xmlns:xm="http://schemas.microsoft.com/office/excel/2006/main">
          <x14:cfRule type="containsText" priority="34" operator="containsText" id="{74D2F37C-13D1-174D-8752-1D5458419E7B}">
            <xm:f>NOT(ISERROR(SEARCH("-",U63)))</xm:f>
            <xm:f>"-"</xm:f>
            <x14:dxf>
              <font>
                <color theme="4"/>
              </font>
            </x14:dxf>
          </x14:cfRule>
          <xm:sqref>U63:V63</xm:sqref>
        </x14:conditionalFormatting>
        <x14:conditionalFormatting xmlns:xm="http://schemas.microsoft.com/office/excel/2006/main">
          <x14:cfRule type="containsText" priority="40" operator="containsText" id="{975A781D-40FB-5F48-9415-7939FB608046}">
            <xm:f>NOT(ISERROR(SEARCH("-",U73)))</xm:f>
            <xm:f>"-"</xm:f>
            <x14:dxf>
              <font>
                <color theme="4"/>
              </font>
            </x14:dxf>
          </x14:cfRule>
          <xm:sqref>U73:V73</xm:sqref>
        </x14:conditionalFormatting>
        <x14:conditionalFormatting xmlns:xm="http://schemas.microsoft.com/office/excel/2006/main">
          <x14:cfRule type="containsText" priority="46" operator="containsText" id="{954B8FBC-CAE0-954B-9C9E-1DF274C05C5C}">
            <xm:f>NOT(ISERROR(SEARCH("-",U76)))</xm:f>
            <xm:f>"-"</xm:f>
            <x14:dxf>
              <font>
                <color theme="4"/>
              </font>
            </x14:dxf>
          </x14:cfRule>
          <xm:sqref>U76:V76</xm:sqref>
        </x14:conditionalFormatting>
        <x14:conditionalFormatting xmlns:xm="http://schemas.microsoft.com/office/excel/2006/main">
          <x14:cfRule type="containsText" priority="18" operator="containsText" id="{31BE76BF-1736-6248-8F21-5E4CE8FAE06D}">
            <xm:f>NOT(ISERROR(SEARCH("-",T14)))</xm:f>
            <xm:f>"-"</xm:f>
            <x14:dxf>
              <font>
                <color theme="4"/>
              </font>
            </x14:dxf>
          </x14:cfRule>
          <xm:sqref>T14:U14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AC9311A0-8705-E647-8E68-0BB15E2AEBA3}">
          <x14:formula1>
            <xm:f>datasheet!$E$51:$E$66</xm:f>
          </x14:formula1>
          <xm:sqref>R9 R54</xm:sqref>
        </x14:dataValidation>
        <x14:dataValidation type="list" allowBlank="1" showInputMessage="1" showErrorMessage="1" xr:uid="{E1300A8A-A72E-4141-ADE6-CEE978E3E033}">
          <x14:formula1>
            <xm:f>datasheet!$F$66:$F$70</xm:f>
          </x14:formula1>
          <xm:sqref>S18 S5 S9 S50 S54 S59 S76 S23 R14</xm:sqref>
        </x14:dataValidation>
        <x14:dataValidation type="list" allowBlank="1" showInputMessage="1" showErrorMessage="1" xr:uid="{2353C292-05F8-5749-BEAA-DB2368EA2767}">
          <x14:formula1>
            <xm:f>datasheet!$E$51:$E$71</xm:f>
          </x14:formula1>
          <xm:sqref>R5 R18 R50 R59 R76 R23 P14</xm:sqref>
        </x14:dataValidation>
        <x14:dataValidation type="list" allowBlank="1" showInputMessage="1" showErrorMessage="1" xr:uid="{F117C022-727A-5A4D-8245-4EE35F3532A8}">
          <x14:formula1>
            <xm:f>datasheet!$I$88:$I$151</xm:f>
          </x14:formula1>
          <xm:sqref>M18:N18 N5 N9 M50:N50 N54 N59 N76 N23</xm:sqref>
        </x14:dataValidation>
        <x14:dataValidation type="list" allowBlank="1" showInputMessage="1" showErrorMessage="1" xr:uid="{A2C4FFB1-FABD-3543-9267-74E5262E25C4}">
          <x14:formula1>
            <xm:f>datasheet!$F$111:$F$123</xm:f>
          </x14:formula1>
          <xm:sqref>K5 K18 K9 K50 K54 K59 K76 K23 K14</xm:sqref>
        </x14:dataValidation>
        <x14:dataValidation type="list" allowBlank="1" showInputMessage="1" showErrorMessage="1" xr:uid="{8BD449FF-6E35-6148-B870-51238D8D7133}">
          <x14:formula1>
            <xm:f>datasheet!$F$37:$F$39</xm:f>
          </x14:formula1>
          <xm:sqref>J5 J9 J18 J50 J54 J59 J76 J23 J14</xm:sqref>
        </x14:dataValidation>
        <x14:dataValidation type="list" allowBlank="1" showInputMessage="1" showErrorMessage="1" xr:uid="{645F7E9A-B09A-DA47-AD6D-93CD7A50515E}">
          <x14:formula1>
            <xm:f>datasheet!$F$53:$F$55</xm:f>
          </x14:formula1>
          <xm:sqref>I5 I9 I18 I50 I54 I59 I76 I23 I14</xm:sqref>
        </x14:dataValidation>
        <x14:dataValidation type="list" allowBlank="1" showInputMessage="1" showErrorMessage="1" xr:uid="{7B988EDC-9782-3542-9103-5F5955DC1A12}">
          <x14:formula1>
            <xm:f>datasheet!$H$6:$H$12</xm:f>
          </x14:formula1>
          <xm:sqref>H5 H9 H18 H50 H54 H59 H76 H23 H14</xm:sqref>
        </x14:dataValidation>
        <x14:dataValidation type="list" allowBlank="1" showInputMessage="1" showErrorMessage="1" xr:uid="{72D94E09-D93D-D14F-9D42-1D1F8B798DDC}">
          <x14:formula1>
            <xm:f>datasheet!$F$6:$F$12</xm:f>
          </x14:formula1>
          <xm:sqref>G5 G9 G18 G50 G54 G59 G76 G23 G14</xm:sqref>
        </x14:dataValidation>
        <x14:dataValidation type="list" allowBlank="1" showInputMessage="1" showErrorMessage="1" xr:uid="{9D69D1FD-AD10-3D42-AAD3-D800E07A9633}">
          <x14:formula1>
            <xm:f>datasheet!$E$25:$E$31</xm:f>
          </x14:formula1>
          <xm:sqref>E5 E9 E18 E50 E54 E59 E76 E23</xm:sqref>
        </x14:dataValidation>
        <x14:dataValidation type="list" allowBlank="1" showInputMessage="1" showErrorMessage="1" xr:uid="{BE1B7BC4-70B6-7848-A8F1-1C70557F25A3}">
          <x14:formula1>
            <xm:f>datasheet!$J$74:$J$80</xm:f>
          </x14:formula1>
          <xm:sqref>C5 C9 C18 C50 C54 C59 C76 C23 C14</xm:sqref>
        </x14:dataValidation>
        <x14:dataValidation type="list" allowBlank="1" showInputMessage="1" showErrorMessage="1" xr:uid="{CE58AAB9-EBE4-8741-936A-2C902A39A358}">
          <x14:formula1>
            <xm:f>datasheet!$J$59:$J$71</xm:f>
          </x14:formula1>
          <xm:sqref>A5 A9 A18 A50 A54 A59 A76 A23 A14</xm:sqref>
        </x14:dataValidation>
        <x14:dataValidation type="list" allowBlank="1" showInputMessage="1" showErrorMessage="1" xr:uid="{F216AD62-EAEE-9F45-A9F6-2B05EF45F021}">
          <x14:formula1>
            <xm:f>datasheet!$E$51:$E$82</xm:f>
          </x14:formula1>
          <xm:sqref>B5 D5 B9 D9 B18 D18 B50 D50 B54 D54 B59 D59 B76 D76 B23 D23 B14 D14</xm:sqref>
        </x14:dataValidation>
        <x14:dataValidation type="list" allowBlank="1" showInputMessage="1" showErrorMessage="1" xr:uid="{4588B4B2-7BF4-EC45-94A1-4CA75FA11E17}">
          <x14:formula1>
            <xm:f>datasheet!$F$26:$F$31</xm:f>
          </x14:formula1>
          <xm:sqref>B70</xm:sqref>
        </x14:dataValidation>
        <x14:dataValidation type="list" allowBlank="1" showInputMessage="1" showErrorMessage="1" xr:uid="{B73D6B4E-3328-3241-8923-7266ACEBCEEA}">
          <x14:formula1>
            <xm:f>datasheet!$J$84:$J$90</xm:f>
          </x14:formula1>
          <xm:sqref>A70</xm:sqref>
        </x14:dataValidation>
        <x14:dataValidation type="list" allowBlank="1" showInputMessage="1" showErrorMessage="1" xr:uid="{FD97520C-8313-CA43-A368-F069CD11517E}">
          <x14:formula1>
            <xm:f>datasheet!$L$2:$L$82</xm:f>
          </x14:formula1>
          <xm:sqref>N14</xm:sqref>
        </x14:dataValidation>
        <x14:dataValidation type="list" allowBlank="1" showInputMessage="1" showErrorMessage="1" xr:uid="{B8F24875-1268-1F41-AB0D-90A170B435B7}">
          <x14:formula1>
            <xm:f>datasheet!$E$25:$E$28</xm:f>
          </x14:formula1>
          <xm:sqref>E14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C485-B7DF-1D41-AC62-B490FB52D57D}">
  <dimension ref="A3:X76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C14" sqref="C14"/>
    </sheetView>
  </sheetViews>
  <sheetFormatPr baseColWidth="10" defaultRowHeight="18" thickTop="1" thickBottom="1" x14ac:dyDescent="0.25"/>
  <cols>
    <col min="1" max="1" width="11.1640625" style="18" bestFit="1" customWidth="1"/>
    <col min="2" max="2" width="7.33203125" style="18" bestFit="1" customWidth="1"/>
    <col min="3" max="3" width="10.83203125" style="18"/>
    <col min="4" max="4" width="7" style="18" bestFit="1" customWidth="1"/>
    <col min="5" max="5" width="9.1640625" style="17" bestFit="1" customWidth="1"/>
    <col min="6" max="6" width="10.33203125" style="18" customWidth="1"/>
    <col min="7" max="8" width="7" style="18" bestFit="1" customWidth="1"/>
    <col min="9" max="9" width="8.83203125" style="18" customWidth="1"/>
    <col min="10" max="10" width="6.6640625" style="18" customWidth="1"/>
    <col min="11" max="11" width="7.5" style="18" bestFit="1" customWidth="1"/>
    <col min="12" max="13" width="7" style="18" bestFit="1" customWidth="1"/>
    <col min="14" max="14" width="9" style="18" bestFit="1" customWidth="1"/>
    <col min="15" max="15" width="7.1640625" style="18" bestFit="1" customWidth="1"/>
    <col min="16" max="16" width="9.33203125" style="18" bestFit="1" customWidth="1"/>
    <col min="17" max="17" width="7.5" style="18" bestFit="1" customWidth="1"/>
    <col min="18" max="18" width="7" style="18" bestFit="1" customWidth="1"/>
    <col min="19" max="19" width="8.33203125" style="18" bestFit="1" customWidth="1"/>
    <col min="20" max="20" width="10.5" style="18" bestFit="1" customWidth="1"/>
    <col min="21" max="21" width="12.33203125" style="18" bestFit="1" customWidth="1"/>
    <col min="22" max="22" width="12.83203125" style="18" bestFit="1" customWidth="1"/>
    <col min="23" max="23" width="20.1640625" style="18" customWidth="1"/>
    <col min="24" max="16384" width="10.83203125" style="18"/>
  </cols>
  <sheetData>
    <row r="3" spans="1:24" s="65" customFormat="1" ht="37" customHeight="1" thickTop="1" x14ac:dyDescent="0.2">
      <c r="A3" s="63" t="s">
        <v>8</v>
      </c>
      <c r="B3" s="63" t="s">
        <v>1</v>
      </c>
      <c r="C3" s="64" t="s">
        <v>73</v>
      </c>
      <c r="D3" s="64" t="s">
        <v>0</v>
      </c>
      <c r="E3" s="64" t="s">
        <v>2</v>
      </c>
      <c r="F3" s="64" t="s">
        <v>7</v>
      </c>
      <c r="G3" s="63" t="s">
        <v>75</v>
      </c>
      <c r="H3" s="63" t="s">
        <v>80</v>
      </c>
      <c r="I3" s="63" t="s">
        <v>34</v>
      </c>
      <c r="J3" s="63" t="s">
        <v>74</v>
      </c>
      <c r="K3" s="63" t="s">
        <v>76</v>
      </c>
      <c r="L3" s="63" t="s">
        <v>77</v>
      </c>
      <c r="M3" s="64" t="s">
        <v>79</v>
      </c>
      <c r="N3" s="63" t="s">
        <v>3</v>
      </c>
      <c r="O3" s="63" t="s">
        <v>24</v>
      </c>
      <c r="P3" s="64" t="s">
        <v>66</v>
      </c>
      <c r="Q3" s="63" t="s">
        <v>27</v>
      </c>
      <c r="R3" s="63" t="s">
        <v>4</v>
      </c>
      <c r="S3" s="63" t="s">
        <v>5</v>
      </c>
      <c r="T3" s="63" t="s">
        <v>78</v>
      </c>
      <c r="U3" s="63" t="s">
        <v>6</v>
      </c>
      <c r="V3" s="63" t="s">
        <v>50</v>
      </c>
      <c r="W3" s="63" t="s">
        <v>92</v>
      </c>
      <c r="X3" s="64"/>
    </row>
    <row r="4" spans="1:24" s="47" customFormat="1" ht="16" x14ac:dyDescent="0.2">
      <c r="E4" s="48"/>
    </row>
    <row r="5" spans="1:24" s="46" customFormat="1" ht="56" customHeight="1" thickBot="1" x14ac:dyDescent="0.25">
      <c r="A5" s="42"/>
      <c r="B5" s="43"/>
      <c r="C5" s="43"/>
      <c r="D5" s="43"/>
      <c r="E5" s="43"/>
      <c r="F5" s="44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5"/>
      <c r="X5" s="43"/>
    </row>
    <row r="7" spans="1:24" s="136" customFormat="1" ht="35" customHeight="1" thickTop="1" thickBot="1" x14ac:dyDescent="0.25">
      <c r="A7" s="134" t="s">
        <v>8</v>
      </c>
      <c r="B7" s="134" t="s">
        <v>1</v>
      </c>
      <c r="C7" s="135" t="s">
        <v>73</v>
      </c>
      <c r="D7" s="135" t="s">
        <v>0</v>
      </c>
      <c r="E7" s="135" t="s">
        <v>2</v>
      </c>
      <c r="F7" s="135" t="s">
        <v>7</v>
      </c>
      <c r="G7" s="134" t="s">
        <v>75</v>
      </c>
      <c r="H7" s="134" t="s">
        <v>80</v>
      </c>
      <c r="I7" s="134" t="s">
        <v>34</v>
      </c>
      <c r="J7" s="134" t="s">
        <v>74</v>
      </c>
      <c r="K7" s="134" t="s">
        <v>76</v>
      </c>
      <c r="L7" s="134" t="s">
        <v>77</v>
      </c>
      <c r="M7" s="135" t="s">
        <v>79</v>
      </c>
      <c r="N7" s="134" t="s">
        <v>3</v>
      </c>
      <c r="O7" s="134" t="s">
        <v>24</v>
      </c>
      <c r="P7" s="135" t="s">
        <v>66</v>
      </c>
      <c r="Q7" s="134" t="s">
        <v>27</v>
      </c>
      <c r="R7" s="134" t="s">
        <v>4</v>
      </c>
      <c r="S7" s="134" t="s">
        <v>5</v>
      </c>
      <c r="T7" s="134" t="s">
        <v>78</v>
      </c>
      <c r="U7" s="134" t="s">
        <v>6</v>
      </c>
      <c r="V7" s="134" t="s">
        <v>50</v>
      </c>
      <c r="W7" s="134" t="s">
        <v>92</v>
      </c>
      <c r="X7" s="135"/>
    </row>
    <row r="9" spans="1:24" s="38" customFormat="1" ht="35" customHeight="1" thickTop="1" thickBot="1" x14ac:dyDescent="0.25">
      <c r="A9" s="27" t="s">
        <v>69</v>
      </c>
      <c r="B9" s="37" t="s">
        <v>69</v>
      </c>
      <c r="C9" s="27" t="s">
        <v>69</v>
      </c>
      <c r="D9" s="27" t="s">
        <v>69</v>
      </c>
      <c r="E9" s="27" t="s">
        <v>69</v>
      </c>
      <c r="F9" s="27" t="s">
        <v>91</v>
      </c>
      <c r="G9" s="27" t="s">
        <v>69</v>
      </c>
      <c r="H9" s="27" t="s">
        <v>69</v>
      </c>
      <c r="I9" s="27" t="s">
        <v>69</v>
      </c>
      <c r="J9" s="27" t="s">
        <v>69</v>
      </c>
      <c r="K9" s="27" t="s">
        <v>69</v>
      </c>
      <c r="L9" s="27" t="s">
        <v>91</v>
      </c>
      <c r="M9" s="27" t="s">
        <v>91</v>
      </c>
      <c r="N9" s="27" t="s">
        <v>69</v>
      </c>
      <c r="O9" s="27" t="s">
        <v>91</v>
      </c>
      <c r="P9" s="27" t="s">
        <v>91</v>
      </c>
      <c r="Q9" s="27" t="s">
        <v>91</v>
      </c>
      <c r="R9" s="27">
        <v>3</v>
      </c>
      <c r="S9" s="27" t="s">
        <v>25</v>
      </c>
      <c r="T9" s="27" t="s">
        <v>91</v>
      </c>
      <c r="U9" s="27" t="s">
        <v>91</v>
      </c>
      <c r="V9" s="27" t="s">
        <v>91</v>
      </c>
      <c r="W9" s="27" t="s">
        <v>91</v>
      </c>
      <c r="X9" s="27"/>
    </row>
    <row r="18" spans="1:24" s="46" customFormat="1" ht="56" customHeight="1" thickTop="1" thickBot="1" x14ac:dyDescent="0.25">
      <c r="A18" s="49" t="s">
        <v>69</v>
      </c>
      <c r="B18" s="43" t="s">
        <v>69</v>
      </c>
      <c r="C18" s="43" t="s">
        <v>69</v>
      </c>
      <c r="D18" s="43" t="s">
        <v>69</v>
      </c>
      <c r="E18" s="43" t="s">
        <v>69</v>
      </c>
      <c r="F18" s="44" t="s">
        <v>91</v>
      </c>
      <c r="G18" s="43" t="s">
        <v>69</v>
      </c>
      <c r="H18" s="43" t="s">
        <v>69</v>
      </c>
      <c r="I18" s="43" t="s">
        <v>69</v>
      </c>
      <c r="J18" s="43" t="s">
        <v>69</v>
      </c>
      <c r="K18" s="43" t="s">
        <v>69</v>
      </c>
      <c r="L18" s="43" t="s">
        <v>91</v>
      </c>
      <c r="M18" s="43" t="s">
        <v>69</v>
      </c>
      <c r="N18" s="43" t="s">
        <v>69</v>
      </c>
      <c r="O18" s="43" t="s">
        <v>91</v>
      </c>
      <c r="P18" s="43">
        <v>7.2</v>
      </c>
      <c r="Q18" s="43" t="s">
        <v>91</v>
      </c>
      <c r="R18" s="43">
        <v>3</v>
      </c>
      <c r="S18" s="43" t="s">
        <v>25</v>
      </c>
      <c r="T18" s="43" t="s">
        <v>91</v>
      </c>
      <c r="U18" s="43" t="s">
        <v>91</v>
      </c>
      <c r="V18" s="43" t="s">
        <v>91</v>
      </c>
      <c r="W18" s="45">
        <v>15600</v>
      </c>
      <c r="X18" s="43"/>
    </row>
    <row r="23" spans="1:24" s="91" customFormat="1" ht="56" customHeight="1" thickTop="1" thickBot="1" x14ac:dyDescent="0.25">
      <c r="A23" s="87" t="s">
        <v>69</v>
      </c>
      <c r="B23" s="88" t="s">
        <v>69</v>
      </c>
      <c r="C23" s="88" t="s">
        <v>69</v>
      </c>
      <c r="D23" s="88" t="s">
        <v>69</v>
      </c>
      <c r="E23" s="88" t="s">
        <v>69</v>
      </c>
      <c r="F23" s="89" t="s">
        <v>91</v>
      </c>
      <c r="G23" s="88" t="s">
        <v>69</v>
      </c>
      <c r="H23" s="88" t="s">
        <v>69</v>
      </c>
      <c r="I23" s="88" t="s">
        <v>69</v>
      </c>
      <c r="J23" s="88" t="s">
        <v>69</v>
      </c>
      <c r="K23" s="88" t="s">
        <v>69</v>
      </c>
      <c r="L23" s="88" t="s">
        <v>91</v>
      </c>
      <c r="M23" s="88" t="s">
        <v>91</v>
      </c>
      <c r="N23" s="88" t="s">
        <v>69</v>
      </c>
      <c r="O23" s="88" t="s">
        <v>91</v>
      </c>
      <c r="P23" s="88" t="s">
        <v>91</v>
      </c>
      <c r="Q23" s="88" t="s">
        <v>91</v>
      </c>
      <c r="R23" s="88">
        <v>3</v>
      </c>
      <c r="S23" s="88" t="s">
        <v>25</v>
      </c>
      <c r="T23" s="88" t="s">
        <v>91</v>
      </c>
      <c r="U23" s="88" t="s">
        <v>91</v>
      </c>
      <c r="V23" s="88" t="s">
        <v>91</v>
      </c>
      <c r="W23" s="90">
        <v>15600</v>
      </c>
      <c r="X23" s="88"/>
    </row>
    <row r="27" spans="1:24" s="35" customFormat="1" ht="32" customHeight="1" thickTop="1" thickBot="1" x14ac:dyDescent="0.25">
      <c r="A27" s="36"/>
      <c r="B27" s="33"/>
      <c r="C27" s="33"/>
      <c r="D27" s="33"/>
      <c r="E27" s="33"/>
      <c r="F27" s="34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34" spans="1:1" thickTop="1" thickBot="1" x14ac:dyDescent="0.25">
      <c r="A34" s="27" t="s">
        <v>102</v>
      </c>
    </row>
    <row r="50" spans="1:24" s="46" customFormat="1" ht="56" customHeight="1" thickTop="1" thickBot="1" x14ac:dyDescent="0.25">
      <c r="A50" s="49" t="s">
        <v>69</v>
      </c>
      <c r="B50" s="43" t="s">
        <v>69</v>
      </c>
      <c r="C50" s="43" t="s">
        <v>69</v>
      </c>
      <c r="D50" s="43" t="s">
        <v>69</v>
      </c>
      <c r="E50" s="43" t="s">
        <v>69</v>
      </c>
      <c r="F50" s="44" t="s">
        <v>91</v>
      </c>
      <c r="G50" s="43" t="s">
        <v>69</v>
      </c>
      <c r="H50" s="43" t="s">
        <v>69</v>
      </c>
      <c r="I50" s="43" t="s">
        <v>69</v>
      </c>
      <c r="J50" s="43" t="s">
        <v>69</v>
      </c>
      <c r="K50" s="43" t="s">
        <v>69</v>
      </c>
      <c r="L50" s="43" t="s">
        <v>91</v>
      </c>
      <c r="M50" s="43" t="s">
        <v>69</v>
      </c>
      <c r="N50" s="43" t="s">
        <v>69</v>
      </c>
      <c r="O50" s="43" t="s">
        <v>91</v>
      </c>
      <c r="P50" s="43">
        <v>7.2</v>
      </c>
      <c r="Q50" s="43" t="s">
        <v>91</v>
      </c>
      <c r="R50" s="43">
        <v>3</v>
      </c>
      <c r="S50" s="43" t="s">
        <v>25</v>
      </c>
      <c r="T50" s="43" t="s">
        <v>91</v>
      </c>
      <c r="U50" s="43" t="s">
        <v>91</v>
      </c>
      <c r="V50" s="43" t="s">
        <v>91</v>
      </c>
      <c r="W50" s="45">
        <v>15600</v>
      </c>
      <c r="X50" s="43"/>
    </row>
    <row r="54" spans="1:24" s="38" customFormat="1" ht="35" customHeight="1" thickTop="1" thickBot="1" x14ac:dyDescent="0.25">
      <c r="A54" s="27" t="s">
        <v>69</v>
      </c>
      <c r="B54" s="37" t="s">
        <v>69</v>
      </c>
      <c r="C54" s="27" t="s">
        <v>69</v>
      </c>
      <c r="D54" s="27" t="s">
        <v>69</v>
      </c>
      <c r="E54" s="27" t="s">
        <v>69</v>
      </c>
      <c r="F54" s="27" t="s">
        <v>91</v>
      </c>
      <c r="G54" s="27" t="s">
        <v>69</v>
      </c>
      <c r="H54" s="27" t="s">
        <v>69</v>
      </c>
      <c r="I54" s="27" t="s">
        <v>69</v>
      </c>
      <c r="J54" s="27" t="s">
        <v>69</v>
      </c>
      <c r="K54" s="27" t="s">
        <v>69</v>
      </c>
      <c r="L54" s="27" t="s">
        <v>91</v>
      </c>
      <c r="M54" s="27" t="s">
        <v>91</v>
      </c>
      <c r="N54" s="27" t="s">
        <v>69</v>
      </c>
      <c r="O54" s="27" t="s">
        <v>91</v>
      </c>
      <c r="P54" s="27" t="s">
        <v>91</v>
      </c>
      <c r="Q54" s="27" t="s">
        <v>91</v>
      </c>
      <c r="R54" s="27">
        <v>3</v>
      </c>
      <c r="S54" s="27" t="s">
        <v>25</v>
      </c>
      <c r="T54" s="27" t="s">
        <v>91</v>
      </c>
      <c r="U54" s="27" t="s">
        <v>91</v>
      </c>
      <c r="V54" s="27" t="s">
        <v>91</v>
      </c>
      <c r="W54" s="27" t="s">
        <v>91</v>
      </c>
      <c r="X54" s="27"/>
    </row>
    <row r="58" spans="1:24" s="47" customFormat="1" ht="17" thickTop="1" x14ac:dyDescent="0.2">
      <c r="E58" s="48"/>
    </row>
    <row r="59" spans="1:24" s="46" customFormat="1" ht="56" customHeight="1" thickBot="1" x14ac:dyDescent="0.25">
      <c r="A59" s="42"/>
      <c r="B59" s="43"/>
      <c r="C59" s="43"/>
      <c r="D59" s="43"/>
      <c r="E59" s="43"/>
      <c r="F59" s="4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5"/>
      <c r="X59" s="43"/>
    </row>
    <row r="63" spans="1:24" s="76" customFormat="1" ht="56" customHeight="1" thickTop="1" thickBot="1" x14ac:dyDescent="0.25">
      <c r="A63" s="71"/>
      <c r="B63" s="72"/>
      <c r="C63" s="72"/>
      <c r="D63" s="72"/>
      <c r="E63" s="72"/>
      <c r="F63" s="73"/>
      <c r="G63" s="72"/>
      <c r="H63" s="74"/>
      <c r="I63" s="71"/>
      <c r="J63" s="72"/>
      <c r="K63" s="71"/>
      <c r="L63" s="72"/>
      <c r="M63" s="71"/>
      <c r="N63" s="75"/>
      <c r="O63" s="72"/>
      <c r="P63" s="72"/>
      <c r="Q63" s="72"/>
      <c r="R63" s="72"/>
      <c r="S63" s="72"/>
      <c r="T63" s="72"/>
      <c r="U63" s="72"/>
      <c r="V63" s="72"/>
      <c r="W63" s="74">
        <v>15600</v>
      </c>
      <c r="X63" s="72"/>
    </row>
    <row r="66" spans="1:24" s="41" customFormat="1" ht="37" customHeight="1" thickTop="1" thickBot="1" x14ac:dyDescent="0.25">
      <c r="A66" s="39" t="s">
        <v>8</v>
      </c>
      <c r="B66" s="39" t="s">
        <v>1</v>
      </c>
      <c r="C66" s="40" t="s">
        <v>73</v>
      </c>
      <c r="D66" s="40" t="s">
        <v>0</v>
      </c>
      <c r="E66" s="40" t="s">
        <v>2</v>
      </c>
      <c r="F66" s="40" t="s">
        <v>7</v>
      </c>
      <c r="G66" s="39" t="s">
        <v>75</v>
      </c>
      <c r="H66" s="39" t="s">
        <v>80</v>
      </c>
      <c r="I66" s="39" t="s">
        <v>34</v>
      </c>
      <c r="J66" s="39" t="s">
        <v>74</v>
      </c>
      <c r="K66" s="39" t="s">
        <v>76</v>
      </c>
      <c r="L66" s="39" t="s">
        <v>77</v>
      </c>
      <c r="M66" s="40" t="s">
        <v>79</v>
      </c>
      <c r="N66" s="39" t="s">
        <v>3</v>
      </c>
      <c r="O66" s="39" t="s">
        <v>24</v>
      </c>
      <c r="P66" s="40" t="s">
        <v>66</v>
      </c>
      <c r="Q66" s="39" t="s">
        <v>27</v>
      </c>
      <c r="R66" s="39" t="s">
        <v>4</v>
      </c>
      <c r="S66" s="39" t="s">
        <v>5</v>
      </c>
      <c r="T66" s="39" t="s">
        <v>78</v>
      </c>
      <c r="U66" s="39" t="s">
        <v>6</v>
      </c>
      <c r="V66" s="39" t="s">
        <v>50</v>
      </c>
      <c r="W66" s="39" t="s">
        <v>92</v>
      </c>
      <c r="X66" s="40"/>
    </row>
    <row r="70" spans="1:24" s="12" customFormat="1" ht="39" customHeight="1" thickTop="1" thickBot="1" x14ac:dyDescent="0.25">
      <c r="A70" s="14"/>
      <c r="B70" s="15"/>
      <c r="C70" s="14"/>
      <c r="D70" s="13"/>
      <c r="E70" s="27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3" spans="1:24" s="76" customFormat="1" ht="56" customHeight="1" thickTop="1" thickBot="1" x14ac:dyDescent="0.25">
      <c r="A73" s="71"/>
      <c r="B73" s="72"/>
      <c r="C73" s="72"/>
      <c r="D73" s="72"/>
      <c r="E73" s="72"/>
      <c r="F73" s="73"/>
      <c r="G73" s="72"/>
      <c r="H73" s="74"/>
      <c r="I73" s="71"/>
      <c r="J73" s="72"/>
      <c r="K73" s="71"/>
      <c r="L73" s="72"/>
      <c r="M73" s="71"/>
      <c r="N73" s="75"/>
      <c r="O73" s="72"/>
      <c r="P73" s="72"/>
      <c r="Q73" s="72"/>
      <c r="R73" s="72"/>
      <c r="S73" s="72"/>
      <c r="T73" s="72"/>
      <c r="U73" s="72"/>
      <c r="V73" s="72"/>
      <c r="W73" s="74">
        <v>15600</v>
      </c>
      <c r="X73" s="72"/>
    </row>
    <row r="76" spans="1:24" s="46" customFormat="1" ht="56" customHeight="1" thickTop="1" thickBot="1" x14ac:dyDescent="0.25">
      <c r="A76" s="42"/>
      <c r="B76" s="43"/>
      <c r="C76" s="43"/>
      <c r="D76" s="43"/>
      <c r="E76" s="43"/>
      <c r="F76" s="4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5"/>
      <c r="X76" s="43"/>
    </row>
  </sheetData>
  <sheetProtection algorithmName="SHA-512" hashValue="blBqHP+esPzcK3UGsk8MgMMZdGJ3qv+5Eb6AZ4mt4PAJimx/ldNekgO02rJ3UN4xDSk6sjmAsRDASIi3AntS8Q==" saltValue="cQ3s9+mE1jGNMkzbLGs/hA==" spinCount="100000" sheet="1" objects="1" scenarios="1"/>
  <conditionalFormatting sqref="A9">
    <cfRule type="containsText" dxfId="287" priority="60" operator="containsText" text="SELECT">
      <formula>NOT(ISERROR(SEARCH("SELECT",A9)))</formula>
    </cfRule>
  </conditionalFormatting>
  <conditionalFormatting sqref="A34">
    <cfRule type="containsText" dxfId="286" priority="1" operator="containsText" text="SELECT">
      <formula>NOT(ISERROR(SEARCH("SELECT",A34)))</formula>
    </cfRule>
    <cfRule type="containsText" dxfId="285" priority="2" operator="containsText" text="SELECT">
      <formula>NOT(ISERROR(SEARCH("SELECT",A34)))</formula>
    </cfRule>
  </conditionalFormatting>
  <conditionalFormatting sqref="A54">
    <cfRule type="containsText" dxfId="284" priority="34" operator="containsText" text="SELECT">
      <formula>NOT(ISERROR(SEARCH("SELECT",A54)))</formula>
    </cfRule>
  </conditionalFormatting>
  <conditionalFormatting sqref="A5:XFD5">
    <cfRule type="containsText" dxfId="283" priority="63" operator="containsText" text="SELECT">
      <formula>NOT(ISERROR(SEARCH("SELECT",A5)))</formula>
    </cfRule>
    <cfRule type="containsText" dxfId="282" priority="62" operator="containsText" text="SELECT">
      <formula>NOT(ISERROR(SEARCH("SELECT",A5)))</formula>
    </cfRule>
  </conditionalFormatting>
  <conditionalFormatting sqref="A9:XFD9">
    <cfRule type="containsText" dxfId="281" priority="61" operator="containsText" text="SELECT">
      <formula>NOT(ISERROR(SEARCH("SELECT",A9)))</formula>
    </cfRule>
    <cfRule type="containsText" dxfId="280" priority="59" operator="containsText" text="SELECT">
      <formula>NOT(ISERROR(SEARCH("SELECT",A9)))</formula>
    </cfRule>
  </conditionalFormatting>
  <conditionalFormatting sqref="A14:XFD14">
    <cfRule type="containsText" dxfId="279" priority="54" operator="containsText" text="SELECT">
      <formula>NOT(ISERROR(SEARCH("SELECT",A14)))</formula>
    </cfRule>
    <cfRule type="containsText" dxfId="278" priority="53" operator="containsText" text="SELECT">
      <formula>NOT(ISERROR(SEARCH("SELECT",A14)))</formula>
    </cfRule>
  </conditionalFormatting>
  <conditionalFormatting sqref="A18:XFD18">
    <cfRule type="containsText" dxfId="277" priority="48" operator="containsText" text="SELECT">
      <formula>NOT(ISERROR(SEARCH("SELECT",A18)))</formula>
    </cfRule>
    <cfRule type="containsText" dxfId="276" priority="47" operator="containsText" text="SELECT">
      <formula>NOT(ISERROR(SEARCH("SELECT",A18)))</formula>
    </cfRule>
  </conditionalFormatting>
  <conditionalFormatting sqref="A23:XFD23">
    <cfRule type="containsText" dxfId="275" priority="7" operator="containsText" text="SELECT">
      <formula>NOT(ISERROR(SEARCH("SELECT",A23)))</formula>
    </cfRule>
    <cfRule type="containsText" dxfId="274" priority="8" operator="containsText" text="SELECT">
      <formula>NOT(ISERROR(SEARCH("SELECT",A23)))</formula>
    </cfRule>
  </conditionalFormatting>
  <conditionalFormatting sqref="A27:XFD27">
    <cfRule type="containsText" dxfId="273" priority="42" operator="containsText" text="SELECT">
      <formula>NOT(ISERROR(SEARCH("SELECT",A27)))</formula>
    </cfRule>
  </conditionalFormatting>
  <conditionalFormatting sqref="A50:XFD50">
    <cfRule type="containsText" dxfId="272" priority="41" operator="containsText" text="SELECT">
      <formula>NOT(ISERROR(SEARCH("SELECT",A50)))</formula>
    </cfRule>
    <cfRule type="containsText" dxfId="271" priority="40" operator="containsText" text="SELECT">
      <formula>NOT(ISERROR(SEARCH("SELECT",A50)))</formula>
    </cfRule>
  </conditionalFormatting>
  <conditionalFormatting sqref="A54:XFD54">
    <cfRule type="containsText" dxfId="270" priority="33" operator="containsText" text="SELECT">
      <formula>NOT(ISERROR(SEARCH("SELECT",A54)))</formula>
    </cfRule>
    <cfRule type="containsText" dxfId="269" priority="35" operator="containsText" text="SELECT">
      <formula>NOT(ISERROR(SEARCH("SELECT",A54)))</formula>
    </cfRule>
  </conditionalFormatting>
  <conditionalFormatting sqref="A59:XFD59">
    <cfRule type="containsText" dxfId="268" priority="32" operator="containsText" text="SELECT">
      <formula>NOT(ISERROR(SEARCH("SELECT",A59)))</formula>
    </cfRule>
    <cfRule type="containsText" dxfId="267" priority="31" operator="containsText" text="SELECT">
      <formula>NOT(ISERROR(SEARCH("SELECT",A59)))</formula>
    </cfRule>
  </conditionalFormatting>
  <conditionalFormatting sqref="A63:XFD63">
    <cfRule type="containsText" dxfId="266" priority="13" operator="containsText" text="SELECT">
      <formula>NOT(ISERROR(SEARCH("SELECT",A63)))</formula>
    </cfRule>
    <cfRule type="containsText" dxfId="265" priority="14" operator="containsText" text="SELECT">
      <formula>NOT(ISERROR(SEARCH("SELECT",A63)))</formula>
    </cfRule>
  </conditionalFormatting>
  <conditionalFormatting sqref="A73:XFD73">
    <cfRule type="containsText" dxfId="264" priority="19" operator="containsText" text="SELECT">
      <formula>NOT(ISERROR(SEARCH("SELECT",A73)))</formula>
    </cfRule>
    <cfRule type="containsText" dxfId="263" priority="20" operator="containsText" text="SELECT">
      <formula>NOT(ISERROR(SEARCH("SELECT",A73)))</formula>
    </cfRule>
  </conditionalFormatting>
  <conditionalFormatting sqref="A76:XFD76">
    <cfRule type="containsText" dxfId="262" priority="26" operator="containsText" text="SELECT">
      <formula>NOT(ISERROR(SEARCH("SELECT",A76)))</formula>
    </cfRule>
    <cfRule type="containsText" dxfId="261" priority="25" operator="containsText" text="SELECT">
      <formula>NOT(ISERROR(SEARCH("SELECT",A76)))</formula>
    </cfRule>
  </conditionalFormatting>
  <conditionalFormatting sqref="U5">
    <cfRule type="cellIs" dxfId="260" priority="58" operator="greaterThan">
      <formula>0</formula>
    </cfRule>
    <cfRule type="cellIs" dxfId="259" priority="57" operator="greaterThan">
      <formula>0</formula>
    </cfRule>
    <cfRule type="cellIs" dxfId="258" priority="56" operator="lessThan">
      <formula>0</formula>
    </cfRule>
  </conditionalFormatting>
  <conditionalFormatting sqref="U14">
    <cfRule type="cellIs" dxfId="257" priority="50" operator="lessThan">
      <formula>0</formula>
    </cfRule>
    <cfRule type="cellIs" dxfId="256" priority="52" operator="greaterThan">
      <formula>0</formula>
    </cfRule>
    <cfRule type="cellIs" dxfId="255" priority="51" operator="greaterThan">
      <formula>0</formula>
    </cfRule>
  </conditionalFormatting>
  <conditionalFormatting sqref="U18">
    <cfRule type="cellIs" dxfId="254" priority="44" operator="lessThan">
      <formula>0</formula>
    </cfRule>
    <cfRule type="cellIs" dxfId="253" priority="45" operator="greaterThan">
      <formula>0</formula>
    </cfRule>
    <cfRule type="cellIs" dxfId="252" priority="46" operator="greaterThan">
      <formula>0</formula>
    </cfRule>
  </conditionalFormatting>
  <conditionalFormatting sqref="U23">
    <cfRule type="cellIs" dxfId="251" priority="5" operator="greaterThan">
      <formula>0</formula>
    </cfRule>
    <cfRule type="cellIs" dxfId="250" priority="4" operator="lessThan">
      <formula>0</formula>
    </cfRule>
    <cfRule type="cellIs" dxfId="249" priority="6" operator="greaterThan">
      <formula>0</formula>
    </cfRule>
  </conditionalFormatting>
  <conditionalFormatting sqref="U50">
    <cfRule type="cellIs" dxfId="248" priority="38" operator="greaterThan">
      <formula>0</formula>
    </cfRule>
    <cfRule type="cellIs" dxfId="247" priority="39" operator="greaterThan">
      <formula>0</formula>
    </cfRule>
    <cfRule type="cellIs" dxfId="246" priority="37" operator="lessThan">
      <formula>0</formula>
    </cfRule>
  </conditionalFormatting>
  <conditionalFormatting sqref="U59">
    <cfRule type="cellIs" dxfId="245" priority="30" operator="greaterThan">
      <formula>0</formula>
    </cfRule>
    <cfRule type="cellIs" dxfId="244" priority="29" operator="greaterThan">
      <formula>0</formula>
    </cfRule>
    <cfRule type="cellIs" dxfId="243" priority="28" operator="lessThan">
      <formula>0</formula>
    </cfRule>
  </conditionalFormatting>
  <conditionalFormatting sqref="U63">
    <cfRule type="cellIs" dxfId="242" priority="11" operator="greaterThan">
      <formula>0</formula>
    </cfRule>
    <cfRule type="cellIs" dxfId="241" priority="12" operator="greaterThan">
      <formula>0</formula>
    </cfRule>
    <cfRule type="cellIs" dxfId="240" priority="10" operator="lessThan">
      <formula>0</formula>
    </cfRule>
  </conditionalFormatting>
  <conditionalFormatting sqref="U73">
    <cfRule type="cellIs" dxfId="239" priority="16" operator="lessThan">
      <formula>0</formula>
    </cfRule>
    <cfRule type="cellIs" dxfId="238" priority="17" operator="greaterThan">
      <formula>0</formula>
    </cfRule>
    <cfRule type="cellIs" dxfId="237" priority="18" operator="greaterThan">
      <formula>0</formula>
    </cfRule>
  </conditionalFormatting>
  <conditionalFormatting sqref="U76">
    <cfRule type="cellIs" dxfId="236" priority="24" operator="greaterThan">
      <formula>0</formula>
    </cfRule>
    <cfRule type="cellIs" dxfId="235" priority="23" operator="greaterThan">
      <formula>0</formula>
    </cfRule>
    <cfRule type="cellIs" dxfId="234" priority="22" operator="lessThan">
      <formula>0</formula>
    </cfRule>
  </conditionalFormatting>
  <dataValidations count="1">
    <dataValidation operator="greaterThan" allowBlank="1" showInputMessage="1" showErrorMessage="1" sqref="F5 F18 F50 F59 F76 F73 F63 F23" xr:uid="{89A8316E-05A9-424D-9EB6-E80617F0ABF7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5" operator="containsText" id="{7C1B6D80-E024-D145-A3F9-EA70F3C0EDE3}">
            <xm:f>NOT(ISERROR(SEARCH("-",U5)))</xm:f>
            <xm:f>"-"</xm:f>
            <x14:dxf>
              <font>
                <color theme="4"/>
              </font>
            </x14:dxf>
          </x14:cfRule>
          <xm:sqref>U5:V5</xm:sqref>
        </x14:conditionalFormatting>
        <x14:conditionalFormatting xmlns:xm="http://schemas.microsoft.com/office/excel/2006/main">
          <x14:cfRule type="containsText" priority="49" operator="containsText" id="{00D4FD66-349D-3A4B-B74F-9DA14DDA0D82}">
            <xm:f>NOT(ISERROR(SEARCH("-",U14)))</xm:f>
            <xm:f>"-"</xm:f>
            <x14:dxf>
              <font>
                <color theme="4"/>
              </font>
            </x14:dxf>
          </x14:cfRule>
          <xm:sqref>U14:V14</xm:sqref>
        </x14:conditionalFormatting>
        <x14:conditionalFormatting xmlns:xm="http://schemas.microsoft.com/office/excel/2006/main">
          <x14:cfRule type="containsText" priority="43" operator="containsText" id="{39D7D597-9240-B74C-9ED4-14C6F5B835DD}">
            <xm:f>NOT(ISERROR(SEARCH("-",U18)))</xm:f>
            <xm:f>"-"</xm:f>
            <x14:dxf>
              <font>
                <color theme="4"/>
              </font>
            </x14:dxf>
          </x14:cfRule>
          <xm:sqref>U18:V18</xm:sqref>
        </x14:conditionalFormatting>
        <x14:conditionalFormatting xmlns:xm="http://schemas.microsoft.com/office/excel/2006/main">
          <x14:cfRule type="containsText" priority="3" operator="containsText" id="{418998C1-B5B4-8F41-90D4-E1E356F2A445}">
            <xm:f>NOT(ISERROR(SEARCH("-",U23)))</xm:f>
            <xm:f>"-"</xm:f>
            <x14:dxf>
              <font>
                <color theme="4"/>
              </font>
            </x14:dxf>
          </x14:cfRule>
          <xm:sqref>U23:V23</xm:sqref>
        </x14:conditionalFormatting>
        <x14:conditionalFormatting xmlns:xm="http://schemas.microsoft.com/office/excel/2006/main">
          <x14:cfRule type="containsText" priority="36" operator="containsText" id="{7030A2A7-A5D5-A747-8073-9A3E11603117}">
            <xm:f>NOT(ISERROR(SEARCH("-",U50)))</xm:f>
            <xm:f>"-"</xm:f>
            <x14:dxf>
              <font>
                <color theme="4"/>
              </font>
            </x14:dxf>
          </x14:cfRule>
          <xm:sqref>U50:V50</xm:sqref>
        </x14:conditionalFormatting>
        <x14:conditionalFormatting xmlns:xm="http://schemas.microsoft.com/office/excel/2006/main">
          <x14:cfRule type="containsText" priority="27" operator="containsText" id="{26149B64-F2A8-CF4B-BB27-9C9BF6CC36A3}">
            <xm:f>NOT(ISERROR(SEARCH("-",U59)))</xm:f>
            <xm:f>"-"</xm:f>
            <x14:dxf>
              <font>
                <color theme="4"/>
              </font>
            </x14:dxf>
          </x14:cfRule>
          <xm:sqref>U59:V59</xm:sqref>
        </x14:conditionalFormatting>
        <x14:conditionalFormatting xmlns:xm="http://schemas.microsoft.com/office/excel/2006/main">
          <x14:cfRule type="containsText" priority="9" operator="containsText" id="{D1F979F9-3276-3348-BF32-0AA9A344C636}">
            <xm:f>NOT(ISERROR(SEARCH("-",U63)))</xm:f>
            <xm:f>"-"</xm:f>
            <x14:dxf>
              <font>
                <color theme="4"/>
              </font>
            </x14:dxf>
          </x14:cfRule>
          <xm:sqref>U63:V63</xm:sqref>
        </x14:conditionalFormatting>
        <x14:conditionalFormatting xmlns:xm="http://schemas.microsoft.com/office/excel/2006/main">
          <x14:cfRule type="containsText" priority="15" operator="containsText" id="{C919D97B-5665-C843-9FA9-0D170DD32E2F}">
            <xm:f>NOT(ISERROR(SEARCH("-",U73)))</xm:f>
            <xm:f>"-"</xm:f>
            <x14:dxf>
              <font>
                <color theme="4"/>
              </font>
            </x14:dxf>
          </x14:cfRule>
          <xm:sqref>U73:V73</xm:sqref>
        </x14:conditionalFormatting>
        <x14:conditionalFormatting xmlns:xm="http://schemas.microsoft.com/office/excel/2006/main">
          <x14:cfRule type="containsText" priority="21" operator="containsText" id="{ED99329E-8BA2-8546-B715-D117899343FD}">
            <xm:f>NOT(ISERROR(SEARCH("-",U76)))</xm:f>
            <xm:f>"-"</xm:f>
            <x14:dxf>
              <font>
                <color theme="4"/>
              </font>
            </x14:dxf>
          </x14:cfRule>
          <xm:sqref>U76:V76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4560D07B-A689-2E48-A1D7-0FDD6E3AF9F1}">
          <x14:formula1>
            <xm:f>datasheet!$J$84:$J$90</xm:f>
          </x14:formula1>
          <xm:sqref>A70</xm:sqref>
        </x14:dataValidation>
        <x14:dataValidation type="list" allowBlank="1" showInputMessage="1" showErrorMessage="1" xr:uid="{40B89306-5C44-5449-9E1F-B7BB5EB4F760}">
          <x14:formula1>
            <xm:f>datasheet!$F$26:$F$31</xm:f>
          </x14:formula1>
          <xm:sqref>B70</xm:sqref>
        </x14:dataValidation>
        <x14:dataValidation type="list" allowBlank="1" showInputMessage="1" showErrorMessage="1" xr:uid="{8038A9C0-ECD2-2844-8E0B-AEF725C0B152}">
          <x14:formula1>
            <xm:f>datasheet!$E$51:$E$82</xm:f>
          </x14:formula1>
          <xm:sqref>B5 D5 B9 D9 B18 D18 B50 D50 B54 D54 B59 D59 B76 D76 B23 D23</xm:sqref>
        </x14:dataValidation>
        <x14:dataValidation type="list" allowBlank="1" showInputMessage="1" showErrorMessage="1" xr:uid="{E6BCC250-58FE-C343-9300-982EB4CE1092}">
          <x14:formula1>
            <xm:f>datasheet!$J$59:$J$71</xm:f>
          </x14:formula1>
          <xm:sqref>A5 A9 A18 A50 A54 A59 A76 A23</xm:sqref>
        </x14:dataValidation>
        <x14:dataValidation type="list" allowBlank="1" showInputMessage="1" showErrorMessage="1" xr:uid="{BB991AF6-2CFE-8A45-B86C-3AAAC986B4CB}">
          <x14:formula1>
            <xm:f>datasheet!$J$74:$J$80</xm:f>
          </x14:formula1>
          <xm:sqref>C5 C9 C18 C50 C54 C59 C76 C23</xm:sqref>
        </x14:dataValidation>
        <x14:dataValidation type="list" allowBlank="1" showInputMessage="1" showErrorMessage="1" xr:uid="{1EF1A211-51E9-384F-AE12-9571BA663C14}">
          <x14:formula1>
            <xm:f>datasheet!$E$25:$E$31</xm:f>
          </x14:formula1>
          <xm:sqref>E5 E9 E18 E50 E54 E59 E76 E23</xm:sqref>
        </x14:dataValidation>
        <x14:dataValidation type="list" allowBlank="1" showInputMessage="1" showErrorMessage="1" xr:uid="{106A27B9-F296-9144-ADA5-8D4F7CFFEF20}">
          <x14:formula1>
            <xm:f>datasheet!$F$6:$F$12</xm:f>
          </x14:formula1>
          <xm:sqref>G5 G9 G18 G50 G54 G59 G76 G23</xm:sqref>
        </x14:dataValidation>
        <x14:dataValidation type="list" allowBlank="1" showInputMessage="1" showErrorMessage="1" xr:uid="{7E82A7AA-EA30-E94B-94B9-D3EE20503FA3}">
          <x14:formula1>
            <xm:f>datasheet!$H$6:$H$12</xm:f>
          </x14:formula1>
          <xm:sqref>H5 H9 H18 H50 H54 H59 H76 H23</xm:sqref>
        </x14:dataValidation>
        <x14:dataValidation type="list" allowBlank="1" showInputMessage="1" showErrorMessage="1" xr:uid="{E1E8A724-6605-8F4C-B2D5-55256BA8BC95}">
          <x14:formula1>
            <xm:f>datasheet!$F$53:$F$55</xm:f>
          </x14:formula1>
          <xm:sqref>I5 I9 I18 I50 I54 I59 I76 I23</xm:sqref>
        </x14:dataValidation>
        <x14:dataValidation type="list" allowBlank="1" showInputMessage="1" showErrorMessage="1" xr:uid="{B4123581-6B91-E44C-AE64-4A7FB1425030}">
          <x14:formula1>
            <xm:f>datasheet!$F$37:$F$39</xm:f>
          </x14:formula1>
          <xm:sqref>J5 J9 J18 J50 J54 J59 J76 J23</xm:sqref>
        </x14:dataValidation>
        <x14:dataValidation type="list" allowBlank="1" showInputMessage="1" showErrorMessage="1" xr:uid="{31AE43E8-4321-D44B-90EE-DF5350695D2E}">
          <x14:formula1>
            <xm:f>datasheet!$F$111:$F$123</xm:f>
          </x14:formula1>
          <xm:sqref>K5 K18 K9 K50 K54 K59 K76 K23</xm:sqref>
        </x14:dataValidation>
        <x14:dataValidation type="list" allowBlank="1" showInputMessage="1" showErrorMessage="1" xr:uid="{DE9F8FA8-EAC8-8D41-B8DC-77C720C10793}">
          <x14:formula1>
            <xm:f>datasheet!$I$88:$I$151</xm:f>
          </x14:formula1>
          <xm:sqref>M18:N18 N5 N9 M50:N50 N54 N59 N76 N23</xm:sqref>
        </x14:dataValidation>
        <x14:dataValidation type="list" allowBlank="1" showInputMessage="1" showErrorMessage="1" xr:uid="{79FAD7F4-FF96-3E45-9696-D0A336E00AC7}">
          <x14:formula1>
            <xm:f>datasheet!$E$51:$E$71</xm:f>
          </x14:formula1>
          <xm:sqref>R5 R18 R50 R59 R76 R23</xm:sqref>
        </x14:dataValidation>
        <x14:dataValidation type="list" allowBlank="1" showInputMessage="1" showErrorMessage="1" xr:uid="{F20D8A4F-C6A4-2D4B-A2BE-B4D9702C60FC}">
          <x14:formula1>
            <xm:f>datasheet!$F$66:$F$70</xm:f>
          </x14:formula1>
          <xm:sqref>S18 S5 S9 S50 S54 S59 S76 S23</xm:sqref>
        </x14:dataValidation>
        <x14:dataValidation type="list" allowBlank="1" showInputMessage="1" showErrorMessage="1" xr:uid="{803B7B68-0A53-9F49-AFAE-72CC00167BD1}">
          <x14:formula1>
            <xm:f>datasheet!$E$51:$E$66</xm:f>
          </x14:formula1>
          <xm:sqref>R9 R54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8C6C-ABDF-BD44-BFFF-A49B204DC27C}">
  <dimension ref="A1:X37"/>
  <sheetViews>
    <sheetView zoomScale="130" zoomScaleNormal="130" workbookViewId="0">
      <pane xSplit="21" ySplit="3" topLeftCell="V4" activePane="bottomRight" state="frozen"/>
      <selection pane="topRight" activeCell="V1" sqref="V1"/>
      <selection pane="bottomLeft" activeCell="A4" sqref="A4"/>
      <selection pane="bottomRight" activeCell="S22" sqref="S22"/>
    </sheetView>
  </sheetViews>
  <sheetFormatPr baseColWidth="10" defaultRowHeight="18" thickTop="1" thickBottom="1" x14ac:dyDescent="0.25"/>
  <cols>
    <col min="1" max="1" width="10.83203125" style="18"/>
    <col min="2" max="2" width="19.83203125" style="18" bestFit="1" customWidth="1"/>
    <col min="3" max="3" width="10.83203125" style="18"/>
    <col min="4" max="4" width="7" style="18" bestFit="1" customWidth="1"/>
    <col min="5" max="5" width="9.1640625" style="17" bestFit="1" customWidth="1"/>
    <col min="6" max="6" width="10.33203125" style="18" customWidth="1"/>
    <col min="7" max="7" width="5.83203125" style="18" customWidth="1"/>
    <col min="8" max="8" width="4.33203125" style="18" customWidth="1"/>
    <col min="9" max="9" width="3.33203125" style="18" customWidth="1"/>
    <col min="10" max="10" width="10.6640625" style="18" customWidth="1"/>
    <col min="11" max="11" width="7.5" style="53" bestFit="1" customWidth="1"/>
    <col min="12" max="12" width="9.33203125" style="58" bestFit="1" customWidth="1"/>
    <col min="13" max="13" width="8.1640625" style="55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12.6640625" style="18" bestFit="1" customWidth="1"/>
    <col min="19" max="19" width="7.83203125" style="18" customWidth="1"/>
    <col min="20" max="20" width="10.5" style="18" customWidth="1"/>
    <col min="21" max="21" width="23.5" style="18" customWidth="1"/>
    <col min="22" max="22" width="17.33203125" style="18" customWidth="1"/>
    <col min="23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50" t="s">
        <v>94</v>
      </c>
      <c r="K1" s="13"/>
      <c r="L1" s="56"/>
      <c r="M1" s="13"/>
      <c r="N1" s="50" t="s">
        <v>95</v>
      </c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53" customHeight="1" thickTop="1" thickBot="1" x14ac:dyDescent="0.25">
      <c r="B2" s="31"/>
      <c r="C2" s="31"/>
      <c r="D2" s="31"/>
      <c r="E2" s="31"/>
      <c r="F2" s="31"/>
      <c r="G2" s="31"/>
      <c r="H2" s="31"/>
      <c r="I2" s="31"/>
      <c r="J2" s="133" t="s">
        <v>69</v>
      </c>
      <c r="K2" s="31"/>
      <c r="L2" s="57"/>
      <c r="M2" s="31"/>
      <c r="N2" s="51" t="s">
        <v>69</v>
      </c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35" customFormat="1" ht="32" customHeight="1" thickTop="1" thickBot="1" x14ac:dyDescent="0.25">
      <c r="A3" s="131" t="s">
        <v>8</v>
      </c>
      <c r="B3" s="131" t="s">
        <v>96</v>
      </c>
      <c r="C3" s="37"/>
      <c r="D3" s="37"/>
      <c r="E3" s="37"/>
      <c r="F3" s="37"/>
      <c r="G3" s="37"/>
      <c r="H3" s="37"/>
      <c r="I3" s="37"/>
      <c r="J3" s="37"/>
      <c r="K3" s="37"/>
      <c r="L3" s="132" t="s">
        <v>97</v>
      </c>
      <c r="M3" s="37"/>
      <c r="N3" s="37"/>
      <c r="O3" s="37"/>
      <c r="P3" s="37"/>
      <c r="Q3" s="37"/>
      <c r="R3" s="131" t="s">
        <v>102</v>
      </c>
      <c r="S3" s="37"/>
      <c r="T3" s="37"/>
      <c r="U3" s="37"/>
      <c r="V3" s="33"/>
      <c r="W3" s="33"/>
      <c r="X3" s="33"/>
    </row>
    <row r="4" spans="1:24" s="20" customFormat="1" thickTop="1" thickBot="1" x14ac:dyDescent="0.25">
      <c r="E4" s="29"/>
      <c r="K4" s="52"/>
      <c r="L4" s="58"/>
      <c r="M4" s="54"/>
    </row>
    <row r="6" spans="1:24" s="38" customFormat="1" ht="35" customHeight="1" thickTop="1" thickBot="1" x14ac:dyDescent="0.25">
      <c r="A6" s="27" t="s">
        <v>63</v>
      </c>
      <c r="B6" s="37">
        <v>1</v>
      </c>
      <c r="C6" s="27"/>
      <c r="D6" s="27"/>
      <c r="E6" s="27"/>
      <c r="F6" s="27"/>
      <c r="G6" s="27"/>
      <c r="H6" s="27"/>
      <c r="I6" s="27"/>
      <c r="J6" s="27"/>
      <c r="K6" s="27"/>
      <c r="L6" s="59"/>
      <c r="M6" s="27"/>
      <c r="N6" s="27"/>
      <c r="O6" s="27"/>
      <c r="P6" s="27"/>
      <c r="Q6" s="27"/>
      <c r="R6" s="27" t="s">
        <v>102</v>
      </c>
      <c r="S6" s="27"/>
      <c r="T6" s="27"/>
      <c r="U6" s="27"/>
      <c r="V6" s="27"/>
      <c r="W6" s="27" t="s">
        <v>91</v>
      </c>
      <c r="X6" s="27"/>
    </row>
    <row r="33" spans="1:24" s="38" customFormat="1" ht="35" customHeight="1" thickTop="1" thickBot="1" x14ac:dyDescent="0.25">
      <c r="A33" s="27" t="s">
        <v>63</v>
      </c>
      <c r="B33" s="37">
        <v>2</v>
      </c>
      <c r="C33" s="27"/>
      <c r="D33" s="27"/>
      <c r="E33" s="27"/>
      <c r="F33" s="27"/>
      <c r="G33" s="27"/>
      <c r="H33" s="27"/>
      <c r="I33" s="27"/>
      <c r="J33" s="27"/>
      <c r="K33" s="27"/>
      <c r="L33" s="59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 t="s">
        <v>91</v>
      </c>
      <c r="X33" s="27"/>
    </row>
    <row r="37" spans="1:24" thickTop="1" thickBot="1" x14ac:dyDescent="0.25">
      <c r="R37" s="27" t="s">
        <v>102</v>
      </c>
    </row>
  </sheetData>
  <conditionalFormatting sqref="A6">
    <cfRule type="containsText" dxfId="224" priority="34" operator="containsText" text="SELECT">
      <formula>NOT(ISERROR(SEARCH("SELECT",A6)))</formula>
    </cfRule>
  </conditionalFormatting>
  <conditionalFormatting sqref="A33">
    <cfRule type="containsText" dxfId="223" priority="31" operator="containsText" text="SELECT">
      <formula>NOT(ISERROR(SEARCH("SELECT",A33)))</formula>
    </cfRule>
  </conditionalFormatting>
  <conditionalFormatting sqref="A3:I3">
    <cfRule type="containsText" dxfId="222" priority="23" operator="containsText" text="SELECT">
      <formula>NOT(ISERROR(SEARCH("SELECT",A3)))</formula>
    </cfRule>
    <cfRule type="containsText" dxfId="221" priority="24" operator="containsText" text="SELECT">
      <formula>NOT(ISERROR(SEARCH("SELECT",A3)))</formula>
    </cfRule>
  </conditionalFormatting>
  <conditionalFormatting sqref="A6:XFD6">
    <cfRule type="containsText" dxfId="220" priority="33" operator="containsText" text="SELECT">
      <formula>NOT(ISERROR(SEARCH("SELECT",A6)))</formula>
    </cfRule>
    <cfRule type="containsText" dxfId="219" priority="35" operator="containsText" text="SELECT">
      <formula>NOT(ISERROR(SEARCH("SELECT",A6)))</formula>
    </cfRule>
  </conditionalFormatting>
  <conditionalFormatting sqref="A33:XFD33">
    <cfRule type="containsText" dxfId="218" priority="30" operator="containsText" text="SELECT">
      <formula>NOT(ISERROR(SEARCH("SELECT",A33)))</formula>
    </cfRule>
    <cfRule type="containsText" dxfId="217" priority="32" operator="containsText" text="SELECT">
      <formula>NOT(ISERROR(SEARCH("SELECT",A33)))</formula>
    </cfRule>
  </conditionalFormatting>
  <conditionalFormatting sqref="J2:J3">
    <cfRule type="containsText" dxfId="216" priority="21" operator="containsText" text="SELECT">
      <formula>NOT(ISERROR(SEARCH("SELECT",J2)))</formula>
    </cfRule>
    <cfRule type="containsText" dxfId="215" priority="22" operator="containsText" text="SELECT">
      <formula>NOT(ISERROR(SEARCH("SELECT",J2)))</formula>
    </cfRule>
  </conditionalFormatting>
  <conditionalFormatting sqref="K3">
    <cfRule type="containsText" dxfId="214" priority="19" operator="containsText" text="SELECT">
      <formula>NOT(ISERROR(SEARCH("SELECT",K3)))</formula>
    </cfRule>
    <cfRule type="containsText" dxfId="213" priority="20" operator="containsText" text="SELECT">
      <formula>NOT(ISERROR(SEARCH("SELECT",K3)))</formula>
    </cfRule>
  </conditionalFormatting>
  <conditionalFormatting sqref="L2:L3">
    <cfRule type="containsText" dxfId="212" priority="37" operator="containsText" text="SELECT">
      <formula>NOT(ISERROR(SEARCH("SELECT",L2)))</formula>
    </cfRule>
    <cfRule type="containsText" dxfId="211" priority="38" operator="containsText" text="SELECT">
      <formula>NOT(ISERROR(SEARCH("SELECT",L2)))</formula>
    </cfRule>
  </conditionalFormatting>
  <conditionalFormatting sqref="M3">
    <cfRule type="containsText" dxfId="210" priority="17" operator="containsText" text="SELECT">
      <formula>NOT(ISERROR(SEARCH("SELECT",M3)))</formula>
    </cfRule>
    <cfRule type="containsText" dxfId="209" priority="18" operator="containsText" text="SELECT">
      <formula>NOT(ISERROR(SEARCH("SELECT",M3)))</formula>
    </cfRule>
  </conditionalFormatting>
  <conditionalFormatting sqref="N2:N3">
    <cfRule type="containsText" dxfId="208" priority="15" operator="containsText" text="SELECT">
      <formula>NOT(ISERROR(SEARCH("SELECT",N2)))</formula>
    </cfRule>
    <cfRule type="containsText" dxfId="207" priority="16" operator="containsText" text="SELECT">
      <formula>NOT(ISERROR(SEARCH("SELECT",N2)))</formula>
    </cfRule>
  </conditionalFormatting>
  <conditionalFormatting sqref="O3:U3">
    <cfRule type="containsText" dxfId="206" priority="1" operator="containsText" text="SELECT">
      <formula>NOT(ISERROR(SEARCH("SELECT",O3)))</formula>
    </cfRule>
    <cfRule type="containsText" dxfId="205" priority="2" operator="containsText" text="SELECT">
      <formula>NOT(ISERROR(SEARCH("SELECT",O3)))</formula>
    </cfRule>
  </conditionalFormatting>
  <conditionalFormatting sqref="R37">
    <cfRule type="containsText" dxfId="204" priority="25" operator="containsText" text="SELECT">
      <formula>NOT(ISERROR(SEARCH("SELECT",R37)))</formula>
    </cfRule>
    <cfRule type="containsText" dxfId="203" priority="26" operator="containsText" text="SELECT">
      <formula>NOT(ISERROR(SEARCH("SELECT",R37)))</formula>
    </cfRule>
  </conditionalFormatting>
  <conditionalFormatting sqref="V3:XFD3">
    <cfRule type="containsText" dxfId="202" priority="27" operator="containsText" text="SELECT">
      <formula>NOT(ISERROR(SEARCH("SELECT",V3)))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7EDA5420-C149-EC41-89A2-D8270D7CD944}">
          <x14:formula1>
            <xm:f>datasheet!$F$25:$F$31</xm:f>
          </x14:formula1>
          <xm:sqref>N2</xm:sqref>
        </x14:dataValidation>
        <x14:dataValidation type="list" allowBlank="1" showInputMessage="1" showErrorMessage="1" xr:uid="{BF0B4E2A-C840-2847-AB72-5D00F29CDB63}">
          <x14:formula1>
            <xm:f>datasheet!$E$51:$E$66</xm:f>
          </x14:formula1>
          <xm:sqref>R33</xm:sqref>
        </x14:dataValidation>
        <x14:dataValidation type="list" allowBlank="1" showInputMessage="1" showErrorMessage="1" xr:uid="{3085DD07-5922-EA4B-9251-F9E16F2F288C}">
          <x14:formula1>
            <xm:f>datasheet!$F$66:$F$70</xm:f>
          </x14:formula1>
          <xm:sqref>S33</xm:sqref>
        </x14:dataValidation>
        <x14:dataValidation type="list" allowBlank="1" showInputMessage="1" showErrorMessage="1" xr:uid="{C26BAFC6-7666-1541-AC9C-8EC250E2269E}">
          <x14:formula1>
            <xm:f>datasheet!$J$83:$J$90</xm:f>
          </x14:formula1>
          <xm:sqref>J2</xm:sqref>
        </x14:dataValidation>
        <x14:dataValidation type="list" allowBlank="1" showInputMessage="1" showErrorMessage="1" xr:uid="{DD08B6C4-16FF-F14D-AA08-AD8947BDB753}">
          <x14:formula1>
            <xm:f>datasheet!$E$51:$E$82</xm:f>
          </x14:formula1>
          <xm:sqref>B33 B6</xm:sqref>
        </x14:dataValidation>
        <x14:dataValidation type="list" allowBlank="1" showInputMessage="1" showErrorMessage="1" xr:uid="{6098EDDC-6272-F842-A439-C42E26BFD8EF}">
          <x14:formula1>
            <xm:f>datasheet!$J$59:$J$71</xm:f>
          </x14:formula1>
          <xm:sqref>A6 A33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916C-B416-E841-9D06-8771BD643986}">
  <dimension ref="A1:X36"/>
  <sheetViews>
    <sheetView zoomScale="130" zoomScaleNormal="130" workbookViewId="0">
      <pane xSplit="21" ySplit="15" topLeftCell="V16" activePane="bottomRight" state="frozen"/>
      <selection pane="topRight" activeCell="V1" sqref="V1"/>
      <selection pane="bottomLeft" activeCell="A16" sqref="A16"/>
      <selection pane="bottomRight" activeCell="D6" sqref="D6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customWidth="1"/>
    <col min="12" max="12" width="11.1640625" style="18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22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70" customHeight="1" thickTop="1" thickBot="1" x14ac:dyDescent="0.25">
      <c r="B2" s="31"/>
      <c r="C2" s="31"/>
      <c r="D2" s="31"/>
      <c r="E2" s="31"/>
      <c r="F2" s="31"/>
      <c r="G2" s="31"/>
      <c r="H2" s="51"/>
      <c r="I2" s="31"/>
      <c r="J2" s="51"/>
      <c r="K2" s="31"/>
      <c r="L2" s="51"/>
      <c r="M2" s="31"/>
      <c r="N2" s="5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148" customFormat="1" ht="35" customHeight="1" thickTop="1" thickBot="1" x14ac:dyDescent="0.25">
      <c r="B3" s="149"/>
      <c r="D3" s="149"/>
      <c r="F3" s="149"/>
      <c r="H3" s="150" t="s">
        <v>92</v>
      </c>
      <c r="I3" s="151" t="s">
        <v>53</v>
      </c>
      <c r="J3" s="150" t="s">
        <v>76</v>
      </c>
      <c r="K3" s="151" t="s">
        <v>53</v>
      </c>
      <c r="L3" s="152" t="s">
        <v>26</v>
      </c>
      <c r="M3" s="149" t="s">
        <v>53</v>
      </c>
      <c r="N3" s="152" t="s">
        <v>98</v>
      </c>
      <c r="O3" s="151"/>
      <c r="P3" s="149"/>
      <c r="Q3" s="151"/>
      <c r="R3" s="151"/>
      <c r="S3" s="151"/>
      <c r="T3" s="151"/>
      <c r="U3" s="151"/>
      <c r="V3" s="151"/>
      <c r="W3" s="151"/>
      <c r="X3" s="149"/>
    </row>
    <row r="5" spans="1:24" s="81" customFormat="1" ht="58" customHeight="1" thickTop="1" thickBot="1" x14ac:dyDescent="0.25">
      <c r="A5" s="78" t="s">
        <v>101</v>
      </c>
      <c r="B5" s="78" t="s">
        <v>101</v>
      </c>
      <c r="C5" s="79" t="s">
        <v>101</v>
      </c>
      <c r="D5" s="79" t="s">
        <v>101</v>
      </c>
      <c r="E5" s="79" t="s">
        <v>101</v>
      </c>
      <c r="F5" s="86" t="s">
        <v>101</v>
      </c>
      <c r="G5" s="86" t="s">
        <v>101</v>
      </c>
      <c r="H5" s="82">
        <v>6000</v>
      </c>
      <c r="I5" s="83" t="s">
        <v>99</v>
      </c>
      <c r="J5" s="129" t="s">
        <v>100</v>
      </c>
      <c r="K5" s="83" t="s">
        <v>99</v>
      </c>
      <c r="L5" s="129" t="s">
        <v>69</v>
      </c>
      <c r="M5" s="83" t="s">
        <v>99</v>
      </c>
      <c r="N5" s="84" t="str">
        <f>IF(AND(J5="YOUR RISK",L5="SELECT"),"EMPTY",IF(AND(J5="YOUR RISK"),"EMPTY",IF(AND(L5="SELECT"),"EMPTY",IF(AND(J5=0.25,L5=0.5),3,IF(AND(J5=0.25,L5=0.6),2.5,IF(AND(J5=0.25,L5=0.7),2.14,IF(AND(J5=0.25,L5=0.8),1.87,IF(AND(J5=0.25,L5=0.9),1.66,IF(AND(J5=0.25,L5=1),1.5,IF(AND(J5=0.25,L5=1.1),1.36,IF(AND(J5=0.25,L5=1.2),1.25,IF(AND(J5=0.25,L5=1.3),1.15,IF(AND(J5=0.25,L5=1.4),1.07,IF(AND(J5=0.25,L5=1.5),1,IF(AND(J5=0.25,L5=1.6),0.93,IF(AND(J5=0.25,L5=1.7),0.88,IF(AND(J5=0.25,L5=1.8),0.83,IF(AND(J5=0.25,L5=1.9),0.78,IF(AND(J5=0.25,L5=2),0.75,IF(AND(J5=0.25,L5=2.1),0.71,IF(AND(J5=0.25,L5=2.2),0.68,IF(AND(J5=0.25,L5=2.3),0.65,IF(AND(J5=0.25,L5=2.4),0.62,IF(AND(J5=0.25,L5=2.5),0.6,IF(AND(J5=0.25,L5=2.6),0.57,IF(AND(J5=0.25,L5=2.7),0.55,IF(AND(J5=0.25,L5=2.8),0.53,IF(AND(J5=0.25,L5=2.9),0.51,IF(AND(J5=0.25,L5=3),0.5,IF(AND(J5=0.25,L5=3.1),0.48,IF(AND(J5=0.25,L5=3.2),0.46,IF(AND(J5=0.25,L5=3.3),0.45,IF(AND(J5=0.25,L5=3.4),0.44,IF(AND(J5=0.25,L5=3.5),0.42,IF(AND(J5=0.25,L5=3.6),0.41,IF(AND(J5=0.25,L5=3.7),40,IF(AND(J5=0.25,L5=3.8),0.39,IF(AND(J5=0.25,L5=3.9),0.38,IF(AND(J5=0.25,L5=4),0.37,IF(AND(J5=0.25,L5=4.1),0.36,IF(AND(J5=0.25,L5=4.2),0.35,IF(AND(J5=0.25,L5=4.3),0.34,IF(AND(J5=0.25,L5=4.4),0.34,IF(AND(J5=0.25,L5=4.5),0.33,IF(AND(J5=0.25,L5=4.6),0.32,IF(AND(J5=0.25,L5=4.7),0.31,IF(AND(J5=0.25,L5=4.8),0.31,IF(AND(J5=0.25,L5=4.9),0.3,IF(AND(J5=0.25,L5=5),0.3,IF(AND(J5=0.25,L5=5.1),0.29,IF(AND(J5=0.25,L5=5.2),0.28,IF(AND(J5=0.25,L5=5.3),0.28,IF(AND(J5=0.25,L5=5.4),0.27,IF(AND(J5=0.25,L5=5.5),0.27,IF(AND(J5=0.25,L5=5.6),0.26,IF(AND(J5=0.25,L5=5.7),0.26,IF(AND(J5=0.25,L5=5.8),0.25,IF(AND(J5=0.25,L5=5.9),0.25,IF(AND(J5=0.25,L5=6),0.25,IF(AND(J5=0.25,L5=6.1),0.24,IF(AND(J5=0.25,L5=6.2),0.24,IF(AND(J5=0.25,L5=6.3),0.23,IF(AND(J5=0.25,L5=6.4),0.23,IF(AND(J5=0.25,L5=6.5),0.23))))))))))))))))))))))))))))))))))))))))))))))))))))))))))))))))</f>
        <v>EMPTY</v>
      </c>
      <c r="O5" s="86" t="s">
        <v>101</v>
      </c>
      <c r="P5" s="86" t="s">
        <v>101</v>
      </c>
      <c r="Q5" s="79" t="s">
        <v>101</v>
      </c>
      <c r="R5" s="79" t="s">
        <v>101</v>
      </c>
      <c r="S5" s="79" t="s">
        <v>101</v>
      </c>
      <c r="T5" s="79" t="s">
        <v>101</v>
      </c>
      <c r="U5" s="79" t="s">
        <v>101</v>
      </c>
      <c r="V5" s="79" t="s">
        <v>101</v>
      </c>
      <c r="W5" s="80" t="s">
        <v>91</v>
      </c>
      <c r="X5" s="80"/>
    </row>
    <row r="8" spans="1:24" s="81" customFormat="1" ht="58" customHeight="1" thickTop="1" thickBot="1" x14ac:dyDescent="0.25">
      <c r="A8" s="78" t="s">
        <v>101</v>
      </c>
      <c r="B8" s="78" t="s">
        <v>101</v>
      </c>
      <c r="C8" s="79" t="s">
        <v>101</v>
      </c>
      <c r="D8" s="79" t="s">
        <v>101</v>
      </c>
      <c r="E8" s="79" t="s">
        <v>101</v>
      </c>
      <c r="F8" s="86" t="s">
        <v>101</v>
      </c>
      <c r="G8" s="86" t="s">
        <v>101</v>
      </c>
      <c r="H8" s="85" t="s">
        <v>68</v>
      </c>
      <c r="I8" s="83" t="s">
        <v>99</v>
      </c>
      <c r="J8" s="129" t="s">
        <v>100</v>
      </c>
      <c r="K8" s="83" t="s">
        <v>99</v>
      </c>
      <c r="L8" s="129" t="s">
        <v>69</v>
      </c>
      <c r="M8" s="83" t="s">
        <v>99</v>
      </c>
      <c r="N8" s="84" t="str">
        <f>IF(AND(J8="YOUR RISK",L8="SELECT"),"EMPTY",IF(AND(J8="YOUR RISK"),"EMPTY",IF(AND(L8="SELECT"),"EMPTY",IF(AND(J8=0.5,L8=0.5),6,IF(AND(J8=0.5,L8=0.6),5,IF(AND(J8=0.5,L8=0.7),4.28,IF(AND(J8=0.5,L8=0.8),3.75,IF(AND(J8=0.5,L8=0.9),3.33,IF(AND(J8=0.5,L8=1),3,IF(AND(J8=0.5,L8=1,1),2.72,IF(AND(J8=0.5,L8=1.2),2.5,IF(AND(J8=0.5,L8=1.3),2.3,IF(AND(J8=0.5,L8=1.4),2.14,IF(AND(J8=0.5,L8=1.5),2,IF(AND(J8=0.5,L8=1.6),1.87,IF(AND(J8=0.5,L8=1.7),1.76,IF(AND(J8=0.5,L8=1.8),1.66,IF(AND(J8=0.5,L8=1.9),1.57,IF(AND(J8=0.5,L8=2),1.5,IF(AND(J8=0.5,L8=2.1),1.42,IF(AND(J8=0.5,L8=2.2),1.36,IF(AND(J8=0.5,L8=2.3),1.3,IF(AND(J8=0.5,L8=2.4),1.25,IF(AND(J8=0.5,L8=2.5),1.2,IF(AND(J8=0.5,L8=2.6),1.15,IF(AND(J8=0.5,L8=2.7),1.11,IF(AND(J8=0.5,L8=2.8),1.07,IF(AND(J8=0.5,L8=2.9),1.03,IF(AND(J8=0.5,L8=3),1,IF(AND(J8=0.5,L8=3.1),0.96,IF(AND(J8=0.5,L8=3.2),0.93,IF(AND(J8=0.5,L8=3.3),0.9,IF(AND(J8=0.5,L8=3.4),0.88,IF(AND(J8=0.5,L8=3.5),0.85,IF(AND(J8=0.5,L8=3.6),0.83,IF(AND(J8=0.5,L8=3.7),0.81,IF(AND(J8=0.5,L8=3.8),0.78,IF(AND(J8=0.5,L8=3.9),0.76,IF(AND(J8=0.5,L8=4),0.73,IF(AND(J8=0.5,L8=4.1),0.73,IF(AND(J8=0.5,L8=4.2),0.71,IF(AND(J8=0.5,L8=4.3),0.69,IF(AND(J8=0.5,L8=4.4),0.68,IF(AND(J8=0.5,L8=4.5),0.66,IF(AND(J8=0.5,L8=4.6),0.65,IF(AND(J8=0.5,L8=4.7),0.63,IF(AND(J8=0.5,L8=4.8),0.62,IF(AND(J8=0.5,L8=4.9),0.61,IF(AND(J8=0.5,L8=5),0.6,IF(AND(J8=0.5,L8=5.1),0.58,IF(AND(J8=0.5,L8=5.2),0.57,IF(AND(J8=0.5,L8=5.3),0.53,IF(AND(J8=0.5,L8=5.4),0.55,IF(AND(J8=0.5,L8=5.5),0.54,IF(AND(J8=0.5,L8=5.6),0.53,IF(AND(J8=0.5,L8=5.7),0.52,IF(AND(J8=0.5,L8=5.8),0.51,IF(AND(J8=0.5,L8=5.9),0.5,IF(AND(J8=0.5,L8=6),0.5,IF(AND(J8=0.5,L8=6.1),0.49,IF(AND(J8=0.5,L8=6.2),0.48,IF(AND(J8=0.5,L8=6.3),0.47,IF(AND(J8=0.5,L8=6.4),0.46,IF(AND(J8=0.5,L8=6.5),0.46))))))))))))))))))))))))))))))))))))))))))))))))))))))))))))))))</f>
        <v>EMPTY</v>
      </c>
      <c r="O8" s="86" t="s">
        <v>101</v>
      </c>
      <c r="P8" s="86" t="s">
        <v>101</v>
      </c>
      <c r="Q8" s="79" t="s">
        <v>101</v>
      </c>
      <c r="R8" s="79" t="s">
        <v>101</v>
      </c>
      <c r="S8" s="79" t="s">
        <v>101</v>
      </c>
      <c r="T8" s="79" t="s">
        <v>101</v>
      </c>
      <c r="U8" s="79" t="s">
        <v>101</v>
      </c>
      <c r="V8" s="79" t="s">
        <v>101</v>
      </c>
      <c r="W8" s="80" t="s">
        <v>91</v>
      </c>
      <c r="X8" s="80"/>
    </row>
    <row r="11" spans="1:24" s="81" customFormat="1" ht="58" customHeight="1" thickTop="1" thickBot="1" x14ac:dyDescent="0.25">
      <c r="A11" s="78" t="s">
        <v>101</v>
      </c>
      <c r="B11" s="78" t="s">
        <v>101</v>
      </c>
      <c r="C11" s="79" t="s">
        <v>101</v>
      </c>
      <c r="D11" s="79" t="s">
        <v>101</v>
      </c>
      <c r="E11" s="79" t="s">
        <v>101</v>
      </c>
      <c r="F11" s="86" t="s">
        <v>101</v>
      </c>
      <c r="G11" s="86" t="s">
        <v>101</v>
      </c>
      <c r="H11" s="85" t="s">
        <v>68</v>
      </c>
      <c r="I11" s="83" t="s">
        <v>99</v>
      </c>
      <c r="J11" s="129" t="s">
        <v>100</v>
      </c>
      <c r="K11" s="83" t="s">
        <v>99</v>
      </c>
      <c r="L11" s="129" t="s">
        <v>69</v>
      </c>
      <c r="M11" s="83" t="s">
        <v>99</v>
      </c>
      <c r="N11" s="84" t="str">
        <f>IF(AND(J11="YOUR RISK",L11="SELECT"),"EMPTY",IF(AND(J11="YOUR RISK"),"EMPTY",IF(AND(L11="SELECT"),"EMPTY",IF(AND(J11=0.75,L11=0.5),9,IF(AND(J11=0.75,L11=0.6),7.5,IF(AND(J11=0.75,L11=0.7),6.42,IF(AND(J11=0.75,L11=0.8),5.6,IF(AND(J11=0.75,L11=0.9),5,IF(AND(J11=0.75,L11=1),4.5,IF(AND(J11=0.75,L11=1.1),4.09,IF(AND(J11=0.75,L11=1.2),3.75,IF(AND(J11=0.75,L11=1.3),3.46,IF(AND(J11=0.75,L11=1.4),3.21,IF(AND(J11=0.75,L11=1.5),3,IF(AND(J11=0.75,L11=1.6),2.81,IF(AND(J11=0.75,L11=1.7),2.64,IF(AND(J11=0.75,L11=1.8),2.5,IF(AND(J11=0.75,L11=1.9),2.36,IF(AND(J11=0.75,L11=2),2.25,IF(AND(J11=0.75,L11=2.1),2.14,IF(AND(J11=0.75,L11=2.2),2.04,IF(AND(J11=0.75,L11=2.3),1.95,IF(AND(J11=0.75,L11=2.4),1.87,IF(AND(J11=0.75,L11=2.5),1.8,IF(AND(J11=0.75,L11=2.6),1.73,IF(AND(J11=0.75,L11=2.7),1.66,IF(AND(J11=0.75,L11=2.8),1.6,IF(AND(J11=0.75,L11=2.9),1.55,IF(AND(J11=0.75,L11=3),1.5,IF(AND(J11=0.75,L11=3.1),1.45,IF(AND(J11=0.75,L11=3.2),1.4,IF(AND(J11=0.75,L11=3.3),1.36,IF(AND(J11=0.75,L11=3.4),1.32,IF(AND(J11=0.75,L11=3.5),1.28,IF(AND(J11=0.75,L11=3.6),1.25,IF(AND(J11=0.75,L11=3.7),1.21,IF(AND(J11=0.75,L11=3.8),1.18,IF(AND(J11=0.75,L11=3.9),1.15,IF(AND(J11=0.75,L11=4),1.12,IF(AND(J11=0.75,L11=4.1),1.09,IF(AND(J11=0.75,L11=4.2),1.07,IF(AND(J11=0.75,L11=4.3),1.04,IF(AND(J11=0.75,L11=4.4),1.02,IF(AND(J11=0.75,L11=4.5),1,IF(AND(J11=0.75,L11=4.6),0.97,IF(AND(J11=0.75,L11=4.7),0.95,IF(AND(J11=0.75,L11=4.8),0.93,IF(AND(J11=0.75,L11=4.9),0.91,IF(AND(J11=0.75,L11=5),0.9,IF(AND(J11=0.75,L11=5.1),0.88,IF(AND(J11=0.75,L11=5.2),0.86,IF(AND(J11=0.75,L11=5.3),0.84,IF(AND(J11=0.75,L11=5.4),0.83,IF(AND(J11=0.75,L11=5.5),0.81,IF(AND(J11=0.75,L11=5.6),0.8,IF(AND(J11=0.75,L11=5.7),0.78,IF(AND(J11=0.75,L11=5.8),0.77,IF(AND(J11=0.75,L11=5.9),0.76,IF(AND(J11=0.75,L11=6),0.75,IF(AND(J11=0.75,L11=6.1),0.73,IF(AND(J11=0.75,L11=6.2),0.72,IF(AND(J11=0.75,L11=6.3),0.71,IF(AND(J11=0.75,L11=6.4),0.7,IF(AND(J11=0.75,L11=6.5),0.69))))))))))))))))))))))))))))))))))))))))))))))))))))))))))))))))</f>
        <v>EMPTY</v>
      </c>
      <c r="O11" s="86" t="s">
        <v>101</v>
      </c>
      <c r="P11" s="86" t="s">
        <v>101</v>
      </c>
      <c r="Q11" s="79" t="s">
        <v>101</v>
      </c>
      <c r="R11" s="79" t="s">
        <v>101</v>
      </c>
      <c r="S11" s="79" t="s">
        <v>101</v>
      </c>
      <c r="T11" s="79" t="s">
        <v>101</v>
      </c>
      <c r="U11" s="79" t="s">
        <v>101</v>
      </c>
      <c r="V11" s="79" t="s">
        <v>101</v>
      </c>
      <c r="W11" s="80" t="s">
        <v>91</v>
      </c>
      <c r="X11" s="80"/>
    </row>
    <row r="14" spans="1:24" s="115" customFormat="1" ht="58" customHeight="1" thickTop="1" x14ac:dyDescent="0.2">
      <c r="A14" s="108" t="s">
        <v>101</v>
      </c>
      <c r="B14" s="108" t="s">
        <v>101</v>
      </c>
      <c r="C14" s="109" t="s">
        <v>101</v>
      </c>
      <c r="D14" s="109" t="s">
        <v>101</v>
      </c>
      <c r="E14" s="109" t="s">
        <v>101</v>
      </c>
      <c r="F14" s="110" t="s">
        <v>101</v>
      </c>
      <c r="G14" s="110" t="s">
        <v>101</v>
      </c>
      <c r="H14" s="111" t="s">
        <v>68</v>
      </c>
      <c r="I14" s="112" t="s">
        <v>99</v>
      </c>
      <c r="J14" s="130" t="s">
        <v>100</v>
      </c>
      <c r="K14" s="112" t="s">
        <v>99</v>
      </c>
      <c r="L14" s="130" t="s">
        <v>69</v>
      </c>
      <c r="M14" s="112" t="s">
        <v>99</v>
      </c>
      <c r="N14" s="113" t="str">
        <f>IF(AND(J14="YOUR RISK",L14="SELECT"),"EMPTY",IF(AND(J14="YOUR RISK"),"EMPTY",IF(AND(L14="SELECT"),"EMPTY",IF(AND(J14=1,L14=0.5),12,IF(AND(J14=1,L14=0.6),10,IF(AND(J14=1,L14=0.7),8.57,IF(AND(J14=1,L14=0.8),7.5,IF(AND(J14=1,L14=0.9),6.66,IF(AND(J14=1,L14=1),6,IF(AND(J14=1,L14=1.1),5.45,IF(AND(J14=1,L14=1.2),5,IF(AND(J14=1,L14=1.3),4.61,IF(AND(J14=1,L14=1.4),4.28,IF(AND(J14=1,L14=1.5),4,IF(AND(J14=1,L14=1.6),3.75,IF(AND(J14=1,L14=1.7),3.52,IF(AND(J14=1,L14=1.8),3.33,IF(AND(J14=1,L14=1.9),3.15,IF(AND(J14=1,L14=2),3,IF(AND(J14=1,L14=2.1),2.85,IF(AND(J14=1,L14=2.2),2.72,IF(AND(J14=1,L14=2.3),2.6,IF(AND(J14=1,L14=2.4),2.5,IF(AND(J14=1,L14=2.5),2.4,IF(AND(J14=1,L14=2.6),2.3,IF(AND(J14=1,L14=2.7),2.22,IF(AND(J14=1,L14=2.8),2.14,IF(AND(J14=1,L14=2.9),2.06,IF(AND(J14=1,L14=3),2,IF(AND(J14=1,L14=3.1),1.93,IF(AND(J14=1,L14=3.2),1.87,IF(AND(J14=1,L14=3.3),1.81,IF(AND(J14=1,L14=3.4),1.76,IF(AND(J14=1,L14=3.5),1.71,IF(AND(J14=1,L14=3.6),1.66,IF(AND(J14=1,L14=3.7),1.62,IF(AND(J14=1,L14=3.8),1.57,IF(AND(J14=1,L14=3.9),1.53,IF(AND(J14=1,L14=4),1.5,IF(AND(J14=1,L14=4.1),1.46,IF(AND(J14=1,L14=4.2),1.42,IF(AND(J14=1,L14=4.3),1.39,IF(AND(J14=1,L14=4.4),1.36,IF(AND(J14=1,L14=4.5),1.33,IF(AND(J14=1,L14=4.6),1.3,IF(AND(J14=1,L14=4.7),1.27,IF(AND(J14=1,L14=4.8),1.25,IF(AND(J14=1,L14=4.9),1.22,IF(AND(J14=1,L14=5),1.2,IF(AND(J14=1,L14=5.1),1.17,IF(AND(J14=1,L14=5.2),1.15,IF(AND(J14=1,L14=5.3),1.13,IF(AND(J14=1,L14=5.4),1.11,IF(AND(J14=1,L14=5.5),1.09,IF(AND(J14=1,L14=5.6),1.07,IF(AND(J14=1,L14=5.7),1.05,IF(AND(J14=1,L14=5.8),1.03,IF(AND(J14=1,L14=5.9),1.01,IF(AND(J14=1,L14=6),1,IF(AND(J14=1,L14=6.1),0.98,IF(AND(J14=1,L14=6.2),0.96,IF(AND(J14=1,L14=6.3),0.95,IF(AND(J14=1,L14=6.4),0.93,IF(AND(J14=1,L14=6.5),0.92))))))))))))))))))))))))))))))))))))))))))))))))))))))))))))))))</f>
        <v>EMPTY</v>
      </c>
      <c r="O14" s="110" t="s">
        <v>101</v>
      </c>
      <c r="P14" s="110" t="s">
        <v>101</v>
      </c>
      <c r="Q14" s="109" t="s">
        <v>101</v>
      </c>
      <c r="R14" s="109" t="s">
        <v>101</v>
      </c>
      <c r="S14" s="109" t="s">
        <v>101</v>
      </c>
      <c r="T14" s="109" t="s">
        <v>101</v>
      </c>
      <c r="U14" s="109" t="s">
        <v>101</v>
      </c>
      <c r="V14" s="109" t="s">
        <v>101</v>
      </c>
      <c r="W14" s="114" t="s">
        <v>91</v>
      </c>
      <c r="X14" s="114"/>
    </row>
    <row r="15" spans="1:24" s="126" customFormat="1" ht="57" customHeight="1" x14ac:dyDescent="0.2">
      <c r="E15" s="127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7" customFormat="1" ht="33" customHeight="1" x14ac:dyDescent="0.2">
      <c r="A17" s="102"/>
      <c r="B17" s="103"/>
      <c r="C17" s="103"/>
      <c r="D17" s="103"/>
      <c r="E17" s="103"/>
      <c r="F17" s="104"/>
      <c r="G17" s="103"/>
      <c r="H17" s="105"/>
      <c r="I17" s="102"/>
      <c r="J17" s="103"/>
      <c r="K17" s="102"/>
      <c r="L17" s="103"/>
      <c r="M17" s="102"/>
      <c r="N17" s="106"/>
      <c r="O17" s="103"/>
      <c r="P17" s="103"/>
      <c r="Q17" s="103"/>
      <c r="R17" s="103"/>
      <c r="S17" s="103"/>
      <c r="T17" s="103"/>
      <c r="U17" s="103"/>
      <c r="V17" s="103"/>
      <c r="W17" s="105">
        <v>15600</v>
      </c>
      <c r="X17" s="103"/>
    </row>
    <row r="18" spans="1:24" s="20" customFormat="1" ht="17" thickBot="1" x14ac:dyDescent="0.25">
      <c r="E18" s="29"/>
    </row>
    <row r="24" spans="1:24" s="38" customFormat="1" ht="58" customHeight="1" thickTop="1" thickBot="1" x14ac:dyDescent="0.25">
      <c r="A24" s="67" t="s">
        <v>101</v>
      </c>
      <c r="B24" s="67" t="s">
        <v>101</v>
      </c>
      <c r="C24" s="68" t="s">
        <v>101</v>
      </c>
      <c r="D24" s="68" t="s">
        <v>101</v>
      </c>
      <c r="E24" s="68" t="s">
        <v>101</v>
      </c>
      <c r="F24" s="68" t="s">
        <v>101</v>
      </c>
      <c r="G24" s="68" t="s">
        <v>101</v>
      </c>
      <c r="H24" s="77">
        <v>6000</v>
      </c>
      <c r="I24" s="14" t="s">
        <v>99</v>
      </c>
      <c r="J24" s="27" t="s">
        <v>100</v>
      </c>
      <c r="K24" s="14" t="s">
        <v>99</v>
      </c>
      <c r="L24" s="27" t="s">
        <v>69</v>
      </c>
      <c r="M24" s="14" t="s">
        <v>99</v>
      </c>
      <c r="N24" s="69" t="str">
        <f>IF(AND(J24="YOUR RISK",L24="SELECT"),"EMPTY")</f>
        <v>EMPTY</v>
      </c>
      <c r="O24" s="68" t="s">
        <v>101</v>
      </c>
      <c r="P24" s="68" t="s">
        <v>101</v>
      </c>
      <c r="Q24" s="68" t="s">
        <v>101</v>
      </c>
      <c r="R24" s="68" t="s">
        <v>101</v>
      </c>
      <c r="S24" s="68" t="s">
        <v>101</v>
      </c>
      <c r="T24" s="68" t="s">
        <v>101</v>
      </c>
      <c r="U24" s="68" t="s">
        <v>101</v>
      </c>
      <c r="V24" s="68" t="s">
        <v>101</v>
      </c>
      <c r="W24" s="27" t="s">
        <v>91</v>
      </c>
      <c r="X24" s="27"/>
    </row>
    <row r="32" spans="1:24" s="38" customFormat="1" ht="35" customHeight="1" thickTop="1" thickBot="1" x14ac:dyDescent="0.25">
      <c r="A32" s="27" t="s">
        <v>69</v>
      </c>
      <c r="B32" s="37" t="s">
        <v>69</v>
      </c>
      <c r="C32" s="27" t="s">
        <v>69</v>
      </c>
      <c r="D32" s="27" t="s">
        <v>69</v>
      </c>
      <c r="E32" s="27" t="s">
        <v>69</v>
      </c>
      <c r="F32" s="27" t="s">
        <v>91</v>
      </c>
      <c r="G32" s="27" t="s">
        <v>69</v>
      </c>
      <c r="H32" s="27" t="s">
        <v>69</v>
      </c>
      <c r="I32" s="27" t="s">
        <v>69</v>
      </c>
      <c r="J32" s="27" t="s">
        <v>69</v>
      </c>
      <c r="K32" s="27" t="s">
        <v>69</v>
      </c>
      <c r="L32" s="27" t="s">
        <v>91</v>
      </c>
      <c r="M32" s="27" t="s">
        <v>91</v>
      </c>
      <c r="N32" s="27" t="s">
        <v>69</v>
      </c>
      <c r="O32" s="27" t="s">
        <v>91</v>
      </c>
      <c r="P32" s="27" t="s">
        <v>91</v>
      </c>
      <c r="Q32" s="27" t="s">
        <v>91</v>
      </c>
      <c r="R32" s="27">
        <v>3</v>
      </c>
      <c r="S32" s="27" t="s">
        <v>25</v>
      </c>
      <c r="T32" s="27" t="s">
        <v>91</v>
      </c>
      <c r="U32" s="27" t="s">
        <v>91</v>
      </c>
      <c r="V32" s="27" t="s">
        <v>91</v>
      </c>
      <c r="W32" s="27" t="s">
        <v>91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99</v>
      </c>
      <c r="J36" s="43">
        <v>0.25</v>
      </c>
      <c r="K36" s="49" t="s">
        <v>99</v>
      </c>
      <c r="L36" s="43">
        <v>1.2</v>
      </c>
      <c r="M36" s="49" t="s">
        <v>99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ragCPLsGIz044svm47Ng6fVhckFcX3j5R/EeFynUKdbQ1bi1VNlmLWuHR1KQkgtIB/VAa3+y8+8uH1YbN04SqA==" saltValue="on7dBX74sCuQGmoYphN83w==" spinCount="100000" sheet="1" objects="1" scenarios="1"/>
  <conditionalFormatting sqref="A5">
    <cfRule type="containsText" dxfId="201" priority="48" operator="containsText" text="SELECT">
      <formula>NOT(ISERROR(SEARCH("SELECT",A5)))</formula>
    </cfRule>
  </conditionalFormatting>
  <conditionalFormatting sqref="A8">
    <cfRule type="containsText" dxfId="200" priority="45" operator="containsText" text="SELECT">
      <formula>NOT(ISERROR(SEARCH("SELECT",A8)))</formula>
    </cfRule>
  </conditionalFormatting>
  <conditionalFormatting sqref="A11">
    <cfRule type="containsText" dxfId="199" priority="42" operator="containsText" text="SELECT">
      <formula>NOT(ISERROR(SEARCH("SELECT",A11)))</formula>
    </cfRule>
  </conditionalFormatting>
  <conditionalFormatting sqref="A14">
    <cfRule type="containsText" dxfId="198" priority="39" operator="containsText" text="SELECT">
      <formula>NOT(ISERROR(SEARCH("SELECT",A14)))</formula>
    </cfRule>
  </conditionalFormatting>
  <conditionalFormatting sqref="A24">
    <cfRule type="containsText" dxfId="197" priority="24" operator="containsText" text="SELECT">
      <formula>NOT(ISERROR(SEARCH("SELECT",A24)))</formula>
    </cfRule>
  </conditionalFormatting>
  <conditionalFormatting sqref="A32">
    <cfRule type="containsText" dxfId="196" priority="64" operator="containsText" text="SELECT">
      <formula>NOT(ISERROR(SEARCH("SELECT",A32)))</formula>
    </cfRule>
  </conditionalFormatting>
  <conditionalFormatting sqref="A8:I8">
    <cfRule type="containsText" dxfId="195" priority="46" operator="containsText" text="SELECT">
      <formula>NOT(ISERROR(SEARCH("SELECT",A8)))</formula>
    </cfRule>
  </conditionalFormatting>
  <conditionalFormatting sqref="A11:I11">
    <cfRule type="containsText" dxfId="194" priority="43" operator="containsText" text="SELECT">
      <formula>NOT(ISERROR(SEARCH("SELECT",A11)))</formula>
    </cfRule>
  </conditionalFormatting>
  <conditionalFormatting sqref="A14:I14">
    <cfRule type="containsText" dxfId="193" priority="40" operator="containsText" text="SELECT">
      <formula>NOT(ISERROR(SEARCH("SELECT",A14)))</formula>
    </cfRule>
  </conditionalFormatting>
  <conditionalFormatting sqref="A5:XFD5">
    <cfRule type="containsText" dxfId="192" priority="49" operator="containsText" text="SELECT">
      <formula>NOT(ISERROR(SEARCH("SELECT",A5)))</formula>
    </cfRule>
    <cfRule type="containsText" dxfId="191" priority="47" operator="containsText" text="SELECT">
      <formula>NOT(ISERROR(SEARCH("SELECT",A5)))</formula>
    </cfRule>
  </conditionalFormatting>
  <conditionalFormatting sqref="A8:XFD8">
    <cfRule type="containsText" dxfId="190" priority="11" operator="containsText" text="SELECT">
      <formula>NOT(ISERROR(SEARCH("SELECT",A8)))</formula>
    </cfRule>
  </conditionalFormatting>
  <conditionalFormatting sqref="A11:XFD11">
    <cfRule type="containsText" dxfId="189" priority="9" operator="containsText" text="SELECT">
      <formula>NOT(ISERROR(SEARCH("SELECT",A11)))</formula>
    </cfRule>
  </conditionalFormatting>
  <conditionalFormatting sqref="A14:XFD14">
    <cfRule type="containsText" dxfId="188" priority="7" operator="containsText" text="SELECT">
      <formula>NOT(ISERROR(SEARCH("SELECT",A14)))</formula>
    </cfRule>
  </conditionalFormatting>
  <conditionalFormatting sqref="A16:XFD17">
    <cfRule type="containsText" dxfId="187" priority="5" operator="containsText" text="SELECT">
      <formula>NOT(ISERROR(SEARCH("SELECT",A16)))</formula>
    </cfRule>
    <cfRule type="containsText" dxfId="186" priority="6" operator="containsText" text="SELECT">
      <formula>NOT(ISERROR(SEARCH("SELECT",A16)))</formula>
    </cfRule>
  </conditionalFormatting>
  <conditionalFormatting sqref="A24:XFD24">
    <cfRule type="containsText" dxfId="185" priority="23" operator="containsText" text="SELECT">
      <formula>NOT(ISERROR(SEARCH("SELECT",A24)))</formula>
    </cfRule>
    <cfRule type="containsText" dxfId="184" priority="25" operator="containsText" text="SELECT">
      <formula>NOT(ISERROR(SEARCH("SELECT",A24)))</formula>
    </cfRule>
  </conditionalFormatting>
  <conditionalFormatting sqref="A32:XFD32">
    <cfRule type="containsText" dxfId="183" priority="65" operator="containsText" text="SELECT">
      <formula>NOT(ISERROR(SEARCH("SELECT",A32)))</formula>
    </cfRule>
    <cfRule type="containsText" dxfId="182" priority="63" operator="containsText" text="SELECT">
      <formula>NOT(ISERROR(SEARCH("SELECT",A32)))</formula>
    </cfRule>
  </conditionalFormatting>
  <conditionalFormatting sqref="A36:XFD36">
    <cfRule type="containsText" dxfId="181" priority="54" operator="containsText" text="SELECT">
      <formula>NOT(ISERROR(SEARCH("SELECT",A36)))</formula>
    </cfRule>
    <cfRule type="containsText" dxfId="180" priority="55" operator="containsText" text="SELECT">
      <formula>NOT(ISERROR(SEARCH("SELECT",A36)))</formula>
    </cfRule>
  </conditionalFormatting>
  <conditionalFormatting sqref="H2">
    <cfRule type="containsText" dxfId="179" priority="56" operator="containsText" text="SELECT">
      <formula>NOT(ISERROR(SEARCH("SELECT",H2)))</formula>
    </cfRule>
    <cfRule type="containsText" dxfId="178" priority="57" operator="containsText" text="SELECT">
      <formula>NOT(ISERROR(SEARCH("SELECT",H2)))</formula>
    </cfRule>
  </conditionalFormatting>
  <conditionalFormatting sqref="J2">
    <cfRule type="containsText" dxfId="177" priority="58" operator="containsText" text="SELECT">
      <formula>NOT(ISERROR(SEARCH("SELECT",J2)))</formula>
    </cfRule>
    <cfRule type="containsText" dxfId="176" priority="59" operator="containsText" text="SELECT">
      <formula>NOT(ISERROR(SEARCH("SELECT",J2)))</formula>
    </cfRule>
  </conditionalFormatting>
  <conditionalFormatting sqref="J8:XFD8">
    <cfRule type="containsText" dxfId="175" priority="12" operator="containsText" text="SELECT">
      <formula>NOT(ISERROR(SEARCH("SELECT",J8)))</formula>
    </cfRule>
  </conditionalFormatting>
  <conditionalFormatting sqref="J11:XFD11">
    <cfRule type="containsText" dxfId="174" priority="10" operator="containsText" text="SELECT">
      <formula>NOT(ISERROR(SEARCH("SELECT",J11)))</formula>
    </cfRule>
  </conditionalFormatting>
  <conditionalFormatting sqref="J14:XFD14">
    <cfRule type="containsText" dxfId="173" priority="8" operator="containsText" text="SELECT">
      <formula>NOT(ISERROR(SEARCH("SELECT",J14)))</formula>
    </cfRule>
  </conditionalFormatting>
  <conditionalFormatting sqref="L2">
    <cfRule type="containsText" dxfId="172" priority="60" operator="containsText" text="SELECT">
      <formula>NOT(ISERROR(SEARCH("SELECT",L2)))</formula>
    </cfRule>
  </conditionalFormatting>
  <conditionalFormatting sqref="N2 L2">
    <cfRule type="containsText" dxfId="171" priority="62" operator="containsText" text="SELECT">
      <formula>NOT(ISERROR(SEARCH("SELECT",L2)))</formula>
    </cfRule>
  </conditionalFormatting>
  <conditionalFormatting sqref="N2">
    <cfRule type="containsText" dxfId="170" priority="61" operator="containsText" text="SELECT">
      <formula>NOT(ISERROR(SEARCH("SELECT",N2)))</formula>
    </cfRule>
  </conditionalFormatting>
  <conditionalFormatting sqref="U16">
    <cfRule type="cellIs" dxfId="169" priority="2" operator="lessThan">
      <formula>0</formula>
    </cfRule>
    <cfRule type="cellIs" dxfId="168" priority="4" operator="greaterThan">
      <formula>0</formula>
    </cfRule>
    <cfRule type="cellIs" dxfId="167" priority="3" operator="greaterThan">
      <formula>0</formula>
    </cfRule>
  </conditionalFormatting>
  <conditionalFormatting sqref="U17">
    <cfRule type="cellIs" dxfId="166" priority="20" operator="greaterThan">
      <formula>0</formula>
    </cfRule>
    <cfRule type="cellIs" dxfId="165" priority="18" operator="lessThan">
      <formula>0</formula>
    </cfRule>
    <cfRule type="cellIs" dxfId="164" priority="19" operator="greaterThan">
      <formula>0</formula>
    </cfRule>
  </conditionalFormatting>
  <conditionalFormatting sqref="U36">
    <cfRule type="cellIs" dxfId="163" priority="53" operator="greaterThan">
      <formula>0</formula>
    </cfRule>
    <cfRule type="cellIs" dxfId="162" priority="52" operator="greaterThan">
      <formula>0</formula>
    </cfRule>
    <cfRule type="cellIs" dxfId="161" priority="51" operator="lessThan">
      <formula>0</formula>
    </cfRule>
  </conditionalFormatting>
  <dataValidations count="1">
    <dataValidation operator="greaterThan" allowBlank="1" showInputMessage="1" showErrorMessage="1" sqref="F36 F16:F17" xr:uid="{27C0C9E0-8F2B-9841-B7D0-A7D4AF9E1F0D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19A37A7-7688-4F43-9B16-99ADECDB61CC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50" operator="containsText" id="{A88ABA86-4159-6841-A4D2-6B981A8E157B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D8966266-B78E-4B4A-AAE3-8ECB4B3D932E}">
          <x14:formula1>
            <xm:f>datasheet!$F$126:$F$138</xm:f>
          </x14:formula1>
          <xm:sqref>J36 J24</xm:sqref>
        </x14:dataValidation>
        <x14:dataValidation type="list" allowBlank="1" showInputMessage="1" showErrorMessage="1" xr:uid="{E9F7C1B8-7758-1549-B6C8-E525265F5FB7}">
          <x14:formula1>
            <xm:f>datasheet!$F$25:$F$31</xm:f>
          </x14:formula1>
          <xm:sqref>H36</xm:sqref>
        </x14:dataValidation>
        <x14:dataValidation type="list" allowBlank="1" showInputMessage="1" showErrorMessage="1" xr:uid="{B2B22219-4D5D-3C4C-9D24-0D350971177B}">
          <x14:formula1>
            <xm:f>datasheet!$F$37:$F$39</xm:f>
          </x14:formula1>
          <xm:sqref>J32</xm:sqref>
        </x14:dataValidation>
        <x14:dataValidation type="list" allowBlank="1" showInputMessage="1" showErrorMessage="1" xr:uid="{46A22611-9367-BE4E-83A9-421104255C23}">
          <x14:formula1>
            <xm:f>datasheet!$F$53:$F$55</xm:f>
          </x14:formula1>
          <xm:sqref>I32</xm:sqref>
        </x14:dataValidation>
        <x14:dataValidation type="list" allowBlank="1" showInputMessage="1" showErrorMessage="1" xr:uid="{C5780832-D208-2148-A6A6-4FF117F338BB}">
          <x14:formula1>
            <xm:f>datasheet!$H$6:$H$12</xm:f>
          </x14:formula1>
          <xm:sqref>H32</xm:sqref>
        </x14:dataValidation>
        <x14:dataValidation type="list" allowBlank="1" showInputMessage="1" showErrorMessage="1" xr:uid="{A5CFDEF5-9D9E-7A49-B550-145385967BDC}">
          <x14:formula1>
            <xm:f>datasheet!$F$6:$F$12</xm:f>
          </x14:formula1>
          <xm:sqref>G32</xm:sqref>
        </x14:dataValidation>
        <x14:dataValidation type="list" allowBlank="1" showInputMessage="1" showErrorMessage="1" xr:uid="{5DA3D173-A77F-504E-BF17-72995C717628}">
          <x14:formula1>
            <xm:f>datasheet!$E$25:$E$31</xm:f>
          </x14:formula1>
          <xm:sqref>E32</xm:sqref>
        </x14:dataValidation>
        <x14:dataValidation type="list" allowBlank="1" showInputMessage="1" showErrorMessage="1" xr:uid="{1001C754-F5BC-BA44-80B6-4C19274A7761}">
          <x14:formula1>
            <xm:f>datasheet!$J$74:$J$80</xm:f>
          </x14:formula1>
          <xm:sqref>C32</xm:sqref>
        </x14:dataValidation>
        <x14:dataValidation type="list" allowBlank="1" showInputMessage="1" showErrorMessage="1" xr:uid="{F521D9E5-3FB8-6C46-974C-683BAB5765CD}">
          <x14:formula1>
            <xm:f>datasheet!$J$59:$J$71</xm:f>
          </x14:formula1>
          <xm:sqref>A32</xm:sqref>
        </x14:dataValidation>
        <x14:dataValidation type="list" allowBlank="1" showInputMessage="1" showErrorMessage="1" xr:uid="{A8ACC2AB-BB2F-7F4E-9313-E4C1083ACA26}">
          <x14:formula1>
            <xm:f>datasheet!$E$51:$E$82</xm:f>
          </x14:formula1>
          <xm:sqref>B32 D32</xm:sqref>
        </x14:dataValidation>
        <x14:dataValidation type="list" allowBlank="1" showInputMessage="1" showErrorMessage="1" xr:uid="{9B831807-7DA8-F346-ADD7-693D4A078C67}">
          <x14:formula1>
            <xm:f>datasheet!$F$66:$F$70</xm:f>
          </x14:formula1>
          <xm:sqref>S32</xm:sqref>
        </x14:dataValidation>
        <x14:dataValidation type="list" allowBlank="1" showInputMessage="1" showErrorMessage="1" xr:uid="{F4A465B5-105B-E044-90C5-79D6291F1AF2}">
          <x14:formula1>
            <xm:f>datasheet!$I$88:$I$151</xm:f>
          </x14:formula1>
          <xm:sqref>N32 L36 L24</xm:sqref>
        </x14:dataValidation>
        <x14:dataValidation type="list" allowBlank="1" showInputMessage="1" showErrorMessage="1" xr:uid="{3837A381-99F0-A54A-9503-29221517008C}">
          <x14:formula1>
            <xm:f>datasheet!$F$111:$F$123</xm:f>
          </x14:formula1>
          <xm:sqref>K32</xm:sqref>
        </x14:dataValidation>
        <x14:dataValidation type="list" allowBlank="1" showInputMessage="1" showErrorMessage="1" xr:uid="{B37CED86-BC4A-0045-811C-9827BFBC6B0A}">
          <x14:formula1>
            <xm:f>datasheet!$E$51:$E$66</xm:f>
          </x14:formula1>
          <xm:sqref>R32</xm:sqref>
        </x14:dataValidation>
        <x14:dataValidation type="list" allowBlank="1" showInputMessage="1" showErrorMessage="1" xr:uid="{DEA54B79-06CF-DE47-90CB-4E27A45351AB}">
          <x14:formula1>
            <xm:f>datasheet!$F$126:$F$127</xm:f>
          </x14:formula1>
          <xm:sqref>J5</xm:sqref>
        </x14:dataValidation>
        <x14:dataValidation type="list" allowBlank="1" showInputMessage="1" showErrorMessage="1" xr:uid="{3FFF3473-BCBE-3B4D-9183-820D6C73B293}">
          <x14:formula1>
            <xm:f>datasheet!$F$84:$F$85</xm:f>
          </x14:formula1>
          <xm:sqref>J8</xm:sqref>
        </x14:dataValidation>
        <x14:dataValidation type="list" allowBlank="1" showInputMessage="1" showErrorMessage="1" xr:uid="{E2E93C9C-E07B-7949-B53D-DA1C8E076130}">
          <x14:formula1>
            <xm:f>datasheet!$F$88:$F$89</xm:f>
          </x14:formula1>
          <xm:sqref>J11</xm:sqref>
        </x14:dataValidation>
        <x14:dataValidation type="list" allowBlank="1" showInputMessage="1" showErrorMessage="1" xr:uid="{43D4BB9A-BB58-AC49-BD6E-3F9269831454}">
          <x14:formula1>
            <xm:f>datasheet!$F$92:$F$93</xm:f>
          </x14:formula1>
          <xm:sqref>J14</xm:sqref>
        </x14:dataValidation>
        <x14:dataValidation type="list" allowBlank="1" showInputMessage="1" showErrorMessage="1" xr:uid="{532D1FCD-C5EA-C041-AC10-A2F4FEE31B98}">
          <x14:formula1>
            <xm:f>datasheet!$I$88:$I$149</xm:f>
          </x14:formula1>
          <xm:sqref>L5 L8 L11 L14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2014E-B856-CE43-A6FB-E17D90B34CCA}">
  <dimension ref="A1:X36"/>
  <sheetViews>
    <sheetView zoomScale="130" zoomScaleNormal="130" workbookViewId="0">
      <pane xSplit="21" ySplit="15" topLeftCell="V16" activePane="bottomRight" state="frozen"/>
      <selection pane="topRight" activeCell="V1" sqref="V1"/>
      <selection pane="bottomLeft" activeCell="A16" sqref="A16"/>
      <selection pane="bottomRight" activeCell="Q11" sqref="Q11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customWidth="1"/>
    <col min="12" max="12" width="11.1640625" style="18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22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70" customHeight="1" thickTop="1" thickBot="1" x14ac:dyDescent="0.25">
      <c r="B2" s="31"/>
      <c r="C2" s="31"/>
      <c r="D2" s="31"/>
      <c r="E2" s="31"/>
      <c r="F2" s="31"/>
      <c r="G2" s="31"/>
      <c r="H2" s="51"/>
      <c r="I2" s="31"/>
      <c r="J2" s="51"/>
      <c r="K2" s="31"/>
      <c r="L2" s="51"/>
      <c r="M2" s="31"/>
      <c r="N2" s="5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148" customFormat="1" ht="35" customHeight="1" thickTop="1" thickBot="1" x14ac:dyDescent="0.25">
      <c r="B3" s="149"/>
      <c r="D3" s="149"/>
      <c r="F3" s="149"/>
      <c r="H3" s="150" t="s">
        <v>92</v>
      </c>
      <c r="I3" s="151" t="s">
        <v>53</v>
      </c>
      <c r="J3" s="150" t="s">
        <v>76</v>
      </c>
      <c r="K3" s="151" t="s">
        <v>53</v>
      </c>
      <c r="L3" s="152" t="s">
        <v>26</v>
      </c>
      <c r="M3" s="149" t="s">
        <v>53</v>
      </c>
      <c r="N3" s="152" t="s">
        <v>98</v>
      </c>
      <c r="O3" s="151"/>
      <c r="P3" s="149"/>
      <c r="Q3" s="151"/>
      <c r="R3" s="151"/>
      <c r="S3" s="151"/>
      <c r="T3" s="151"/>
      <c r="U3" s="151"/>
      <c r="V3" s="151"/>
      <c r="W3" s="151"/>
      <c r="X3" s="149"/>
    </row>
    <row r="5" spans="1:24" s="81" customFormat="1" ht="58" customHeight="1" thickTop="1" thickBot="1" x14ac:dyDescent="0.25">
      <c r="A5" s="78" t="s">
        <v>101</v>
      </c>
      <c r="B5" s="78" t="s">
        <v>101</v>
      </c>
      <c r="C5" s="79" t="s">
        <v>101</v>
      </c>
      <c r="D5" s="79" t="s">
        <v>101</v>
      </c>
      <c r="E5" s="79" t="s">
        <v>101</v>
      </c>
      <c r="F5" s="86" t="s">
        <v>101</v>
      </c>
      <c r="G5" s="86" t="s">
        <v>101</v>
      </c>
      <c r="H5" s="82">
        <v>15000</v>
      </c>
      <c r="I5" s="83" t="s">
        <v>99</v>
      </c>
      <c r="J5" s="129" t="s">
        <v>100</v>
      </c>
      <c r="K5" s="83" t="s">
        <v>99</v>
      </c>
      <c r="L5" s="129" t="s">
        <v>69</v>
      </c>
      <c r="M5" s="83" t="s">
        <v>99</v>
      </c>
      <c r="N5" s="84" t="str">
        <f>IF(AND(J5="YOUR RISK",L5="SELECT"),"EMPTY",IF(AND(J5="YOUR RISK"),"EMPTY",IF(AND(L5="SELECT"),"EMPTY",IF(AND(J5=0.25,L5=0.5),7.5,IF(AND(J5=0.25,L5=0.6),6.25,IF(AND(J5=0.25,L5=0.7),5.35,IF(AND(J5=0.25,L5=0.8),4.68,IF(AND(J5=0.25,L5=0.9),4.16,IF(AND(J5=0.25,L5=1),3.75,IF(AND(J5=0.25,L5=1.1),3.4,IF(AND(J5=0.25,L5=1.2),3.12,IF(AND(J5=0.25,L5=1.3),2.88,IF(AND(J5=0.25,L5=1.4),2.67,IF(AND(J5=0.25,L5=1.5),2.5,IF(AND(J5=0.25,L5=1.6),2.34,IF(AND(J5=0.25,L5=1.7),2.2,IF(AND(J5=0.25,L5=1.8),2.08,IF(AND(J5=0.25,L5=1.9),1.97,IF(AND(J5=0.25,L5=2),1.87,IF(AND(J5=0.25,L5=2.1),1.78,IF(AND(J5=0.25,L5=2.2),1.7,IF(AND(J5=0.25,L5=2.3),1.63,IF(AND(J5=0.25,L5=2.4),1.56,IF(AND(J5=0.25,L5=2.5),1.5,IF(AND(J5=0.25,L5=2.6),1.44,IF(AND(J5=0.25,L5=2.7),1.38,IF(AND(J5=0.25,L5=2.8),1.33,IF(AND(J5=0.25,L5=2.9),1.29,IF(AND(J5=0.25,L5=3),1.25,IF(AND(J5=0.25,L5=3.1),1.2,IF(AND(J5=0.25,L5=3.2),1.17,IF(AND(J5=0.25,L5=3.3),1.13,IF(AND(J5=0.25,L5=3.4),1.1,IF(AND(J5=0.25,L5=3.5),1.07,IF(AND(J5=0.25,L5=3.6),1.04,IF(AND(J5=0.25,L5=3.7),1.01,IF(AND(J5=0.25,L5=3.8),0.98,IF(AND(J5=0.25,L5=3.9),0.96,IF(AND(J5=0.25,L5=4),0.93,IF(AND(J5=0.25,L5=4.1),0.91,IF(AND(J5=0.25,L5=4.2),0.89,IF(AND(J5=0.25,L5=4.3),0.87,IF(AND(J5=0.25,L5=4.4),0.85,IF(AND(J5=0.25,L5=4.5),0.83,IF(AND(J5=0.25,L5=4.6),0.81,IF(AND(J5=0.25,L5=4.7),0.79,IF(AND(J5=0.25,L5=4.8),0.78,IF(AND(J5=0.25,L5=4.9),0.76,IF(AND(J5=0.25,L5=5),0.75,IF(AND(J5=0.25,L5=5.1),0.73,IF(AND(J5=0.25,L5=5.2),0.72,IF(AND(J5=0.25,L5=5.3),0.7,IF(AND(J5=0.25,L5=5.4),0.69,IF(AND(J5=0.25,L5=5.5),0.68,IF(AND(J5=0.25,L5=5.6),0.66,IF(AND(J5=0.25,L5=5.7),0.65,IF(AND(J5=0.25,L5=5.8),0.64,IF(AND(J5=0.25,L5=5.9),0.63,IF(AND(J5=0.25,L5=6),0.62,IF(AND(J5=0.25,L5=6.1),0.61,IF(AND(J5=0.25,L5=6.2),0.6,IF(AND(J5=0.25,L5=6.3),0.59,IF(AND(J5=0.25,L5=6.4),0.58,IF(AND(J5=0.25,L5=6.5),0.57))))))))))))))))))))))))))))))))))))))))))))))))))))))))))))))))</f>
        <v>EMPTY</v>
      </c>
      <c r="O5" s="86" t="s">
        <v>101</v>
      </c>
      <c r="P5" s="86" t="s">
        <v>101</v>
      </c>
      <c r="Q5" s="79" t="s">
        <v>101</v>
      </c>
      <c r="R5" s="79" t="s">
        <v>101</v>
      </c>
      <c r="S5" s="79" t="s">
        <v>101</v>
      </c>
      <c r="T5" s="79" t="s">
        <v>101</v>
      </c>
      <c r="U5" s="79" t="s">
        <v>101</v>
      </c>
      <c r="V5" s="79" t="s">
        <v>101</v>
      </c>
      <c r="W5" s="80" t="s">
        <v>91</v>
      </c>
      <c r="X5" s="80"/>
    </row>
    <row r="8" spans="1:24" s="81" customFormat="1" ht="58" customHeight="1" thickTop="1" thickBot="1" x14ac:dyDescent="0.25">
      <c r="A8" s="78" t="s">
        <v>101</v>
      </c>
      <c r="B8" s="78" t="s">
        <v>101</v>
      </c>
      <c r="C8" s="79" t="s">
        <v>101</v>
      </c>
      <c r="D8" s="79" t="s">
        <v>101</v>
      </c>
      <c r="E8" s="79" t="s">
        <v>101</v>
      </c>
      <c r="F8" s="86" t="s">
        <v>101</v>
      </c>
      <c r="G8" s="86" t="s">
        <v>101</v>
      </c>
      <c r="H8" s="85" t="s">
        <v>68</v>
      </c>
      <c r="I8" s="83" t="s">
        <v>99</v>
      </c>
      <c r="J8" s="129" t="s">
        <v>100</v>
      </c>
      <c r="K8" s="83" t="s">
        <v>99</v>
      </c>
      <c r="L8" s="129" t="s">
        <v>69</v>
      </c>
      <c r="M8" s="83" t="s">
        <v>99</v>
      </c>
      <c r="N8" s="84" t="str">
        <f>IF(AND(J8="YOUR RISK",L8="SELECT"),"EMPTY",IF(AND(J8="YOUR RISK"),"EMPTY",IF(AND(L8="SELECT"),"EMPTY",IF(AND(J8=0.5,L8=0.5),15,IF(AND(J8=0.5,L8=0.6),12.5,IF(AND(J8=0.5,L8=0.7),10.71,IF(AND(J8=0.5,L8=0.8),9.37,IF(AND(J8=0.5,L8=0.9),8.33,IF(AND(J8=0.5,L8=1),7.5,IF(AND(J8=0.5,L8=1,1),6.81,IF(AND(J8=0.5,L8=1.2),6.25,IF(AND(J8=0.5,L8=1.3),5.76,IF(AND(J8=0.5,L8=1.4),5.35,IF(AND(J8=0.5,L8=1.5),5,IF(AND(J8=0.5,L8=1.6),4.68,IF(AND(J8=0.5,L8=1.7),4.41,IF(AND(J8=0.5,L8=1.8),4.16,IF(AND(J8=0.5,L8=1.9),3.94,IF(AND(J8=0.5,L8=2),3.75,IF(AND(J8=0.5,L8=2.1),3.57,IF(AND(J8=0.5,L8=2.2),3.4,IF(AND(J8=0.5,L8=2.3),3.26,IF(AND(J8=0.5,L8=2.4),3.12,IF(AND(J8=0.5,L8=2.5),3,IF(AND(J8=0.5,L8=2.6),2.88,IF(AND(J8=0.5,L8=2.7),2.77,IF(AND(J8=0.5,L8=2.8),2.67,IF(AND(J8=0.5,L8=2.9),2.58,IF(AND(J8=0.5,L8=3),2.5,IF(AND(J8=0.5,L8=3.1),2.41,IF(AND(J8=0.5,L8=3.2),2.34,IF(AND(J8=0.5,L8=3.3),2.27,IF(AND(J8=0.5,L8=3.4),2.2,IF(AND(J8=0.5,L8=3.5),2.14,IF(AND(J8=0.5,L8=3.6),2.08,IF(AND(J8=0.5,L8=3.7),2.02,IF(AND(J8=0.5,L8=3.8),1.97,IF(AND(J8=0.5,L8=3.9),1.92,IF(AND(J8=0.5,L8=4),1.87,IF(AND(J8=0.5,L8=4.1),1.82,IF(AND(J8=0.5,L8=4.2),1.78,IF(AND(J8=0.5,L8=4.3),1.74,IF(AND(J8=0.5,L8=4.4),1.7,IF(AND(J8=0.5,L8=4.5),1.66,IF(AND(J8=0.5,L8=4.6),1.63,IF(AND(J8=0.5,L8=4.7),1.59,IF(AND(J8=0.5,L8=4.8),1.56,IF(AND(J8=0.5,L8=4.9),1.53,IF(AND(J8=0.5,L8=5),1.5,IF(AND(J8=0.5,L8=5.1),1.47,IF(AND(J8=0.5,L8=5.2),1.44,IF(AND(J8=0.5,L8=5.3),1.41,IF(AND(J8=0.5,L8=5.4),1.38,IF(AND(J8=0.5,L8=5.5),1.36,IF(AND(J8=0.5,L8=5.6),1.33,IF(AND(J8=0.5,L8=5.7),1.31,IF(AND(J8=0.5,L8=5.8),1.29,IF(AND(J8=0.5,L8=5.9),1.27,IF(AND(J8=0.5,L8=6),1.25,IF(AND(J8=0.5,L8=6.1),1.22,IF(AND(J8=0.5,L8=6.2),1.2,IF(AND(J8=0.5,L8=6.3),1.19,IF(AND(J8=0.5,L8=6.4),1.17,IF(AND(J8=0.5,L8=6.5),1.15))))))))))))))))))))))))))))))))))))))))))))))))))))))))))))))))</f>
        <v>EMPTY</v>
      </c>
      <c r="O8" s="86" t="s">
        <v>101</v>
      </c>
      <c r="P8" s="86" t="s">
        <v>101</v>
      </c>
      <c r="Q8" s="79" t="s">
        <v>101</v>
      </c>
      <c r="R8" s="79" t="s">
        <v>101</v>
      </c>
      <c r="S8" s="79" t="s">
        <v>101</v>
      </c>
      <c r="T8" s="79" t="s">
        <v>101</v>
      </c>
      <c r="U8" s="79" t="s">
        <v>101</v>
      </c>
      <c r="V8" s="79" t="s">
        <v>101</v>
      </c>
      <c r="W8" s="80" t="s">
        <v>91</v>
      </c>
      <c r="X8" s="80"/>
    </row>
    <row r="11" spans="1:24" s="81" customFormat="1" ht="58" customHeight="1" thickTop="1" thickBot="1" x14ac:dyDescent="0.25">
      <c r="A11" s="78" t="s">
        <v>101</v>
      </c>
      <c r="B11" s="78" t="s">
        <v>101</v>
      </c>
      <c r="C11" s="79" t="s">
        <v>101</v>
      </c>
      <c r="D11" s="79" t="s">
        <v>101</v>
      </c>
      <c r="E11" s="79" t="s">
        <v>101</v>
      </c>
      <c r="F11" s="86" t="s">
        <v>101</v>
      </c>
      <c r="G11" s="86" t="s">
        <v>101</v>
      </c>
      <c r="H11" s="85" t="s">
        <v>68</v>
      </c>
      <c r="I11" s="83" t="s">
        <v>99</v>
      </c>
      <c r="J11" s="129" t="s">
        <v>100</v>
      </c>
      <c r="K11" s="83" t="s">
        <v>99</v>
      </c>
      <c r="L11" s="129" t="s">
        <v>69</v>
      </c>
      <c r="M11" s="83" t="s">
        <v>99</v>
      </c>
      <c r="N11" s="84" t="str">
        <f>IF(AND(J11="YOUR RISK",L11="SELECT"),"EMPTY",IF(AND(J11="YOUR RISK"),"EMPTY",IF(AND(L11="SELECT"),"EMPTY",IF(AND(J11=0.75,L11=0.5),22.5,IF(AND(J11=0.75,L11=0.6),18.75,IF(AND(J11=0.75,L11=0.7),16.07,IF(AND(J11=0.75,L11=0.8),14.06,IF(AND(J11=0.75,L11=0.9),12.5,IF(AND(J11=0.75,L11=1),11.25,IF(AND(J11=0.75,L11=1.1),10.22,IF(AND(J11=0.75,L11=1.2),9.37,IF(AND(J11=0.75,L11=1.3),8.65,IF(AND(J11=0.75,L11=1.4),8.03,IF(AND(J11=0.75,L11=1.5),7.5,IF(AND(J11=0.75,L11=1.6),7.03,IF(AND(J11=0.75,L11=1.7),6.61,IF(AND(J11=0.75,L11=1.8),6.25,IF(AND(J11=0.75,L11=1.9),5.92,IF(AND(J11=0.75,L11=2),5.62,IF(AND(J11=0.75,L11=2.1),5.35,IF(AND(J11=0.75,L11=2.2),5.11,IF(AND(J11=0.75,L11=2.3),4.89,IF(AND(J11=0.75,L11=2.4),4.68,IF(AND(J11=0.75,L11=2.5),4.5,IF(AND(J11=0.75,L11=2.6),4.32,IF(AND(J11=0.75,L11=2.7),4.16,IF(AND(J11=0.75,L11=2.8),4.01,IF(AND(J11=0.75,L11=2.9),3.87,IF(AND(J11=0.75,L11=3),3.75,IF(AND(J11=0.75,L11=3.1),3.62,IF(AND(J11=0.75,L11=3.2),3.51,IF(AND(J11=0.75,L11=3.3),3.4,IF(AND(J11=0.75,L11=3.4),3.3,IF(AND(J11=0.75,L11=3.5),3.21,IF(AND(J11=0.75,L11=3.6),3.12,IF(AND(J11=0.75,L11=3.7),3.04,IF(AND(J11=0.75,L11=3.8),2.96,IF(AND(J11=0.75,L11=3.9),2.88,IF(AND(J11=0.75,L11=4),2.81,IF(AND(J11=0.75,L11=4.1),2.74,IF(AND(J11=0.75,L11=4.2),2.67,IF(AND(J11=0.75,L11=4.3),2.61,IF(AND(J11=0.75,L11=4.4),2.55,IF(AND(J11=0.75,L11=4.5),2.5,IF(AND(J11=0.75,L11=4.6),2.44,IF(AND(J11=0.75,L11=4.7),2.39,IF(AND(J11=0.75,L11=4.8),2.34,IF(AND(J11=0.75,L11=4.9),2.29,IF(AND(J11=0.75,L11=5),2.25,IF(AND(J11=0.75,L11=5.1),2.2,IF(AND(J11=0.75,L11=5.2),2.16,IF(AND(J11=0.75,L11=5.3),2.12,IF(AND(J11=0.75,L11=5.4),2.08,IF(AND(J11=0.75,L11=5.5),2.04,IF(AND(J11=0.75,L11=5.6),2,IF(AND(J11=0.75,L11=5.7),1.97,IF(AND(J11=0.75,L11=5.8),1.93,IF(AND(J11=0.75,L11=5.9),1.9,IF(AND(J11=0.75,L11=6),1.87,IF(AND(J11=0.75,L11=6.1),1.84,IF(AND(J11=0.75,L11=6.2),1.81,IF(AND(J11=0.75,L11=6.3),1.78,IF(AND(J11=0.75,L11=6.4),1.75,IF(AND(J11=0.75,L11=6.5),1.73))))))))))))))))))))))))))))))))))))))))))))))))))))))))))))))))</f>
        <v>EMPTY</v>
      </c>
      <c r="O11" s="86" t="s">
        <v>101</v>
      </c>
      <c r="P11" s="86" t="s">
        <v>101</v>
      </c>
      <c r="Q11" s="79" t="s">
        <v>101</v>
      </c>
      <c r="R11" s="79" t="s">
        <v>101</v>
      </c>
      <c r="S11" s="79" t="s">
        <v>101</v>
      </c>
      <c r="T11" s="79" t="s">
        <v>101</v>
      </c>
      <c r="U11" s="79" t="s">
        <v>101</v>
      </c>
      <c r="V11" s="79" t="s">
        <v>101</v>
      </c>
      <c r="W11" s="80" t="s">
        <v>91</v>
      </c>
      <c r="X11" s="80"/>
    </row>
    <row r="14" spans="1:24" s="81" customFormat="1" ht="58" customHeight="1" thickTop="1" thickBot="1" x14ac:dyDescent="0.25">
      <c r="A14" s="78" t="s">
        <v>101</v>
      </c>
      <c r="B14" s="78" t="s">
        <v>101</v>
      </c>
      <c r="C14" s="79" t="s">
        <v>101</v>
      </c>
      <c r="D14" s="79" t="s">
        <v>101</v>
      </c>
      <c r="E14" s="79" t="s">
        <v>101</v>
      </c>
      <c r="F14" s="86" t="s">
        <v>101</v>
      </c>
      <c r="G14" s="86" t="s">
        <v>101</v>
      </c>
      <c r="H14" s="85" t="s">
        <v>68</v>
      </c>
      <c r="I14" s="83" t="s">
        <v>99</v>
      </c>
      <c r="J14" s="129" t="s">
        <v>100</v>
      </c>
      <c r="K14" s="83" t="s">
        <v>99</v>
      </c>
      <c r="L14" s="129" t="s">
        <v>69</v>
      </c>
      <c r="M14" s="83" t="s">
        <v>99</v>
      </c>
      <c r="N14" s="84" t="str">
        <f>IF(AND(J14="YOUR RISK",L14="SELECT"),"EMPTY",IF(AND(J14="YOUR RISK"),"EMPTY",IF(AND(L14="SELECT"),"EMPTY",IF(AND(J14=1,L14=0.5),30,IF(AND(J14=1,L14=0.6),25,IF(AND(J14=1,L14=0.7),21.42,IF(AND(J14=1,L14=0.8),18.75,IF(AND(J14=1,L14=0.9),16.66,IF(AND(J14=1,L14=1),15,IF(AND(J14=1,L14=1.1),13.63,IF(AND(J14=1,L14=1.2),12.5,IF(AND(J14=1,L14=1.3),11.53,IF(AND(J14=1,L14=1.4),10.71,IF(AND(J14=1,L14=1.5),10,IF(AND(J14=1,L14=1.6),9.37,IF(AND(J14=1,L14=1.7),8.82,IF(AND(J14=1,L14=1.8),8.33,IF(AND(J14=1,L14=1.9),7.89,IF(AND(J14=1,L14=2),7.5,IF(AND(J14=1,L14=2.1),7.14,IF(AND(J14=1,L14=2.2),6.81,IF(AND(J14=1,L14=2.3),6.52,IF(AND(J14=1,L14=2.4),6.25,IF(AND(J14=1,L14=2.5),6,IF(AND(J14=1,L14=2.6),5.76,IF(AND(J14=1,L14=2.7),5.55,IF(AND(J14=1,L14=2.8),5.35,IF(AND(J14=1,L14=2.9),5.17,IF(AND(J14=1,L14=3),5,IF(AND(J14=1,L14=3.1),4.83,IF(AND(J14=1,L14=3.2),4.68,IF(AND(J14=1,L14=3.3),4.54,IF(AND(J14=1,L14=3.4),4.41,IF(AND(J14=1,L14=3.5),4.28,IF(AND(J14=1,L14=3.6),4.16,IF(AND(J14=1,L14=3.7),4.05,IF(AND(J14=1,L14=3.8),3.94,IF(AND(J14=1,L14=3.9),3.84,IF(AND(J14=1,L14=4),3.75,IF(AND(J14=1,L14=4.1),3.65,IF(AND(J14=1,L14=4.2),3.57,IF(AND(J14=1,L14=4.3),3.48,IF(AND(J14=1,L14=4.4),3.4,IF(AND(J14=1,L14=4.5),3.33,IF(AND(J14=1,L14=4.6),3.26,IF(AND(J14=1,L14=4.7),3.19,IF(AND(J14=1,L14=4.8),3.12,IF(AND(J14=1,L14=4.9),3.06,IF(AND(J14=1,L14=5),3,IF(AND(J14=1,L14=5.1),2.94,IF(AND(J14=1,L14=5.2),2.88,IF(AND(J14=1,L14=5.3),2.83,IF(AND(J14=1,L14=5.4),2.77,IF(AND(J14=1,L14=5.5),2.72,IF(AND(J14=1,L14=5.6),2.67,IF(AND(J14=1,L14=5.7),2.63,IF(AND(J14=1,L14=5.8),2.58,IF(AND(J14=1,L14=5.9),2.54,IF(AND(J14=1,L14=6),2.5,IF(AND(J14=1,L14=6.1),2.45,IF(AND(J14=1,L14=6.2),2.41,IF(AND(J14=1,L14=6.3),2.38,IF(AND(J14=1,L14=6.4),2.34,IF(AND(J14=1,L14=6.5),2.3))))))))))))))))))))))))))))))))))))))))))))))))))))))))))))))))</f>
        <v>EMPTY</v>
      </c>
      <c r="O14" s="86" t="s">
        <v>101</v>
      </c>
      <c r="P14" s="86" t="s">
        <v>101</v>
      </c>
      <c r="Q14" s="79" t="s">
        <v>101</v>
      </c>
      <c r="R14" s="79" t="s">
        <v>101</v>
      </c>
      <c r="S14" s="79" t="s">
        <v>101</v>
      </c>
      <c r="T14" s="79" t="s">
        <v>101</v>
      </c>
      <c r="U14" s="79" t="s">
        <v>101</v>
      </c>
      <c r="V14" s="79" t="s">
        <v>101</v>
      </c>
      <c r="W14" s="80" t="s">
        <v>91</v>
      </c>
      <c r="X14" s="80"/>
    </row>
    <row r="15" spans="1:24" s="122" customFormat="1" ht="55" customHeight="1" thickTop="1" x14ac:dyDescent="0.2">
      <c r="E15" s="123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7" customFormat="1" ht="33" customHeight="1" x14ac:dyDescent="0.2">
      <c r="A17" s="102"/>
      <c r="B17" s="103"/>
      <c r="C17" s="103"/>
      <c r="D17" s="103"/>
      <c r="E17" s="103"/>
      <c r="F17" s="104"/>
      <c r="G17" s="103"/>
      <c r="H17" s="105"/>
      <c r="I17" s="102"/>
      <c r="J17" s="103"/>
      <c r="K17" s="102"/>
      <c r="L17" s="103"/>
      <c r="M17" s="102"/>
      <c r="N17" s="106"/>
      <c r="O17" s="103"/>
      <c r="P17" s="103"/>
      <c r="Q17" s="103"/>
      <c r="R17" s="103"/>
      <c r="S17" s="103"/>
      <c r="T17" s="103"/>
      <c r="U17" s="103"/>
      <c r="V17" s="103"/>
      <c r="W17" s="105">
        <v>15600</v>
      </c>
      <c r="X17" s="103"/>
    </row>
    <row r="18" spans="1:24" s="20" customFormat="1" ht="17" thickBot="1" x14ac:dyDescent="0.25">
      <c r="E18" s="29"/>
    </row>
    <row r="24" spans="1:24" s="38" customFormat="1" ht="58" customHeight="1" thickTop="1" thickBot="1" x14ac:dyDescent="0.25">
      <c r="A24" s="67" t="s">
        <v>101</v>
      </c>
      <c r="B24" s="67" t="s">
        <v>101</v>
      </c>
      <c r="C24" s="68" t="s">
        <v>101</v>
      </c>
      <c r="D24" s="68" t="s">
        <v>101</v>
      </c>
      <c r="E24" s="68" t="s">
        <v>101</v>
      </c>
      <c r="F24" s="68" t="s">
        <v>101</v>
      </c>
      <c r="G24" s="68" t="s">
        <v>101</v>
      </c>
      <c r="H24" s="77">
        <v>6000</v>
      </c>
      <c r="I24" s="14" t="s">
        <v>99</v>
      </c>
      <c r="J24" s="27" t="s">
        <v>100</v>
      </c>
      <c r="K24" s="14" t="s">
        <v>99</v>
      </c>
      <c r="L24" s="27" t="s">
        <v>69</v>
      </c>
      <c r="M24" s="14" t="s">
        <v>99</v>
      </c>
      <c r="N24" s="69" t="str">
        <f>IF(AND(J24="YOUR RISK",L24="SELECT"),"EMPTY")</f>
        <v>EMPTY</v>
      </c>
      <c r="O24" s="68" t="s">
        <v>101</v>
      </c>
      <c r="P24" s="68" t="s">
        <v>101</v>
      </c>
      <c r="Q24" s="68" t="s">
        <v>101</v>
      </c>
      <c r="R24" s="68" t="s">
        <v>101</v>
      </c>
      <c r="S24" s="68" t="s">
        <v>101</v>
      </c>
      <c r="T24" s="68" t="s">
        <v>101</v>
      </c>
      <c r="U24" s="68" t="s">
        <v>101</v>
      </c>
      <c r="V24" s="68" t="s">
        <v>101</v>
      </c>
      <c r="W24" s="27" t="s">
        <v>91</v>
      </c>
      <c r="X24" s="27"/>
    </row>
    <row r="32" spans="1:24" s="38" customFormat="1" ht="35" customHeight="1" thickTop="1" thickBot="1" x14ac:dyDescent="0.25">
      <c r="A32" s="27" t="s">
        <v>69</v>
      </c>
      <c r="B32" s="37" t="s">
        <v>69</v>
      </c>
      <c r="C32" s="27" t="s">
        <v>69</v>
      </c>
      <c r="D32" s="27" t="s">
        <v>69</v>
      </c>
      <c r="E32" s="27" t="s">
        <v>69</v>
      </c>
      <c r="F32" s="27" t="s">
        <v>91</v>
      </c>
      <c r="G32" s="27" t="s">
        <v>69</v>
      </c>
      <c r="H32" s="27" t="s">
        <v>69</v>
      </c>
      <c r="I32" s="27" t="s">
        <v>69</v>
      </c>
      <c r="J32" s="27" t="s">
        <v>69</v>
      </c>
      <c r="K32" s="27" t="s">
        <v>69</v>
      </c>
      <c r="L32" s="27" t="s">
        <v>91</v>
      </c>
      <c r="M32" s="27" t="s">
        <v>91</v>
      </c>
      <c r="N32" s="27" t="s">
        <v>69</v>
      </c>
      <c r="O32" s="27" t="s">
        <v>91</v>
      </c>
      <c r="P32" s="27" t="s">
        <v>91</v>
      </c>
      <c r="Q32" s="27" t="s">
        <v>91</v>
      </c>
      <c r="R32" s="27">
        <v>3</v>
      </c>
      <c r="S32" s="27" t="s">
        <v>25</v>
      </c>
      <c r="T32" s="27" t="s">
        <v>91</v>
      </c>
      <c r="U32" s="27" t="s">
        <v>91</v>
      </c>
      <c r="V32" s="27" t="s">
        <v>91</v>
      </c>
      <c r="W32" s="27" t="s">
        <v>91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99</v>
      </c>
      <c r="J36" s="43">
        <v>0.25</v>
      </c>
      <c r="K36" s="49" t="s">
        <v>99</v>
      </c>
      <c r="L36" s="43">
        <v>1.2</v>
      </c>
      <c r="M36" s="49" t="s">
        <v>99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5ICaYzhiypatV7/QfDApONt+KP2Z6NC6obc3+BjcYiYNzBreoMtdtMUAHXADNbB3MPYkfnfZizHRwYJBGz5Rpw==" saltValue="xvSu/sKrEUhU/1hiAYb5Dw==" spinCount="100000" sheet="1" objects="1" scenarios="1"/>
  <conditionalFormatting sqref="A5">
    <cfRule type="containsText" dxfId="158" priority="31" operator="containsText" text="SELECT">
      <formula>NOT(ISERROR(SEARCH("SELECT",A5)))</formula>
    </cfRule>
  </conditionalFormatting>
  <conditionalFormatting sqref="A8">
    <cfRule type="containsText" dxfId="157" priority="28" operator="containsText" text="SELECT">
      <formula>NOT(ISERROR(SEARCH("SELECT",A8)))</formula>
    </cfRule>
  </conditionalFormatting>
  <conditionalFormatting sqref="A11">
    <cfRule type="containsText" dxfId="156" priority="26" operator="containsText" text="SELECT">
      <formula>NOT(ISERROR(SEARCH("SELECT",A11)))</formula>
    </cfRule>
  </conditionalFormatting>
  <conditionalFormatting sqref="A14">
    <cfRule type="containsText" dxfId="155" priority="24" operator="containsText" text="SELECT">
      <formula>NOT(ISERROR(SEARCH("SELECT",A14)))</formula>
    </cfRule>
  </conditionalFormatting>
  <conditionalFormatting sqref="A24">
    <cfRule type="containsText" dxfId="154" priority="22" operator="containsText" text="SELECT">
      <formula>NOT(ISERROR(SEARCH("SELECT",A24)))</formula>
    </cfRule>
  </conditionalFormatting>
  <conditionalFormatting sqref="A32">
    <cfRule type="containsText" dxfId="153" priority="47" operator="containsText" text="SELECT">
      <formula>NOT(ISERROR(SEARCH("SELECT",A32)))</formula>
    </cfRule>
  </conditionalFormatting>
  <conditionalFormatting sqref="A8:I8">
    <cfRule type="containsText" dxfId="152" priority="29" operator="containsText" text="SELECT">
      <formula>NOT(ISERROR(SEARCH("SELECT",A8)))</formula>
    </cfRule>
  </conditionalFormatting>
  <conditionalFormatting sqref="A11:I11">
    <cfRule type="containsText" dxfId="151" priority="27" operator="containsText" text="SELECT">
      <formula>NOT(ISERROR(SEARCH("SELECT",A11)))</formula>
    </cfRule>
  </conditionalFormatting>
  <conditionalFormatting sqref="A14:I14">
    <cfRule type="containsText" dxfId="150" priority="25" operator="containsText" text="SELECT">
      <formula>NOT(ISERROR(SEARCH("SELECT",A14)))</formula>
    </cfRule>
  </conditionalFormatting>
  <conditionalFormatting sqref="A5:XFD5">
    <cfRule type="containsText" dxfId="149" priority="32" operator="containsText" text="SELECT">
      <formula>NOT(ISERROR(SEARCH("SELECT",A5)))</formula>
    </cfRule>
    <cfRule type="containsText" dxfId="148" priority="30" operator="containsText" text="SELECT">
      <formula>NOT(ISERROR(SEARCH("SELECT",A5)))</formula>
    </cfRule>
  </conditionalFormatting>
  <conditionalFormatting sqref="A8:XFD8">
    <cfRule type="containsText" dxfId="147" priority="11" operator="containsText" text="SELECT">
      <formula>NOT(ISERROR(SEARCH("SELECT",A8)))</formula>
    </cfRule>
  </conditionalFormatting>
  <conditionalFormatting sqref="A11:XFD11">
    <cfRule type="containsText" dxfId="146" priority="9" operator="containsText" text="SELECT">
      <formula>NOT(ISERROR(SEARCH("SELECT",A11)))</formula>
    </cfRule>
  </conditionalFormatting>
  <conditionalFormatting sqref="A14:XFD14">
    <cfRule type="containsText" dxfId="145" priority="7" operator="containsText" text="SELECT">
      <formula>NOT(ISERROR(SEARCH("SELECT",A14)))</formula>
    </cfRule>
  </conditionalFormatting>
  <conditionalFormatting sqref="A16:XFD17">
    <cfRule type="containsText" dxfId="144" priority="5" operator="containsText" text="SELECT">
      <formula>NOT(ISERROR(SEARCH("SELECT",A16)))</formula>
    </cfRule>
    <cfRule type="containsText" dxfId="143" priority="6" operator="containsText" text="SELECT">
      <formula>NOT(ISERROR(SEARCH("SELECT",A16)))</formula>
    </cfRule>
  </conditionalFormatting>
  <conditionalFormatting sqref="A24:XFD24">
    <cfRule type="containsText" dxfId="142" priority="21" operator="containsText" text="SELECT">
      <formula>NOT(ISERROR(SEARCH("SELECT",A24)))</formula>
    </cfRule>
    <cfRule type="containsText" dxfId="141" priority="23" operator="containsText" text="SELECT">
      <formula>NOT(ISERROR(SEARCH("SELECT",A24)))</formula>
    </cfRule>
  </conditionalFormatting>
  <conditionalFormatting sqref="A32:XFD32">
    <cfRule type="containsText" dxfId="140" priority="48" operator="containsText" text="SELECT">
      <formula>NOT(ISERROR(SEARCH("SELECT",A32)))</formula>
    </cfRule>
    <cfRule type="containsText" dxfId="139" priority="46" operator="containsText" text="SELECT">
      <formula>NOT(ISERROR(SEARCH("SELECT",A32)))</formula>
    </cfRule>
  </conditionalFormatting>
  <conditionalFormatting sqref="A36:XFD36">
    <cfRule type="containsText" dxfId="138" priority="37" operator="containsText" text="SELECT">
      <formula>NOT(ISERROR(SEARCH("SELECT",A36)))</formula>
    </cfRule>
    <cfRule type="containsText" dxfId="137" priority="38" operator="containsText" text="SELECT">
      <formula>NOT(ISERROR(SEARCH("SELECT",A36)))</formula>
    </cfRule>
  </conditionalFormatting>
  <conditionalFormatting sqref="H2">
    <cfRule type="containsText" dxfId="136" priority="39" operator="containsText" text="SELECT">
      <formula>NOT(ISERROR(SEARCH("SELECT",H2)))</formula>
    </cfRule>
    <cfRule type="containsText" dxfId="135" priority="40" operator="containsText" text="SELECT">
      <formula>NOT(ISERROR(SEARCH("SELECT",H2)))</formula>
    </cfRule>
  </conditionalFormatting>
  <conditionalFormatting sqref="J2">
    <cfRule type="containsText" dxfId="134" priority="41" operator="containsText" text="SELECT">
      <formula>NOT(ISERROR(SEARCH("SELECT",J2)))</formula>
    </cfRule>
    <cfRule type="containsText" dxfId="133" priority="42" operator="containsText" text="SELECT">
      <formula>NOT(ISERROR(SEARCH("SELECT",J2)))</formula>
    </cfRule>
  </conditionalFormatting>
  <conditionalFormatting sqref="J8:XFD8">
    <cfRule type="containsText" dxfId="132" priority="12" operator="containsText" text="SELECT">
      <formula>NOT(ISERROR(SEARCH("SELECT",J8)))</formula>
    </cfRule>
  </conditionalFormatting>
  <conditionalFormatting sqref="J11:XFD11">
    <cfRule type="containsText" dxfId="131" priority="10" operator="containsText" text="SELECT">
      <formula>NOT(ISERROR(SEARCH("SELECT",J11)))</formula>
    </cfRule>
  </conditionalFormatting>
  <conditionalFormatting sqref="J14:XFD14">
    <cfRule type="containsText" dxfId="130" priority="8" operator="containsText" text="SELECT">
      <formula>NOT(ISERROR(SEARCH("SELECT",J14)))</formula>
    </cfRule>
  </conditionalFormatting>
  <conditionalFormatting sqref="L2">
    <cfRule type="containsText" dxfId="129" priority="43" operator="containsText" text="SELECT">
      <formula>NOT(ISERROR(SEARCH("SELECT",L2)))</formula>
    </cfRule>
  </conditionalFormatting>
  <conditionalFormatting sqref="N2 L2">
    <cfRule type="containsText" dxfId="128" priority="45" operator="containsText" text="SELECT">
      <formula>NOT(ISERROR(SEARCH("SELECT",L2)))</formula>
    </cfRule>
  </conditionalFormatting>
  <conditionalFormatting sqref="N2">
    <cfRule type="containsText" dxfId="127" priority="44" operator="containsText" text="SELECT">
      <formula>NOT(ISERROR(SEARCH("SELECT",N2)))</formula>
    </cfRule>
  </conditionalFormatting>
  <conditionalFormatting sqref="U16">
    <cfRule type="cellIs" dxfId="126" priority="2" operator="lessThan">
      <formula>0</formula>
    </cfRule>
    <cfRule type="cellIs" dxfId="125" priority="4" operator="greaterThan">
      <formula>0</formula>
    </cfRule>
    <cfRule type="cellIs" dxfId="124" priority="3" operator="greaterThan">
      <formula>0</formula>
    </cfRule>
  </conditionalFormatting>
  <conditionalFormatting sqref="U17">
    <cfRule type="cellIs" dxfId="123" priority="18" operator="greaterThan">
      <formula>0</formula>
    </cfRule>
    <cfRule type="cellIs" dxfId="122" priority="16" operator="lessThan">
      <formula>0</formula>
    </cfRule>
    <cfRule type="cellIs" dxfId="121" priority="17" operator="greaterThan">
      <formula>0</formula>
    </cfRule>
  </conditionalFormatting>
  <conditionalFormatting sqref="U36">
    <cfRule type="cellIs" dxfId="120" priority="36" operator="greaterThan">
      <formula>0</formula>
    </cfRule>
    <cfRule type="cellIs" dxfId="119" priority="35" operator="greaterThan">
      <formula>0</formula>
    </cfRule>
    <cfRule type="cellIs" dxfId="118" priority="34" operator="lessThan">
      <formula>0</formula>
    </cfRule>
  </conditionalFormatting>
  <dataValidations disablePrompts="1" count="1">
    <dataValidation operator="greaterThan" allowBlank="1" showInputMessage="1" showErrorMessage="1" sqref="F36 F16:F17" xr:uid="{FBD5DE87-0E77-2441-A02B-BADFBA508AAE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252E165-EB39-8A41-AAF6-D0B6D0E43A15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33" operator="containsText" id="{4ECC03BE-5414-2448-9F27-C26F575C572E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 xr:uid="{F7792E2B-8717-E541-BC11-1FBBE4CC5BA3}">
          <x14:formula1>
            <xm:f>datasheet!$F$126:$F$138</xm:f>
          </x14:formula1>
          <xm:sqref>J36 J24</xm:sqref>
        </x14:dataValidation>
        <x14:dataValidation type="list" allowBlank="1" showInputMessage="1" showErrorMessage="1" xr:uid="{46F42049-D49E-934E-AB9F-E9C459074F50}">
          <x14:formula1>
            <xm:f>datasheet!$F$25:$F$31</xm:f>
          </x14:formula1>
          <xm:sqref>H36</xm:sqref>
        </x14:dataValidation>
        <x14:dataValidation type="list" allowBlank="1" showInputMessage="1" showErrorMessage="1" xr:uid="{2973B077-CA5F-124F-85B6-0103A7F13396}">
          <x14:formula1>
            <xm:f>datasheet!$F$37:$F$39</xm:f>
          </x14:formula1>
          <xm:sqref>J32</xm:sqref>
        </x14:dataValidation>
        <x14:dataValidation type="list" allowBlank="1" showInputMessage="1" showErrorMessage="1" xr:uid="{17AEA6FB-D972-8B4D-9DD0-114C934F3B89}">
          <x14:formula1>
            <xm:f>datasheet!$F$53:$F$55</xm:f>
          </x14:formula1>
          <xm:sqref>I32</xm:sqref>
        </x14:dataValidation>
        <x14:dataValidation type="list" allowBlank="1" showInputMessage="1" showErrorMessage="1" xr:uid="{28CA2BBD-AACA-8147-A904-64A74C015C13}">
          <x14:formula1>
            <xm:f>datasheet!$H$6:$H$12</xm:f>
          </x14:formula1>
          <xm:sqref>H32</xm:sqref>
        </x14:dataValidation>
        <x14:dataValidation type="list" allowBlank="1" showInputMessage="1" showErrorMessage="1" xr:uid="{E85CA39E-8277-8E41-8368-002A76682974}">
          <x14:formula1>
            <xm:f>datasheet!$F$6:$F$12</xm:f>
          </x14:formula1>
          <xm:sqref>G32</xm:sqref>
        </x14:dataValidation>
        <x14:dataValidation type="list" allowBlank="1" showInputMessage="1" showErrorMessage="1" xr:uid="{3D270DB2-3253-A949-A66C-19C6C5AD85FE}">
          <x14:formula1>
            <xm:f>datasheet!$E$25:$E$31</xm:f>
          </x14:formula1>
          <xm:sqref>E32</xm:sqref>
        </x14:dataValidation>
        <x14:dataValidation type="list" allowBlank="1" showInputMessage="1" showErrorMessage="1" xr:uid="{AB201F44-1501-9D49-9FBF-1C438649F5E1}">
          <x14:formula1>
            <xm:f>datasheet!$J$74:$J$80</xm:f>
          </x14:formula1>
          <xm:sqref>C32</xm:sqref>
        </x14:dataValidation>
        <x14:dataValidation type="list" allowBlank="1" showInputMessage="1" showErrorMessage="1" xr:uid="{497FD0F4-CF38-1042-A512-3AD8329DE966}">
          <x14:formula1>
            <xm:f>datasheet!$J$59:$J$71</xm:f>
          </x14:formula1>
          <xm:sqref>A32</xm:sqref>
        </x14:dataValidation>
        <x14:dataValidation type="list" allowBlank="1" showInputMessage="1" showErrorMessage="1" xr:uid="{9B4D4671-F34F-1649-858C-5CE97B4D23F2}">
          <x14:formula1>
            <xm:f>datasheet!$E$51:$E$82</xm:f>
          </x14:formula1>
          <xm:sqref>B32 D32</xm:sqref>
        </x14:dataValidation>
        <x14:dataValidation type="list" allowBlank="1" showInputMessage="1" showErrorMessage="1" xr:uid="{34BDEE66-0A07-0042-88DB-97811FF29E1D}">
          <x14:formula1>
            <xm:f>datasheet!$F$66:$F$70</xm:f>
          </x14:formula1>
          <xm:sqref>S32</xm:sqref>
        </x14:dataValidation>
        <x14:dataValidation type="list" allowBlank="1" showInputMessage="1" showErrorMessage="1" xr:uid="{2BD21406-EBC4-0643-AF8C-0A7FD9955F07}">
          <x14:formula1>
            <xm:f>datasheet!$I$88:$I$151</xm:f>
          </x14:formula1>
          <xm:sqref>N32 L36 L24</xm:sqref>
        </x14:dataValidation>
        <x14:dataValidation type="list" allowBlank="1" showInputMessage="1" showErrorMessage="1" xr:uid="{3C3C24ED-8BBF-4541-9A65-E77A0ACE1604}">
          <x14:formula1>
            <xm:f>datasheet!$F$111:$F$123</xm:f>
          </x14:formula1>
          <xm:sqref>K32</xm:sqref>
        </x14:dataValidation>
        <x14:dataValidation type="list" allowBlank="1" showInputMessage="1" showErrorMessage="1" xr:uid="{37F355D3-9864-4A47-ADE8-11DBFFF3B635}">
          <x14:formula1>
            <xm:f>datasheet!$E$51:$E$66</xm:f>
          </x14:formula1>
          <xm:sqref>R32</xm:sqref>
        </x14:dataValidation>
        <x14:dataValidation type="list" allowBlank="1" showInputMessage="1" showErrorMessage="1" xr:uid="{6323CA11-43FB-534D-A9A1-3275B5841EF2}">
          <x14:formula1>
            <xm:f>datasheet!$F$126:$F$127</xm:f>
          </x14:formula1>
          <xm:sqref>J5</xm:sqref>
        </x14:dataValidation>
        <x14:dataValidation type="list" allowBlank="1" showInputMessage="1" showErrorMessage="1" xr:uid="{DC075664-9ABC-884C-8D6D-EC4DFBB676E7}">
          <x14:formula1>
            <xm:f>datasheet!$F$84:$F$85</xm:f>
          </x14:formula1>
          <xm:sqref>J8</xm:sqref>
        </x14:dataValidation>
        <x14:dataValidation type="list" allowBlank="1" showInputMessage="1" showErrorMessage="1" xr:uid="{16F23966-5812-2D45-9EB4-B2D619A771EE}">
          <x14:formula1>
            <xm:f>datasheet!$F$88:$F$89</xm:f>
          </x14:formula1>
          <xm:sqref>J11</xm:sqref>
        </x14:dataValidation>
        <x14:dataValidation type="list" allowBlank="1" showInputMessage="1" showErrorMessage="1" xr:uid="{D734172E-C07F-FE41-B058-900AC47CE99E}">
          <x14:formula1>
            <xm:f>datasheet!$F$92:$F$93</xm:f>
          </x14:formula1>
          <xm:sqref>J14</xm:sqref>
        </x14:dataValidation>
        <x14:dataValidation type="list" allowBlank="1" showInputMessage="1" showErrorMessage="1" xr:uid="{A1BF9103-6190-594B-87F7-6C006070FF19}">
          <x14:formula1>
            <xm:f>datasheet!$I$88:$I$149</xm:f>
          </x14:formula1>
          <xm:sqref>L5 L8 L11 L14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E79F-737A-6748-9559-BFDAF4A986AD}">
  <dimension ref="A1:X36"/>
  <sheetViews>
    <sheetView zoomScale="130" zoomScaleNormal="130" workbookViewId="0">
      <pane xSplit="21" ySplit="15" topLeftCell="V16" activePane="bottomRight" state="frozen"/>
      <selection pane="topRight" activeCell="V1" sqref="V1"/>
      <selection pane="bottomLeft" activeCell="A16" sqref="A16"/>
      <selection pane="bottomRight" activeCell="E11" sqref="E11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customWidth="1"/>
    <col min="12" max="12" width="11.1640625" style="18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22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70" customHeight="1" thickTop="1" thickBot="1" x14ac:dyDescent="0.25">
      <c r="B2" s="31"/>
      <c r="C2" s="31"/>
      <c r="D2" s="31"/>
      <c r="E2" s="31"/>
      <c r="F2" s="31"/>
      <c r="G2" s="31"/>
      <c r="H2" s="51"/>
      <c r="I2" s="31"/>
      <c r="J2" s="51"/>
      <c r="K2" s="31"/>
      <c r="L2" s="51"/>
      <c r="M2" s="31"/>
      <c r="N2" s="5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142" customFormat="1" ht="37" customHeight="1" thickTop="1" thickBot="1" x14ac:dyDescent="0.25">
      <c r="B3" s="143"/>
      <c r="D3" s="143"/>
      <c r="F3" s="143"/>
      <c r="H3" s="145" t="s">
        <v>92</v>
      </c>
      <c r="I3" s="144" t="s">
        <v>53</v>
      </c>
      <c r="J3" s="145" t="s">
        <v>76</v>
      </c>
      <c r="K3" s="144" t="s">
        <v>53</v>
      </c>
      <c r="L3" s="145" t="s">
        <v>26</v>
      </c>
      <c r="M3" s="143" t="s">
        <v>53</v>
      </c>
      <c r="N3" s="145" t="s">
        <v>67</v>
      </c>
      <c r="O3" s="144"/>
      <c r="P3" s="143"/>
      <c r="Q3" s="144"/>
      <c r="R3" s="144"/>
      <c r="S3" s="144"/>
      <c r="T3" s="144"/>
      <c r="U3" s="144"/>
      <c r="V3" s="144"/>
      <c r="W3" s="144"/>
      <c r="X3" s="143"/>
    </row>
    <row r="5" spans="1:24" s="81" customFormat="1" ht="58" customHeight="1" thickTop="1" thickBot="1" x14ac:dyDescent="0.25">
      <c r="A5" s="78" t="s">
        <v>101</v>
      </c>
      <c r="B5" s="78" t="s">
        <v>101</v>
      </c>
      <c r="C5" s="79" t="s">
        <v>101</v>
      </c>
      <c r="D5" s="79" t="s">
        <v>101</v>
      </c>
      <c r="E5" s="79" t="s">
        <v>101</v>
      </c>
      <c r="F5" s="86" t="s">
        <v>101</v>
      </c>
      <c r="G5" s="86" t="s">
        <v>101</v>
      </c>
      <c r="H5" s="82">
        <v>6000</v>
      </c>
      <c r="I5" s="83" t="s">
        <v>99</v>
      </c>
      <c r="J5" s="129" t="s">
        <v>100</v>
      </c>
      <c r="K5" s="83" t="s">
        <v>99</v>
      </c>
      <c r="L5" s="129" t="s">
        <v>69</v>
      </c>
      <c r="M5" s="83" t="s">
        <v>99</v>
      </c>
      <c r="N5" s="84" t="str">
        <f>IF(AND(J5="YOUR RISK",L5="SELECT"),"EMPTY",IF(AND(J5="YOUR RISK"),"EMPTY",IF(AND(L5="SELECT"),"EMPTY",IF(AND(J5=0.25,L5=0.5),3,IF(AND(J5=0.25,L5=0.6),2.5,IF(AND(J5=0.25,L5=0.7),2.14,IF(AND(J5=0.25,L5=0.8),1.87,IF(AND(J5=0.25,L5=0.9),1.66,IF(AND(J5=0.25,L5=1),1.5,IF(AND(J5=0.25,L5=1.1),1.36,IF(AND(J5=0.25,L5=1.2),1.25,IF(AND(J5=0.25,L5=1.3),1.15,IF(AND(J5=0.25,L5=1.4),1.07,IF(AND(J5=0.25,L5=1.5),1,IF(AND(J5=0.25,L5=1.6),0.93,IF(AND(J5=0.25,L5=1.7),0.88,IF(AND(J5=0.25,L5=1.8),0.83,IF(AND(J5=0.25,L5=1.9),0.78,IF(AND(J5=0.25,L5=2),0.75,IF(AND(J5=0.25,L5=2.1),0.71,IF(AND(J5=0.25,L5=2.2),0.68,IF(AND(J5=0.25,L5=2.3),0.65,IF(AND(J5=0.25,L5=2.4),0.62,IF(AND(J5=0.25,L5=2.5),0.6,IF(AND(J5=0.25,L5=2.6),0.57,IF(AND(J5=0.25,L5=2.7),0.55,IF(AND(J5=0.25,L5=2.8),0.53,IF(AND(J5=0.25,L5=2.9),0.51,IF(AND(J5=0.25,L5=3),0.5,IF(AND(J5=0.25,L5=3.1),0.48,IF(AND(J5=0.25,L5=3.2),0.46,IF(AND(J5=0.25,L5=3.3),0.45,IF(AND(J5=0.25,L5=3.4),0.44,IF(AND(J5=0.25,L5=3.5),0.42,IF(AND(J5=0.25,L5=3.6),0.41,IF(AND(J5=0.25,L5=3.7),40,IF(AND(J5=0.25,L5=3.8),0.39,IF(AND(J5=0.25,L5=3.9),0.38,IF(AND(J5=0.25,L5=4),0.37,IF(AND(J5=0.25,L5=4.1),0.36,IF(AND(J5=0.25,L5=4.2),0.35,IF(AND(J5=0.25,L5=4.3),0.34,IF(AND(J5=0.25,L5=4.4),0.34,IF(AND(J5=0.25,L5=4.5),0.33,IF(AND(J5=0.25,L5=4.6),0.32,IF(AND(J5=0.25,L5=4.7),0.31,IF(AND(J5=0.25,L5=4.8),0.31,IF(AND(J5=0.25,L5=4.9),0.3,IF(AND(J5=0.25,L5=5),0.3,IF(AND(J5=0.25,L5=5.1),0.29,IF(AND(J5=0.25,L5=5.2),0.28,IF(AND(J5=0.25,L5=5.3),0.28,IF(AND(J5=0.25,L5=5.4),0.27,IF(AND(J5=0.25,L5=5.5),0.27,IF(AND(J5=0.25,L5=5.6),0.26,IF(AND(J5=0.25,L5=5.7),0.26,IF(AND(J5=0.25,L5=5.8),0.25,IF(AND(J5=0.25,L5=5.9),0.25,IF(AND(J5=0.25,L5=6),0.25,IF(AND(J5=0.25,L5=6.1),0.24,IF(AND(J5=0.25,L5=6.2),0.24,IF(AND(J5=0.25,L5=6.3),0.23,IF(AND(J5=0.25,L5=6.4),0.23,IF(AND(J5=0.25,L5=6.5),0.23))))))))))))))))))))))))))))))))))))))))))))))))))))))))))))))))</f>
        <v>EMPTY</v>
      </c>
      <c r="O5" s="86" t="s">
        <v>101</v>
      </c>
      <c r="P5" s="86" t="s">
        <v>101</v>
      </c>
      <c r="Q5" s="79" t="s">
        <v>101</v>
      </c>
      <c r="R5" s="79" t="s">
        <v>101</v>
      </c>
      <c r="S5" s="79" t="s">
        <v>101</v>
      </c>
      <c r="T5" s="79" t="s">
        <v>101</v>
      </c>
      <c r="U5" s="79" t="s">
        <v>101</v>
      </c>
      <c r="V5" s="79" t="s">
        <v>101</v>
      </c>
      <c r="W5" s="80" t="s">
        <v>91</v>
      </c>
      <c r="X5" s="80"/>
    </row>
    <row r="8" spans="1:24" s="81" customFormat="1" ht="58" customHeight="1" thickTop="1" thickBot="1" x14ac:dyDescent="0.25">
      <c r="A8" s="78" t="s">
        <v>101</v>
      </c>
      <c r="B8" s="78" t="s">
        <v>101</v>
      </c>
      <c r="C8" s="79" t="s">
        <v>101</v>
      </c>
      <c r="D8" s="79" t="s">
        <v>101</v>
      </c>
      <c r="E8" s="79" t="s">
        <v>101</v>
      </c>
      <c r="F8" s="86" t="s">
        <v>101</v>
      </c>
      <c r="G8" s="86" t="s">
        <v>101</v>
      </c>
      <c r="H8" s="85" t="s">
        <v>68</v>
      </c>
      <c r="I8" s="83" t="s">
        <v>99</v>
      </c>
      <c r="J8" s="129" t="s">
        <v>100</v>
      </c>
      <c r="K8" s="83" t="s">
        <v>99</v>
      </c>
      <c r="L8" s="129" t="s">
        <v>69</v>
      </c>
      <c r="M8" s="83" t="s">
        <v>99</v>
      </c>
      <c r="N8" s="84" t="str">
        <f>IF(AND(J8="YOUR RISK",L8="SELECT"),"EMPTY",IF(AND(J8="YOUR RISK"),"EMPTY",IF(AND(L8="SELECT"),"EMPTY",IF(AND(J8=0.5,L8=0.5),6,IF(AND(J8=0.5,L8=0.6),5,IF(AND(J8=0.5,L8=0.7),4.28,IF(AND(J8=0.5,L8=0.8),3.75,IF(AND(J8=0.5,L8=0.9),3.33,IF(AND(J8=0.5,L8=1),3,IF(AND(J8=0.5,L8=1,1),2.72,IF(AND(J8=0.5,L8=1.2),2.5,IF(AND(J8=0.5,L8=1.3),2.3,IF(AND(J8=0.5,L8=1.4),2.14,IF(AND(J8=0.5,L8=1.5),2,IF(AND(J8=0.5,L8=1.6),1.87,IF(AND(J8=0.5,L8=1.7),1.76,IF(AND(J8=0.5,L8=1.8),1.66,IF(AND(J8=0.5,L8=1.9),1.57,IF(AND(J8=0.5,L8=2),1.5,IF(AND(J8=0.5,L8=2.1),1.42,IF(AND(J8=0.5,L8=2.2),1.36,IF(AND(J8=0.5,L8=2.3),1.3,IF(AND(J8=0.5,L8=2.4),1.25,IF(AND(J8=0.5,L8=2.5),1.2,IF(AND(J8=0.5,L8=2.6),1.15,IF(AND(J8=0.5,L8=2.7),1.11,IF(AND(J8=0.5,L8=2.8),1.07,IF(AND(J8=0.5,L8=2.9),1.03,IF(AND(J8=0.5,L8=3),1,IF(AND(J8=0.5,L8=3.1),0.96,IF(AND(J8=0.5,L8=3.2),0.93,IF(AND(J8=0.5,L8=3.3),0.9,IF(AND(J8=0.5,L8=3.4),0.88,IF(AND(J8=0.5,L8=3.5),0.85,IF(AND(J8=0.5,L8=3.6),0.83,IF(AND(J8=0.5,L8=3.7),0.81,IF(AND(J8=0.5,L8=3.8),0.78,IF(AND(J8=0.5,L8=3.9),0.76,IF(AND(J8=0.5,L8=4),0.73,IF(AND(J8=0.5,L8=4.1),0.73,IF(AND(J8=0.5,L8=4.2),0.71,IF(AND(J8=0.5,L8=4.3),0.69,IF(AND(J8=0.5,L8=4.4),0.68,IF(AND(J8=0.5,L8=4.5),0.66,IF(AND(J8=0.5,L8=4.6),0.65,IF(AND(J8=0.5,L8=4.7),0.63,IF(AND(J8=0.5,L8=4.8),0.62,IF(AND(J8=0.5,L8=4.9),0.61,IF(AND(J8=0.5,L8=5),0.6,IF(AND(J8=0.5,L8=5.1),0.58,IF(AND(J8=0.5,L8=5.2),0.57,IF(AND(J8=0.5,L8=5.3),0.53,IF(AND(J8=0.5,L8=5.4),0.55,IF(AND(J8=0.5,L8=5.5),0.54,IF(AND(J8=0.5,L8=5.6),0.53,IF(AND(J8=0.5,L8=5.7),0.52,IF(AND(J8=0.5,L8=5.8),0.51,IF(AND(J8=0.5,L8=5.9),0.5,IF(AND(J8=0.5,L8=6),0.5,IF(AND(J8=0.5,L8=6.1),0.49,IF(AND(J8=0.5,L8=6.2),0.48,IF(AND(J8=0.5,L8=6.3),0.47,IF(AND(J8=0.5,L8=6.4),0.46,IF(AND(J8=0.5,L8=6.5),0.46))))))))))))))))))))))))))))))))))))))))))))))))))))))))))))))))</f>
        <v>EMPTY</v>
      </c>
      <c r="O8" s="86" t="s">
        <v>101</v>
      </c>
      <c r="P8" s="86" t="s">
        <v>101</v>
      </c>
      <c r="Q8" s="79" t="s">
        <v>101</v>
      </c>
      <c r="R8" s="79" t="s">
        <v>101</v>
      </c>
      <c r="S8" s="79" t="s">
        <v>101</v>
      </c>
      <c r="T8" s="79" t="s">
        <v>101</v>
      </c>
      <c r="U8" s="79" t="s">
        <v>101</v>
      </c>
      <c r="V8" s="79" t="s">
        <v>101</v>
      </c>
      <c r="W8" s="80" t="s">
        <v>91</v>
      </c>
      <c r="X8" s="80"/>
    </row>
    <row r="11" spans="1:24" s="81" customFormat="1" ht="58" customHeight="1" thickTop="1" thickBot="1" x14ac:dyDescent="0.25">
      <c r="A11" s="78" t="s">
        <v>101</v>
      </c>
      <c r="B11" s="78" t="s">
        <v>101</v>
      </c>
      <c r="C11" s="79" t="s">
        <v>101</v>
      </c>
      <c r="D11" s="79" t="s">
        <v>101</v>
      </c>
      <c r="E11" s="79" t="s">
        <v>101</v>
      </c>
      <c r="F11" s="86" t="s">
        <v>101</v>
      </c>
      <c r="G11" s="86" t="s">
        <v>101</v>
      </c>
      <c r="H11" s="85" t="s">
        <v>68</v>
      </c>
      <c r="I11" s="83" t="s">
        <v>99</v>
      </c>
      <c r="J11" s="129" t="s">
        <v>100</v>
      </c>
      <c r="K11" s="83" t="s">
        <v>99</v>
      </c>
      <c r="L11" s="129" t="s">
        <v>69</v>
      </c>
      <c r="M11" s="83" t="s">
        <v>99</v>
      </c>
      <c r="N11" s="84" t="str">
        <f>IF(AND(J11="YOUR RISK",L11="SELECT"),"EMPTY",IF(AND(J11="YOUR RISK"),"EMPTY",IF(AND(L11="SELECT"),"EMPTY",IF(AND(J11=0.75,L11=0.5),9,IF(AND(J11=0.75,L11=0.6),7.5,IF(AND(J11=0.75,L11=0.7),6.42,IF(AND(J11=0.75,L11=0.8),5.6,IF(AND(J11=0.75,L11=0.9),5,IF(AND(J11=0.75,L11=1),4.5,IF(AND(J11=0.75,L11=1.1),4.09,IF(AND(J11=0.75,L11=1.2),3.75,IF(AND(J11=0.75,L11=1.3),3.46,IF(AND(J11=0.75,L11=1.4),3.21,IF(AND(J11=0.75,L11=1.5),3,IF(AND(J11=0.75,L11=1.6),2.81,IF(AND(J11=0.75,L11=1.7),2.64,IF(AND(J11=0.75,L11=1.8),2.5,IF(AND(J11=0.75,L11=1.9),2.36,IF(AND(J11=0.75,L11=2),2.25,IF(AND(J11=0.75,L11=2.1),2.14,IF(AND(J11=0.75,L11=2.2),2.04,IF(AND(J11=0.75,L11=2.3),1.95,IF(AND(J11=0.75,L11=2.4),1.87,IF(AND(J11=0.75,L11=2.5),1.8,IF(AND(J11=0.75,L11=2.6),1.73,IF(AND(J11=0.75,L11=2.7),1.66,IF(AND(J11=0.75,L11=2.8),1.6,IF(AND(J11=0.75,L11=2.9),1.55,IF(AND(J11=0.75,L11=3),1.5,IF(AND(J11=0.75,L11=3.1),1.45,IF(AND(J11=0.75,L11=3.2),1.4,IF(AND(J11=0.75,L11=3.3),1.36,IF(AND(J11=0.75,L11=3.4),1.32,IF(AND(J11=0.75,L11=3.5),1.28,IF(AND(J11=0.75,L11=3.6),1.25,IF(AND(J11=0.75,L11=3.7),1.21,IF(AND(J11=0.75,L11=3.8),1.18,IF(AND(J11=0.75,L11=3.9),1.15,IF(AND(J11=0.75,L11=4),1.12,IF(AND(J11=0.75,L11=4.1),1.09,IF(AND(J11=0.75,L11=4.2),1.07,IF(AND(J11=0.75,L11=4.3),1.04,IF(AND(J11=0.75,L11=4.4),1.02,IF(AND(J11=0.75,L11=4.5),1,IF(AND(J11=0.75,L11=4.6),0.97,IF(AND(J11=0.75,L11=4.7),0.95,IF(AND(J11=0.75,L11=4.8),0.93,IF(AND(J11=0.75,L11=4.9),0.91,IF(AND(J11=0.75,L11=5),0.9,IF(AND(J11=0.75,L11=5.1),0.88,IF(AND(J11=0.75,L11=5.2),0.86,IF(AND(J11=0.75,L11=5.3),0.84,IF(AND(J11=0.75,L11=5.4),0.83,IF(AND(J11=0.75,L11=5.5),0.81,IF(AND(J11=0.75,L11=5.6),0.8,IF(AND(J11=0.75,L11=5.7),0.78,IF(AND(J11=0.75,L11=5.8),0.77,IF(AND(J11=0.75,L11=5.9),0.76,IF(AND(J11=0.75,L11=6),0.75,IF(AND(J11=0.75,L11=6.1),0.73,IF(AND(J11=0.75,L11=6.2),0.72,IF(AND(J11=0.75,L11=6.3),0.71,IF(AND(J11=0.75,L11=6.4),0.7,IF(AND(J11=0.75,L11=6.5),0.69))))))))))))))))))))))))))))))))))))))))))))))))))))))))))))))))</f>
        <v>EMPTY</v>
      </c>
      <c r="O11" s="86" t="s">
        <v>101</v>
      </c>
      <c r="P11" s="86" t="s">
        <v>101</v>
      </c>
      <c r="Q11" s="79" t="s">
        <v>101</v>
      </c>
      <c r="R11" s="79" t="s">
        <v>101</v>
      </c>
      <c r="S11" s="79" t="s">
        <v>101</v>
      </c>
      <c r="T11" s="79" t="s">
        <v>101</v>
      </c>
      <c r="U11" s="79" t="s">
        <v>101</v>
      </c>
      <c r="V11" s="79" t="s">
        <v>101</v>
      </c>
      <c r="W11" s="80" t="s">
        <v>91</v>
      </c>
      <c r="X11" s="80"/>
    </row>
    <row r="14" spans="1:24" s="115" customFormat="1" ht="58" customHeight="1" thickTop="1" x14ac:dyDescent="0.2">
      <c r="A14" s="108" t="s">
        <v>101</v>
      </c>
      <c r="B14" s="108" t="s">
        <v>101</v>
      </c>
      <c r="C14" s="109" t="s">
        <v>101</v>
      </c>
      <c r="D14" s="109" t="s">
        <v>101</v>
      </c>
      <c r="E14" s="109" t="s">
        <v>101</v>
      </c>
      <c r="F14" s="110" t="s">
        <v>101</v>
      </c>
      <c r="G14" s="110" t="s">
        <v>101</v>
      </c>
      <c r="H14" s="111" t="s">
        <v>68</v>
      </c>
      <c r="I14" s="112" t="s">
        <v>99</v>
      </c>
      <c r="J14" s="130" t="s">
        <v>100</v>
      </c>
      <c r="K14" s="112" t="s">
        <v>99</v>
      </c>
      <c r="L14" s="130" t="s">
        <v>69</v>
      </c>
      <c r="M14" s="112" t="s">
        <v>99</v>
      </c>
      <c r="N14" s="113" t="str">
        <f>IF(AND(J14="YOUR RISK",L14="SELECT"),"EMPTY",IF(AND(J14="YOUR RISK"),"EMPTY",IF(AND(L14="SELECT"),"EMPTY",IF(AND(J14=1,L14=0.5),12,IF(AND(J14=1,L14=0.6),10,IF(AND(J14=1,L14=0.7),8.57,IF(AND(J14=1,L14=0.8),7.5,IF(AND(J14=1,L14=0.9),6.66,IF(AND(J14=1,L14=1),6,IF(AND(J14=1,L14=1.1),5.45,IF(AND(J14=1,L14=1.2),5,IF(AND(J14=1,L14=1.3),4.61,IF(AND(J14=1,L14=1.4),4.28,IF(AND(J14=1,L14=1.5),4,IF(AND(J14=1,L14=1.6),3.75,IF(AND(J14=1,L14=1.7),3.52,IF(AND(J14=1,L14=1.8),3.33,IF(AND(J14=1,L14=1.9),3.15,IF(AND(J14=1,L14=2),3,IF(AND(J14=1,L14=2.1),2.85,IF(AND(J14=1,L14=2.2),2.72,IF(AND(J14=1,L14=2.3),2.6,IF(AND(J14=1,L14=2.4),2.5,IF(AND(J14=1,L14=2.5),2.4,IF(AND(J14=1,L14=2.6),2.3,IF(AND(J14=1,L14=2.7),2.22,IF(AND(J14=1,L14=2.8),2.14,IF(AND(J14=1,L14=2.9),2.06,IF(AND(J14=1,L14=3),2,IF(AND(J14=1,L14=3.1),1.93,IF(AND(J14=1,L14=3.2),1.87,IF(AND(J14=1,L14=3.3),1.81,IF(AND(J14=1,L14=3.4),1.76,IF(AND(J14=1,L14=3.5),1.71,IF(AND(J14=1,L14=3.6),1.66,IF(AND(J14=1,L14=3.7),1.62,IF(AND(J14=1,L14=3.8),1.57,IF(AND(J14=1,L14=3.9),1.53,IF(AND(J14=1,L14=4),1.5,IF(AND(J14=1,L14=4.1),1.46,IF(AND(J14=1,L14=4.2),1.42,IF(AND(J14=1,L14=4.3),1.39,IF(AND(J14=1,L14=4.4),1.36,IF(AND(J14=1,L14=4.5),1.33,IF(AND(J14=1,L14=4.6),1.3,IF(AND(J14=1,L14=4.7),1.27,IF(AND(J14=1,L14=4.8),1.25,IF(AND(J14=1,L14=4.9),1.22,IF(AND(J14=1,L14=5),1.2,IF(AND(J14=1,L14=5.1),1.17,IF(AND(J14=1,L14=5.2),1.15,IF(AND(J14=1,L14=5.3),1.13,IF(AND(J14=1,L14=5.4),1.11,IF(AND(J14=1,L14=5.5),1.09,IF(AND(J14=1,L14=5.6),1.07,IF(AND(J14=1,L14=5.7),1.05,IF(AND(J14=1,L14=5.8),1.03,IF(AND(J14=1,L14=5.9),1.01,IF(AND(J14=1,L14=6),1,IF(AND(J14=1,L14=6.1),0.98,IF(AND(J14=1,L14=6.2),0.96,IF(AND(J14=1,L14=6.3),0.95,IF(AND(J14=1,L14=6.4),0.93,IF(AND(J14=1,L14=6.5),0.92))))))))))))))))))))))))))))))))))))))))))))))))))))))))))))))))</f>
        <v>EMPTY</v>
      </c>
      <c r="O14" s="110" t="s">
        <v>101</v>
      </c>
      <c r="P14" s="110" t="s">
        <v>101</v>
      </c>
      <c r="Q14" s="109" t="s">
        <v>101</v>
      </c>
      <c r="R14" s="109" t="s">
        <v>101</v>
      </c>
      <c r="S14" s="109" t="s">
        <v>101</v>
      </c>
      <c r="T14" s="109" t="s">
        <v>101</v>
      </c>
      <c r="U14" s="109" t="s">
        <v>101</v>
      </c>
      <c r="V14" s="109" t="s">
        <v>101</v>
      </c>
      <c r="W14" s="114" t="s">
        <v>91</v>
      </c>
      <c r="X14" s="114"/>
    </row>
    <row r="15" spans="1:24" s="126" customFormat="1" ht="57" customHeight="1" x14ac:dyDescent="0.2">
      <c r="E15" s="127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7" customFormat="1" ht="33" customHeight="1" x14ac:dyDescent="0.2">
      <c r="A17" s="102"/>
      <c r="B17" s="103"/>
      <c r="C17" s="103"/>
      <c r="D17" s="103"/>
      <c r="E17" s="103"/>
      <c r="F17" s="104"/>
      <c r="G17" s="103"/>
      <c r="H17" s="105"/>
      <c r="I17" s="102"/>
      <c r="J17" s="103"/>
      <c r="K17" s="102"/>
      <c r="L17" s="103"/>
      <c r="M17" s="102"/>
      <c r="N17" s="106"/>
      <c r="O17" s="103"/>
      <c r="P17" s="103"/>
      <c r="Q17" s="103"/>
      <c r="R17" s="103"/>
      <c r="S17" s="103"/>
      <c r="T17" s="103"/>
      <c r="U17" s="103"/>
      <c r="V17" s="103"/>
      <c r="W17" s="105">
        <v>15600</v>
      </c>
      <c r="X17" s="103"/>
    </row>
    <row r="18" spans="1:24" s="20" customFormat="1" ht="17" thickBot="1" x14ac:dyDescent="0.25">
      <c r="E18" s="29"/>
    </row>
    <row r="24" spans="1:24" s="38" customFormat="1" ht="58" customHeight="1" thickTop="1" thickBot="1" x14ac:dyDescent="0.25">
      <c r="A24" s="67" t="s">
        <v>101</v>
      </c>
      <c r="B24" s="67" t="s">
        <v>101</v>
      </c>
      <c r="C24" s="68" t="s">
        <v>101</v>
      </c>
      <c r="D24" s="68" t="s">
        <v>101</v>
      </c>
      <c r="E24" s="68" t="s">
        <v>101</v>
      </c>
      <c r="F24" s="68" t="s">
        <v>101</v>
      </c>
      <c r="G24" s="68" t="s">
        <v>101</v>
      </c>
      <c r="H24" s="77">
        <v>6000</v>
      </c>
      <c r="I24" s="14" t="s">
        <v>99</v>
      </c>
      <c r="J24" s="27" t="s">
        <v>100</v>
      </c>
      <c r="K24" s="14" t="s">
        <v>99</v>
      </c>
      <c r="L24" s="27" t="s">
        <v>69</v>
      </c>
      <c r="M24" s="14" t="s">
        <v>99</v>
      </c>
      <c r="N24" s="69" t="str">
        <f>IF(AND(J24="YOUR RISK",L24="SELECT"),"EMPTY")</f>
        <v>EMPTY</v>
      </c>
      <c r="O24" s="68" t="s">
        <v>101</v>
      </c>
      <c r="P24" s="68" t="s">
        <v>101</v>
      </c>
      <c r="Q24" s="68" t="s">
        <v>101</v>
      </c>
      <c r="R24" s="68" t="s">
        <v>101</v>
      </c>
      <c r="S24" s="68" t="s">
        <v>101</v>
      </c>
      <c r="T24" s="68" t="s">
        <v>101</v>
      </c>
      <c r="U24" s="68" t="s">
        <v>101</v>
      </c>
      <c r="V24" s="68" t="s">
        <v>101</v>
      </c>
      <c r="W24" s="27" t="s">
        <v>91</v>
      </c>
      <c r="X24" s="27"/>
    </row>
    <row r="32" spans="1:24" s="38" customFormat="1" ht="35" customHeight="1" thickTop="1" thickBot="1" x14ac:dyDescent="0.25">
      <c r="A32" s="27" t="s">
        <v>69</v>
      </c>
      <c r="B32" s="37" t="s">
        <v>69</v>
      </c>
      <c r="C32" s="27" t="s">
        <v>69</v>
      </c>
      <c r="D32" s="27" t="s">
        <v>69</v>
      </c>
      <c r="E32" s="27" t="s">
        <v>69</v>
      </c>
      <c r="F32" s="27" t="s">
        <v>91</v>
      </c>
      <c r="G32" s="27" t="s">
        <v>69</v>
      </c>
      <c r="H32" s="27" t="s">
        <v>69</v>
      </c>
      <c r="I32" s="27" t="s">
        <v>69</v>
      </c>
      <c r="J32" s="27" t="s">
        <v>69</v>
      </c>
      <c r="K32" s="27" t="s">
        <v>69</v>
      </c>
      <c r="L32" s="27" t="s">
        <v>91</v>
      </c>
      <c r="M32" s="27" t="s">
        <v>91</v>
      </c>
      <c r="N32" s="27" t="s">
        <v>69</v>
      </c>
      <c r="O32" s="27" t="s">
        <v>91</v>
      </c>
      <c r="P32" s="27" t="s">
        <v>91</v>
      </c>
      <c r="Q32" s="27" t="s">
        <v>91</v>
      </c>
      <c r="R32" s="27">
        <v>3</v>
      </c>
      <c r="S32" s="27" t="s">
        <v>25</v>
      </c>
      <c r="T32" s="27" t="s">
        <v>91</v>
      </c>
      <c r="U32" s="27" t="s">
        <v>91</v>
      </c>
      <c r="V32" s="27" t="s">
        <v>91</v>
      </c>
      <c r="W32" s="27" t="s">
        <v>91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99</v>
      </c>
      <c r="J36" s="43">
        <v>0.25</v>
      </c>
      <c r="K36" s="49" t="s">
        <v>99</v>
      </c>
      <c r="L36" s="43">
        <v>1.2</v>
      </c>
      <c r="M36" s="49" t="s">
        <v>99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UfEz6EH0EztvQBjmd2Gn6Tnz3suyUQ3z0EGpowieRPxLAOJPjuRkd9y2oDltzykGOJDIKof5n4fDm/iZ5qx2AQ==" saltValue="5kJMizFLv4uVpoLxHvB8KA==" spinCount="100000" sheet="1" objects="1" scenarios="1"/>
  <conditionalFormatting sqref="A5">
    <cfRule type="containsText" dxfId="115" priority="26" operator="containsText" text="SELECT">
      <formula>NOT(ISERROR(SEARCH("SELECT",A5)))</formula>
    </cfRule>
  </conditionalFormatting>
  <conditionalFormatting sqref="A8">
    <cfRule type="containsText" dxfId="114" priority="23" operator="containsText" text="SELECT">
      <formula>NOT(ISERROR(SEARCH("SELECT",A8)))</formula>
    </cfRule>
  </conditionalFormatting>
  <conditionalFormatting sqref="A11">
    <cfRule type="containsText" dxfId="113" priority="21" operator="containsText" text="SELECT">
      <formula>NOT(ISERROR(SEARCH("SELECT",A11)))</formula>
    </cfRule>
  </conditionalFormatting>
  <conditionalFormatting sqref="A14">
    <cfRule type="containsText" dxfId="112" priority="19" operator="containsText" text="SELECT">
      <formula>NOT(ISERROR(SEARCH("SELECT",A14)))</formula>
    </cfRule>
  </conditionalFormatting>
  <conditionalFormatting sqref="A24">
    <cfRule type="containsText" dxfId="111" priority="17" operator="containsText" text="SELECT">
      <formula>NOT(ISERROR(SEARCH("SELECT",A24)))</formula>
    </cfRule>
  </conditionalFormatting>
  <conditionalFormatting sqref="A32">
    <cfRule type="containsText" dxfId="110" priority="42" operator="containsText" text="SELECT">
      <formula>NOT(ISERROR(SEARCH("SELECT",A32)))</formula>
    </cfRule>
  </conditionalFormatting>
  <conditionalFormatting sqref="A8:I8">
    <cfRule type="containsText" dxfId="109" priority="24" operator="containsText" text="SELECT">
      <formula>NOT(ISERROR(SEARCH("SELECT",A8)))</formula>
    </cfRule>
  </conditionalFormatting>
  <conditionalFormatting sqref="A11:I11">
    <cfRule type="containsText" dxfId="108" priority="22" operator="containsText" text="SELECT">
      <formula>NOT(ISERROR(SEARCH("SELECT",A11)))</formula>
    </cfRule>
  </conditionalFormatting>
  <conditionalFormatting sqref="A14:I14">
    <cfRule type="containsText" dxfId="107" priority="20" operator="containsText" text="SELECT">
      <formula>NOT(ISERROR(SEARCH("SELECT",A14)))</formula>
    </cfRule>
  </conditionalFormatting>
  <conditionalFormatting sqref="A5:XFD5">
    <cfRule type="containsText" dxfId="106" priority="27" operator="containsText" text="SELECT">
      <formula>NOT(ISERROR(SEARCH("SELECT",A5)))</formula>
    </cfRule>
    <cfRule type="containsText" dxfId="105" priority="25" operator="containsText" text="SELECT">
      <formula>NOT(ISERROR(SEARCH("SELECT",A5)))</formula>
    </cfRule>
  </conditionalFormatting>
  <conditionalFormatting sqref="A8:XFD8">
    <cfRule type="containsText" dxfId="104" priority="11" operator="containsText" text="SELECT">
      <formula>NOT(ISERROR(SEARCH("SELECT",A8)))</formula>
    </cfRule>
  </conditionalFormatting>
  <conditionalFormatting sqref="A11:XFD11">
    <cfRule type="containsText" dxfId="103" priority="9" operator="containsText" text="SELECT">
      <formula>NOT(ISERROR(SEARCH("SELECT",A11)))</formula>
    </cfRule>
  </conditionalFormatting>
  <conditionalFormatting sqref="A14:XFD14">
    <cfRule type="containsText" dxfId="102" priority="7" operator="containsText" text="SELECT">
      <formula>NOT(ISERROR(SEARCH("SELECT",A14)))</formula>
    </cfRule>
  </conditionalFormatting>
  <conditionalFormatting sqref="A16:XFD17">
    <cfRule type="containsText" dxfId="101" priority="5" operator="containsText" text="SELECT">
      <formula>NOT(ISERROR(SEARCH("SELECT",A16)))</formula>
    </cfRule>
    <cfRule type="containsText" dxfId="100" priority="6" operator="containsText" text="SELECT">
      <formula>NOT(ISERROR(SEARCH("SELECT",A16)))</formula>
    </cfRule>
  </conditionalFormatting>
  <conditionalFormatting sqref="A24:XFD24">
    <cfRule type="containsText" dxfId="99" priority="16" operator="containsText" text="SELECT">
      <formula>NOT(ISERROR(SEARCH("SELECT",A24)))</formula>
    </cfRule>
    <cfRule type="containsText" dxfId="98" priority="18" operator="containsText" text="SELECT">
      <formula>NOT(ISERROR(SEARCH("SELECT",A24)))</formula>
    </cfRule>
  </conditionalFormatting>
  <conditionalFormatting sqref="A32:XFD32">
    <cfRule type="containsText" dxfId="97" priority="43" operator="containsText" text="SELECT">
      <formula>NOT(ISERROR(SEARCH("SELECT",A32)))</formula>
    </cfRule>
    <cfRule type="containsText" dxfId="96" priority="41" operator="containsText" text="SELECT">
      <formula>NOT(ISERROR(SEARCH("SELECT",A32)))</formula>
    </cfRule>
  </conditionalFormatting>
  <conditionalFormatting sqref="A36:XFD36">
    <cfRule type="containsText" dxfId="95" priority="32" operator="containsText" text="SELECT">
      <formula>NOT(ISERROR(SEARCH("SELECT",A36)))</formula>
    </cfRule>
    <cfRule type="containsText" dxfId="94" priority="33" operator="containsText" text="SELECT">
      <formula>NOT(ISERROR(SEARCH("SELECT",A36)))</formula>
    </cfRule>
  </conditionalFormatting>
  <conditionalFormatting sqref="H2">
    <cfRule type="containsText" dxfId="93" priority="34" operator="containsText" text="SELECT">
      <formula>NOT(ISERROR(SEARCH("SELECT",H2)))</formula>
    </cfRule>
    <cfRule type="containsText" dxfId="92" priority="35" operator="containsText" text="SELECT">
      <formula>NOT(ISERROR(SEARCH("SELECT",H2)))</formula>
    </cfRule>
  </conditionalFormatting>
  <conditionalFormatting sqref="J2">
    <cfRule type="containsText" dxfId="91" priority="36" operator="containsText" text="SELECT">
      <formula>NOT(ISERROR(SEARCH("SELECT",J2)))</formula>
    </cfRule>
    <cfRule type="containsText" dxfId="90" priority="37" operator="containsText" text="SELECT">
      <formula>NOT(ISERROR(SEARCH("SELECT",J2)))</formula>
    </cfRule>
  </conditionalFormatting>
  <conditionalFormatting sqref="J8:XFD8">
    <cfRule type="containsText" dxfId="89" priority="12" operator="containsText" text="SELECT">
      <formula>NOT(ISERROR(SEARCH("SELECT",J8)))</formula>
    </cfRule>
  </conditionalFormatting>
  <conditionalFormatting sqref="J11:XFD11">
    <cfRule type="containsText" dxfId="88" priority="10" operator="containsText" text="SELECT">
      <formula>NOT(ISERROR(SEARCH("SELECT",J11)))</formula>
    </cfRule>
  </conditionalFormatting>
  <conditionalFormatting sqref="J14:XFD14">
    <cfRule type="containsText" dxfId="87" priority="8" operator="containsText" text="SELECT">
      <formula>NOT(ISERROR(SEARCH("SELECT",J14)))</formula>
    </cfRule>
  </conditionalFormatting>
  <conditionalFormatting sqref="L2">
    <cfRule type="containsText" dxfId="86" priority="38" operator="containsText" text="SELECT">
      <formula>NOT(ISERROR(SEARCH("SELECT",L2)))</formula>
    </cfRule>
  </conditionalFormatting>
  <conditionalFormatting sqref="N2 L2">
    <cfRule type="containsText" dxfId="85" priority="40" operator="containsText" text="SELECT">
      <formula>NOT(ISERROR(SEARCH("SELECT",L2)))</formula>
    </cfRule>
  </conditionalFormatting>
  <conditionalFormatting sqref="N2">
    <cfRule type="containsText" dxfId="84" priority="39" operator="containsText" text="SELECT">
      <formula>NOT(ISERROR(SEARCH("SELECT",N2)))</formula>
    </cfRule>
  </conditionalFormatting>
  <conditionalFormatting sqref="U16">
    <cfRule type="cellIs" dxfId="83" priority="2" operator="lessThan">
      <formula>0</formula>
    </cfRule>
    <cfRule type="cellIs" dxfId="82" priority="4" operator="greaterThan">
      <formula>0</formula>
    </cfRule>
    <cfRule type="cellIs" dxfId="81" priority="3" operator="greaterThan">
      <formula>0</formula>
    </cfRule>
  </conditionalFormatting>
  <conditionalFormatting sqref="U17">
    <cfRule type="cellIs" dxfId="80" priority="15" operator="greaterThan">
      <formula>0</formula>
    </cfRule>
    <cfRule type="cellIs" dxfId="79" priority="13" operator="lessThan">
      <formula>0</formula>
    </cfRule>
    <cfRule type="cellIs" dxfId="78" priority="14" operator="greaterThan">
      <formula>0</formula>
    </cfRule>
  </conditionalFormatting>
  <conditionalFormatting sqref="U36">
    <cfRule type="cellIs" dxfId="77" priority="31" operator="greaterThan">
      <formula>0</formula>
    </cfRule>
    <cfRule type="cellIs" dxfId="76" priority="30" operator="greaterThan">
      <formula>0</formula>
    </cfRule>
    <cfRule type="cellIs" dxfId="75" priority="29" operator="lessThan">
      <formula>0</formula>
    </cfRule>
  </conditionalFormatting>
  <dataValidations count="1">
    <dataValidation operator="greaterThan" allowBlank="1" showInputMessage="1" showErrorMessage="1" sqref="F36 F16:F17" xr:uid="{353B92D0-F002-ED4A-91F2-E13422750A1E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876331B-6CF9-0948-B6A5-446771DC65E1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28" operator="containsText" id="{48D46979-DB99-4B47-BB52-2B2CF26ECDBC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B6CE6038-555F-6341-8813-40639CD7C25A}">
          <x14:formula1>
            <xm:f>datasheet!$I$88:$I$149</xm:f>
          </x14:formula1>
          <xm:sqref>L5 L8 L11 L14</xm:sqref>
        </x14:dataValidation>
        <x14:dataValidation type="list" allowBlank="1" showInputMessage="1" showErrorMessage="1" xr:uid="{BAB0DD98-D77D-CB4C-AE9F-6DDC5ED2B3D1}">
          <x14:formula1>
            <xm:f>datasheet!$F$92:$F$93</xm:f>
          </x14:formula1>
          <xm:sqref>J14</xm:sqref>
        </x14:dataValidation>
        <x14:dataValidation type="list" allowBlank="1" showInputMessage="1" showErrorMessage="1" xr:uid="{F5EA5B21-A87D-D14B-888F-8D1E9F396D72}">
          <x14:formula1>
            <xm:f>datasheet!$F$88:$F$89</xm:f>
          </x14:formula1>
          <xm:sqref>J11</xm:sqref>
        </x14:dataValidation>
        <x14:dataValidation type="list" allowBlank="1" showInputMessage="1" showErrorMessage="1" xr:uid="{1C49A4FD-6B75-FB45-8016-371CFE5533C7}">
          <x14:formula1>
            <xm:f>datasheet!$F$84:$F$85</xm:f>
          </x14:formula1>
          <xm:sqref>J8</xm:sqref>
        </x14:dataValidation>
        <x14:dataValidation type="list" allowBlank="1" showInputMessage="1" showErrorMessage="1" xr:uid="{3DCA619D-A794-8F4B-81A5-3220E9577236}">
          <x14:formula1>
            <xm:f>datasheet!$F$126:$F$127</xm:f>
          </x14:formula1>
          <xm:sqref>J5</xm:sqref>
        </x14:dataValidation>
        <x14:dataValidation type="list" allowBlank="1" showInputMessage="1" showErrorMessage="1" xr:uid="{1336B9E7-C0A1-C84A-9EF5-B6B8E0B9BE69}">
          <x14:formula1>
            <xm:f>datasheet!$E$51:$E$66</xm:f>
          </x14:formula1>
          <xm:sqref>R32</xm:sqref>
        </x14:dataValidation>
        <x14:dataValidation type="list" allowBlank="1" showInputMessage="1" showErrorMessage="1" xr:uid="{032D20E7-CDA0-AE43-8FE5-C7BA4CB7F413}">
          <x14:formula1>
            <xm:f>datasheet!$F$111:$F$123</xm:f>
          </x14:formula1>
          <xm:sqref>K32</xm:sqref>
        </x14:dataValidation>
        <x14:dataValidation type="list" allowBlank="1" showInputMessage="1" showErrorMessage="1" xr:uid="{5A8D056C-E93C-F844-9E92-073726D4B195}">
          <x14:formula1>
            <xm:f>datasheet!$I$88:$I$151</xm:f>
          </x14:formula1>
          <xm:sqref>N32 L36 L24</xm:sqref>
        </x14:dataValidation>
        <x14:dataValidation type="list" allowBlank="1" showInputMessage="1" showErrorMessage="1" xr:uid="{43923F19-27EB-4441-A747-604E7000713C}">
          <x14:formula1>
            <xm:f>datasheet!$F$66:$F$70</xm:f>
          </x14:formula1>
          <xm:sqref>S32</xm:sqref>
        </x14:dataValidation>
        <x14:dataValidation type="list" allowBlank="1" showInputMessage="1" showErrorMessage="1" xr:uid="{C6E0F66A-7D06-5443-9664-8E9B041AA775}">
          <x14:formula1>
            <xm:f>datasheet!$E$51:$E$82</xm:f>
          </x14:formula1>
          <xm:sqref>B32 D32</xm:sqref>
        </x14:dataValidation>
        <x14:dataValidation type="list" allowBlank="1" showInputMessage="1" showErrorMessage="1" xr:uid="{2CFAA2D5-1C42-DF48-B09E-E9EC3D550C82}">
          <x14:formula1>
            <xm:f>datasheet!$J$59:$J$71</xm:f>
          </x14:formula1>
          <xm:sqref>A32</xm:sqref>
        </x14:dataValidation>
        <x14:dataValidation type="list" allowBlank="1" showInputMessage="1" showErrorMessage="1" xr:uid="{229D91B2-A6C9-5B4E-BFFC-8A733E4EC45F}">
          <x14:formula1>
            <xm:f>datasheet!$J$74:$J$80</xm:f>
          </x14:formula1>
          <xm:sqref>C32</xm:sqref>
        </x14:dataValidation>
        <x14:dataValidation type="list" allowBlank="1" showInputMessage="1" showErrorMessage="1" xr:uid="{26543D28-F4B7-8547-83B2-AD560611A730}">
          <x14:formula1>
            <xm:f>datasheet!$E$25:$E$31</xm:f>
          </x14:formula1>
          <xm:sqref>E32</xm:sqref>
        </x14:dataValidation>
        <x14:dataValidation type="list" allowBlank="1" showInputMessage="1" showErrorMessage="1" xr:uid="{7E711462-D6D0-3C48-963A-B07EB53AB3B4}">
          <x14:formula1>
            <xm:f>datasheet!$F$6:$F$12</xm:f>
          </x14:formula1>
          <xm:sqref>G32</xm:sqref>
        </x14:dataValidation>
        <x14:dataValidation type="list" allowBlank="1" showInputMessage="1" showErrorMessage="1" xr:uid="{36B4A612-BCC9-8D4E-8C58-61FFC2A800F2}">
          <x14:formula1>
            <xm:f>datasheet!$H$6:$H$12</xm:f>
          </x14:formula1>
          <xm:sqref>H32</xm:sqref>
        </x14:dataValidation>
        <x14:dataValidation type="list" allowBlank="1" showInputMessage="1" showErrorMessage="1" xr:uid="{EB1DFA78-2C33-EA47-A62D-4C46DDC15A62}">
          <x14:formula1>
            <xm:f>datasheet!$F$53:$F$55</xm:f>
          </x14:formula1>
          <xm:sqref>I32</xm:sqref>
        </x14:dataValidation>
        <x14:dataValidation type="list" allowBlank="1" showInputMessage="1" showErrorMessage="1" xr:uid="{9F16F0D9-3652-8549-A5B0-4A0F4AB14FC6}">
          <x14:formula1>
            <xm:f>datasheet!$F$37:$F$39</xm:f>
          </x14:formula1>
          <xm:sqref>J32</xm:sqref>
        </x14:dataValidation>
        <x14:dataValidation type="list" allowBlank="1" showInputMessage="1" showErrorMessage="1" xr:uid="{C664515B-FB93-7B4E-BB2C-071A677AF467}">
          <x14:formula1>
            <xm:f>datasheet!$F$25:$F$31</xm:f>
          </x14:formula1>
          <xm:sqref>H36</xm:sqref>
        </x14:dataValidation>
        <x14:dataValidation type="list" allowBlank="1" showInputMessage="1" showErrorMessage="1" xr:uid="{76D1FE7A-7F5B-F54A-8807-59D8CB09D55D}">
          <x14:formula1>
            <xm:f>datasheet!$F$126:$F$138</xm:f>
          </x14:formula1>
          <xm:sqref>J36 J24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EDD1-6FBA-CB46-BBAB-67172A897D8E}">
  <dimension ref="A1:X36"/>
  <sheetViews>
    <sheetView zoomScale="130" zoomScaleNormal="130" workbookViewId="0">
      <pane xSplit="21" ySplit="15" topLeftCell="V16" activePane="bottomRight" state="frozen"/>
      <selection pane="topRight" activeCell="V1" sqref="V1"/>
      <selection pane="bottomLeft" activeCell="A16" sqref="A16"/>
      <selection pane="bottomRight" activeCell="D7" sqref="D7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customWidth="1"/>
    <col min="12" max="12" width="11.1640625" style="18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22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70" customHeight="1" thickTop="1" thickBot="1" x14ac:dyDescent="0.25">
      <c r="B2" s="31"/>
      <c r="C2" s="31"/>
      <c r="D2" s="31"/>
      <c r="E2" s="31"/>
      <c r="F2" s="31"/>
      <c r="G2" s="31"/>
      <c r="H2" s="51"/>
      <c r="I2" s="31"/>
      <c r="J2" s="51"/>
      <c r="K2" s="31"/>
      <c r="L2" s="51"/>
      <c r="M2" s="31"/>
      <c r="N2" s="5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142" customFormat="1" ht="37" customHeight="1" thickTop="1" thickBot="1" x14ac:dyDescent="0.25">
      <c r="B3" s="143"/>
      <c r="D3" s="143"/>
      <c r="F3" s="143"/>
      <c r="H3" s="145" t="s">
        <v>92</v>
      </c>
      <c r="I3" s="144" t="s">
        <v>53</v>
      </c>
      <c r="J3" s="145" t="s">
        <v>76</v>
      </c>
      <c r="K3" s="144" t="s">
        <v>53</v>
      </c>
      <c r="L3" s="145" t="s">
        <v>26</v>
      </c>
      <c r="M3" s="143" t="s">
        <v>53</v>
      </c>
      <c r="N3" s="145" t="s">
        <v>67</v>
      </c>
      <c r="O3" s="144"/>
      <c r="P3" s="143"/>
      <c r="Q3" s="144"/>
      <c r="R3" s="144"/>
      <c r="S3" s="144"/>
      <c r="T3" s="144"/>
      <c r="U3" s="144"/>
      <c r="V3" s="144"/>
      <c r="W3" s="144"/>
      <c r="X3" s="143"/>
    </row>
    <row r="5" spans="1:24" s="81" customFormat="1" ht="58" customHeight="1" thickTop="1" thickBot="1" x14ac:dyDescent="0.25">
      <c r="A5" s="78" t="s">
        <v>101</v>
      </c>
      <c r="B5" s="78" t="s">
        <v>101</v>
      </c>
      <c r="C5" s="79" t="s">
        <v>101</v>
      </c>
      <c r="D5" s="79" t="s">
        <v>101</v>
      </c>
      <c r="E5" s="79" t="s">
        <v>101</v>
      </c>
      <c r="F5" s="86" t="s">
        <v>101</v>
      </c>
      <c r="G5" s="86" t="s">
        <v>101</v>
      </c>
      <c r="H5" s="82">
        <v>15000</v>
      </c>
      <c r="I5" s="83" t="s">
        <v>99</v>
      </c>
      <c r="J5" s="129" t="s">
        <v>100</v>
      </c>
      <c r="K5" s="83" t="s">
        <v>99</v>
      </c>
      <c r="L5" s="129" t="s">
        <v>69</v>
      </c>
      <c r="M5" s="83" t="s">
        <v>99</v>
      </c>
      <c r="N5" s="84" t="str">
        <f>IF(AND(J5="YOUR RISK",L5="SELECT"),"EMPTY",IF(AND(J5="YOUR RISK"),"EMPTY",IF(AND(L5="SELECT"),"EMPTY",IF(AND(J5=0.25,L5=0.5),7.5,IF(AND(J5=0.25,L5=0.6),6.25,IF(AND(J5=0.25,L5=0.7),5.35,IF(AND(J5=0.25,L5=0.8),4.68,IF(AND(J5=0.25,L5=0.9),4.16,IF(AND(J5=0.25,L5=1),3.75,IF(AND(J5=0.25,L5=1.1),3.4,IF(AND(J5=0.25,L5=1.2),3.12,IF(AND(J5=0.25,L5=1.3),2.88,IF(AND(J5=0.25,L5=1.4),2.67,IF(AND(J5=0.25,L5=1.5),2.5,IF(AND(J5=0.25,L5=1.6),2.34,IF(AND(J5=0.25,L5=1.7),2.2,IF(AND(J5=0.25,L5=1.8),2.08,IF(AND(J5=0.25,L5=1.9),1.97,IF(AND(J5=0.25,L5=2),1.87,IF(AND(J5=0.25,L5=2.1),1.78,IF(AND(J5=0.25,L5=2.2),1.7,IF(AND(J5=0.25,L5=2.3),1.63,IF(AND(J5=0.25,L5=2.4),1.56,IF(AND(J5=0.25,L5=2.5),1.5,IF(AND(J5=0.25,L5=2.6),1.44,IF(AND(J5=0.25,L5=2.7),1.38,IF(AND(J5=0.25,L5=2.8),1.33,IF(AND(J5=0.25,L5=2.9),1.29,IF(AND(J5=0.25,L5=3),1.25,IF(AND(J5=0.25,L5=3.1),1.2,IF(AND(J5=0.25,L5=3.2),1.17,IF(AND(J5=0.25,L5=3.3),1.13,IF(AND(J5=0.25,L5=3.4),1.1,IF(AND(J5=0.25,L5=3.5),1.07,IF(AND(J5=0.25,L5=3.6),1.04,IF(AND(J5=0.25,L5=3.7),1.01,IF(AND(J5=0.25,L5=3.8),0.98,IF(AND(J5=0.25,L5=3.9),0.96,IF(AND(J5=0.25,L5=4),0.93,IF(AND(J5=0.25,L5=4.1),0.91,IF(AND(J5=0.25,L5=4.2),0.89,IF(AND(J5=0.25,L5=4.3),0.87,IF(AND(J5=0.25,L5=4.4),0.85,IF(AND(J5=0.25,L5=4.5),0.83,IF(AND(J5=0.25,L5=4.6),0.81,IF(AND(J5=0.25,L5=4.7),0.79,IF(AND(J5=0.25,L5=4.8),0.78,IF(AND(J5=0.25,L5=4.9),0.76,IF(AND(J5=0.25,L5=5),0.75,IF(AND(J5=0.25,L5=5.1),0.73,IF(AND(J5=0.25,L5=5.2),0.72,IF(AND(J5=0.25,L5=5.3),0.7,IF(AND(J5=0.25,L5=5.4),0.69,IF(AND(J5=0.25,L5=5.5),0.68,IF(AND(J5=0.25,L5=5.6),0.66,IF(AND(J5=0.25,L5=5.7),0.65,IF(AND(J5=0.25,L5=5.8),0.64,IF(AND(J5=0.25,L5=5.9),0.63,IF(AND(J5=0.25,L5=6),0.62,IF(AND(J5=0.25,L5=6.1),0.61,IF(AND(J5=0.25,L5=6.2),0.6,IF(AND(J5=0.25,L5=6.3),0.59,IF(AND(J5=0.25,L5=6.4),0.58,IF(AND(J5=0.25,L5=6.5),0.57))))))))))))))))))))))))))))))))))))))))))))))))))))))))))))))))</f>
        <v>EMPTY</v>
      </c>
      <c r="O5" s="86" t="s">
        <v>101</v>
      </c>
      <c r="P5" s="86" t="s">
        <v>101</v>
      </c>
      <c r="Q5" s="79" t="s">
        <v>101</v>
      </c>
      <c r="R5" s="79" t="s">
        <v>101</v>
      </c>
      <c r="S5" s="79" t="s">
        <v>101</v>
      </c>
      <c r="T5" s="79" t="s">
        <v>101</v>
      </c>
      <c r="U5" s="79" t="s">
        <v>101</v>
      </c>
      <c r="V5" s="79" t="s">
        <v>101</v>
      </c>
      <c r="W5" s="80" t="s">
        <v>91</v>
      </c>
      <c r="X5" s="80"/>
    </row>
    <row r="8" spans="1:24" s="81" customFormat="1" ht="58" customHeight="1" thickTop="1" thickBot="1" x14ac:dyDescent="0.25">
      <c r="A8" s="78" t="s">
        <v>101</v>
      </c>
      <c r="B8" s="78" t="s">
        <v>101</v>
      </c>
      <c r="C8" s="79" t="s">
        <v>101</v>
      </c>
      <c r="D8" s="79" t="s">
        <v>101</v>
      </c>
      <c r="E8" s="79" t="s">
        <v>101</v>
      </c>
      <c r="F8" s="86" t="s">
        <v>101</v>
      </c>
      <c r="G8" s="86" t="s">
        <v>101</v>
      </c>
      <c r="H8" s="85" t="s">
        <v>68</v>
      </c>
      <c r="I8" s="83" t="s">
        <v>99</v>
      </c>
      <c r="J8" s="129" t="s">
        <v>100</v>
      </c>
      <c r="K8" s="83" t="s">
        <v>99</v>
      </c>
      <c r="L8" s="129" t="s">
        <v>69</v>
      </c>
      <c r="M8" s="83" t="s">
        <v>99</v>
      </c>
      <c r="N8" s="84" t="str">
        <f>IF(AND(J8="YOUR RISK",L8="SELECT"),"EMPTY",IF(AND(J8="YOUR RISK"),"EMPTY",IF(AND(L8="SELECT"),"EMPTY",IF(AND(J8=0.5,L8=0.5),15,IF(AND(J8=0.5,L8=0.6),12.5,IF(AND(J8=0.5,L8=0.7),10.71,IF(AND(J8=0.5,L8=0.8),9.37,IF(AND(J8=0.5,L8=0.9),8.33,IF(AND(J8=0.5,L8=1),7.5,IF(AND(J8=0.5,L8=1,1),6.81,IF(AND(J8=0.5,L8=1.2),6.25,IF(AND(J8=0.5,L8=1.3),5.76,IF(AND(J8=0.5,L8=1.4),5.35,IF(AND(J8=0.5,L8=1.5),5,IF(AND(J8=0.5,L8=1.6),4.68,IF(AND(J8=0.5,L8=1.7),4.41,IF(AND(J8=0.5,L8=1.8),4.16,IF(AND(J8=0.5,L8=1.9),3.94,IF(AND(J8=0.5,L8=2),3.75,IF(AND(J8=0.5,L8=2.1),3.57,IF(AND(J8=0.5,L8=2.2),3.4,IF(AND(J8=0.5,L8=2.3),3.26,IF(AND(J8=0.5,L8=2.4),3.12,IF(AND(J8=0.5,L8=2.5),3,IF(AND(J8=0.5,L8=2.6),2.88,IF(AND(J8=0.5,L8=2.7),2.77,IF(AND(J8=0.5,L8=2.8),2.67,IF(AND(J8=0.5,L8=2.9),2.58,IF(AND(J8=0.5,L8=3),2.5,IF(AND(J8=0.5,L8=3.1),2.41,IF(AND(J8=0.5,L8=3.2),2.34,IF(AND(J8=0.5,L8=3.3),2.27,IF(AND(J8=0.5,L8=3.4),2.2,IF(AND(J8=0.5,L8=3.5),2.14,IF(AND(J8=0.5,L8=3.6),2.08,IF(AND(J8=0.5,L8=3.7),2.02,IF(AND(J8=0.5,L8=3.8),1.97,IF(AND(J8=0.5,L8=3.9),1.92,IF(AND(J8=0.5,L8=4),1.87,IF(AND(J8=0.5,L8=4.1),1.82,IF(AND(J8=0.5,L8=4.2),1.78,IF(AND(J8=0.5,L8=4.3),1.74,IF(AND(J8=0.5,L8=4.4),1.7,IF(AND(J8=0.5,L8=4.5),1.66,IF(AND(J8=0.5,L8=4.6),1.63,IF(AND(J8=0.5,L8=4.7),1.59,IF(AND(J8=0.5,L8=4.8),1.56,IF(AND(J8=0.5,L8=4.9),1.53,IF(AND(J8=0.5,L8=5),1.5,IF(AND(J8=0.5,L8=5.1),1.47,IF(AND(J8=0.5,L8=5.2),1.44,IF(AND(J8=0.5,L8=5.3),1.41,IF(AND(J8=0.5,L8=5.4),1.38,IF(AND(J8=0.5,L8=5.5),1.36,IF(AND(J8=0.5,L8=5.6),1.33,IF(AND(J8=0.5,L8=5.7),1.31,IF(AND(J8=0.5,L8=5.8),1.29,IF(AND(J8=0.5,L8=5.9),1.27,IF(AND(J8=0.5,L8=6),1.25,IF(AND(J8=0.5,L8=6.1),1.22,IF(AND(J8=0.5,L8=6.2),1.2,IF(AND(J8=0.5,L8=6.3),1.19,IF(AND(J8=0.5,L8=6.4),1.17,IF(AND(J8=0.5,L8=6.5),1.15))))))))))))))))))))))))))))))))))))))))))))))))))))))))))))))))</f>
        <v>EMPTY</v>
      </c>
      <c r="O8" s="86" t="s">
        <v>101</v>
      </c>
      <c r="P8" s="86" t="s">
        <v>101</v>
      </c>
      <c r="Q8" s="79" t="s">
        <v>101</v>
      </c>
      <c r="R8" s="79" t="s">
        <v>101</v>
      </c>
      <c r="S8" s="79" t="s">
        <v>101</v>
      </c>
      <c r="T8" s="79" t="s">
        <v>101</v>
      </c>
      <c r="U8" s="79" t="s">
        <v>101</v>
      </c>
      <c r="V8" s="79" t="s">
        <v>101</v>
      </c>
      <c r="W8" s="80" t="s">
        <v>91</v>
      </c>
      <c r="X8" s="80"/>
    </row>
    <row r="11" spans="1:24" s="81" customFormat="1" ht="58" customHeight="1" thickTop="1" thickBot="1" x14ac:dyDescent="0.25">
      <c r="A11" s="78" t="s">
        <v>101</v>
      </c>
      <c r="B11" s="78" t="s">
        <v>101</v>
      </c>
      <c r="C11" s="79" t="s">
        <v>101</v>
      </c>
      <c r="D11" s="79" t="s">
        <v>101</v>
      </c>
      <c r="E11" s="79" t="s">
        <v>101</v>
      </c>
      <c r="F11" s="86" t="s">
        <v>101</v>
      </c>
      <c r="G11" s="86" t="s">
        <v>101</v>
      </c>
      <c r="H11" s="85" t="s">
        <v>68</v>
      </c>
      <c r="I11" s="83" t="s">
        <v>99</v>
      </c>
      <c r="J11" s="129" t="s">
        <v>100</v>
      </c>
      <c r="K11" s="83" t="s">
        <v>99</v>
      </c>
      <c r="L11" s="129" t="s">
        <v>69</v>
      </c>
      <c r="M11" s="83" t="s">
        <v>99</v>
      </c>
      <c r="N11" s="84" t="str">
        <f>IF(AND(J11="YOUR RISK",L11="SELECT"),"EMPTY",IF(AND(J11="YOUR RISK"),"EMPTY",IF(AND(L11="SELECT"),"EMPTY",IF(AND(J11=0.75,L11=0.5),22.5,IF(AND(J11=0.75,L11=0.6),18.75,IF(AND(J11=0.75,L11=0.7),16.07,IF(AND(J11=0.75,L11=0.8),14.06,IF(AND(J11=0.75,L11=0.9),12.5,IF(AND(J11=0.75,L11=1),11.25,IF(AND(J11=0.75,L11=1.1),10.22,IF(AND(J11=0.75,L11=1.2),9.37,IF(AND(J11=0.75,L11=1.3),8.65,IF(AND(J11=0.75,L11=1.4),8.03,IF(AND(J11=0.75,L11=1.5),7.5,IF(AND(J11=0.75,L11=1.6),7.03,IF(AND(J11=0.75,L11=1.7),6.61,IF(AND(J11=0.75,L11=1.8),6.25,IF(AND(J11=0.75,L11=1.9),5.92,IF(AND(J11=0.75,L11=2),5.62,IF(AND(J11=0.75,L11=2.1),5.35,IF(AND(J11=0.75,L11=2.2),5.11,IF(AND(J11=0.75,L11=2.3),4.89,IF(AND(J11=0.75,L11=2.4),4.68,IF(AND(J11=0.75,L11=2.5),4.5,IF(AND(J11=0.75,L11=2.6),4.32,IF(AND(J11=0.75,L11=2.7),4.16,IF(AND(J11=0.75,L11=2.8),4.01,IF(AND(J11=0.75,L11=2.9),3.87,IF(AND(J11=0.75,L11=3),3.75,IF(AND(J11=0.75,L11=3.1),3.62,IF(AND(J11=0.75,L11=3.2),3.51,IF(AND(J11=0.75,L11=3.3),3.4,IF(AND(J11=0.75,L11=3.4),3.3,IF(AND(J11=0.75,L11=3.5),3.21,IF(AND(J11=0.75,L11=3.6),3.12,IF(AND(J11=0.75,L11=3.7),3.04,IF(AND(J11=0.75,L11=3.8),2.96,IF(AND(J11=0.75,L11=3.9),2.88,IF(AND(J11=0.75,L11=4),2.81,IF(AND(J11=0.75,L11=4.1),2.74,IF(AND(J11=0.75,L11=4.2),2.67,IF(AND(J11=0.75,L11=4.3),2.61,IF(AND(J11=0.75,L11=4.4),2.55,IF(AND(J11=0.75,L11=4.5),2.5,IF(AND(J11=0.75,L11=4.6),2.44,IF(AND(J11=0.75,L11=4.7),2.39,IF(AND(J11=0.75,L11=4.8),2.34,IF(AND(J11=0.75,L11=4.9),2.29,IF(AND(J11=0.75,L11=5),2.25,IF(AND(J11=0.75,L11=5.1),2.2,IF(AND(J11=0.75,L11=5.2),2.16,IF(AND(J11=0.75,L11=5.3),2.12,IF(AND(J11=0.75,L11=5.4),2.08,IF(AND(J11=0.75,L11=5.5),2.04,IF(AND(J11=0.75,L11=5.6),2,IF(AND(J11=0.75,L11=5.7),1.97,IF(AND(J11=0.75,L11=5.8),1.93,IF(AND(J11=0.75,L11=5.9),1.9,IF(AND(J11=0.75,L11=6),1.87,IF(AND(J11=0.75,L11=6.1),1.84,IF(AND(J11=0.75,L11=6.2),1.81,IF(AND(J11=0.75,L11=6.3),1.78,IF(AND(J11=0.75,L11=6.4),1.75,IF(AND(J11=0.75,L11=6.5),1.73))))))))))))))))))))))))))))))))))))))))))))))))))))))))))))))))</f>
        <v>EMPTY</v>
      </c>
      <c r="O11" s="86" t="s">
        <v>101</v>
      </c>
      <c r="P11" s="86" t="s">
        <v>101</v>
      </c>
      <c r="Q11" s="79" t="s">
        <v>101</v>
      </c>
      <c r="R11" s="79" t="s">
        <v>101</v>
      </c>
      <c r="S11" s="79" t="s">
        <v>101</v>
      </c>
      <c r="T11" s="79" t="s">
        <v>101</v>
      </c>
      <c r="U11" s="79" t="s">
        <v>101</v>
      </c>
      <c r="V11" s="79" t="s">
        <v>101</v>
      </c>
      <c r="W11" s="80" t="s">
        <v>91</v>
      </c>
      <c r="X11" s="80"/>
    </row>
    <row r="14" spans="1:24" s="81" customFormat="1" ht="58" customHeight="1" thickTop="1" thickBot="1" x14ac:dyDescent="0.25">
      <c r="A14" s="78" t="s">
        <v>101</v>
      </c>
      <c r="B14" s="78" t="s">
        <v>101</v>
      </c>
      <c r="C14" s="79" t="s">
        <v>101</v>
      </c>
      <c r="D14" s="79" t="s">
        <v>101</v>
      </c>
      <c r="E14" s="79" t="s">
        <v>101</v>
      </c>
      <c r="F14" s="86" t="s">
        <v>101</v>
      </c>
      <c r="G14" s="86" t="s">
        <v>101</v>
      </c>
      <c r="H14" s="85" t="s">
        <v>68</v>
      </c>
      <c r="I14" s="83" t="s">
        <v>99</v>
      </c>
      <c r="J14" s="129" t="s">
        <v>100</v>
      </c>
      <c r="K14" s="83" t="s">
        <v>99</v>
      </c>
      <c r="L14" s="129" t="s">
        <v>69</v>
      </c>
      <c r="M14" s="83" t="s">
        <v>99</v>
      </c>
      <c r="N14" s="84" t="str">
        <f>IF(AND(J14="YOUR RISK",L14="SELECT"),"EMPTY",IF(AND(J14="YOUR RISK"),"EMPTY",IF(AND(L14="SELECT"),"EMPTY",IF(AND(J14=1,L14=0.5),30,IF(AND(J14=1,L14=0.6),25,IF(AND(J14=1,L14=0.7),21.42,IF(AND(J14=1,L14=0.8),18.75,IF(AND(J14=1,L14=0.9),16.66,IF(AND(J14=1,L14=1),15,IF(AND(J14=1,L14=1.1),13.63,IF(AND(J14=1,L14=1.2),12.5,IF(AND(J14=1,L14=1.3),11.53,IF(AND(J14=1,L14=1.4),10.71,IF(AND(J14=1,L14=1.5),10,IF(AND(J14=1,L14=1.6),9.37,IF(AND(J14=1,L14=1.7),8.82,IF(AND(J14=1,L14=1.8),8.33,IF(AND(J14=1,L14=1.9),7.89,IF(AND(J14=1,L14=2),7.5,IF(AND(J14=1,L14=2.1),7.14,IF(AND(J14=1,L14=2.2),6.81,IF(AND(J14=1,L14=2.3),6.52,IF(AND(J14=1,L14=2.4),6.25,IF(AND(J14=1,L14=2.5),6,IF(AND(J14=1,L14=2.6),5.76,IF(AND(J14=1,L14=2.7),5.55,IF(AND(J14=1,L14=2.8),5.35,IF(AND(J14=1,L14=2.9),5.17,IF(AND(J14=1,L14=3),5,IF(AND(J14=1,L14=3.1),4.83,IF(AND(J14=1,L14=3.2),4.68,IF(AND(J14=1,L14=3.3),4.54,IF(AND(J14=1,L14=3.4),4.41,IF(AND(J14=1,L14=3.5),4.28,IF(AND(J14=1,L14=3.6),4.16,IF(AND(J14=1,L14=3.7),4.05,IF(AND(J14=1,L14=3.8),3.94,IF(AND(J14=1,L14=3.9),3.84,IF(AND(J14=1,L14=4),3.75,IF(AND(J14=1,L14=4.1),3.65,IF(AND(J14=1,L14=4.2),3.57,IF(AND(J14=1,L14=4.3),3.48,IF(AND(J14=1,L14=4.4),3.4,IF(AND(J14=1,L14=4.5),3.33,IF(AND(J14=1,L14=4.6),3.26,IF(AND(J14=1,L14=4.7),3.19,IF(AND(J14=1,L14=4.8),3.12,IF(AND(J14=1,L14=4.9),3.06,IF(AND(J14=1,L14=5),3,IF(AND(J14=1,L14=5.1),2.94,IF(AND(J14=1,L14=5.2),2.88,IF(AND(J14=1,L14=5.3),2.83,IF(AND(J14=1,L14=5.4),2.77,IF(AND(J14=1,L14=5.5),2.72,IF(AND(J14=1,L14=5.6),2.67,IF(AND(J14=1,L14=5.7),2.63,IF(AND(J14=1,L14=5.8),2.58,IF(AND(J14=1,L14=5.9),2.54,IF(AND(J14=1,L14=6),2.5,IF(AND(J14=1,L14=6.1),2.45,IF(AND(J14=1,L14=6.2),2.41,IF(AND(J14=1,L14=6.3),2.38,IF(AND(J14=1,L14=6.4),2.34,IF(AND(J14=1,L14=6.5),2.3))))))))))))))))))))))))))))))))))))))))))))))))))))))))))))))))</f>
        <v>EMPTY</v>
      </c>
      <c r="O14" s="86" t="s">
        <v>101</v>
      </c>
      <c r="P14" s="86" t="s">
        <v>101</v>
      </c>
      <c r="Q14" s="79" t="s">
        <v>101</v>
      </c>
      <c r="R14" s="79" t="s">
        <v>101</v>
      </c>
      <c r="S14" s="79" t="s">
        <v>101</v>
      </c>
      <c r="T14" s="79" t="s">
        <v>101</v>
      </c>
      <c r="U14" s="79" t="s">
        <v>101</v>
      </c>
      <c r="V14" s="79" t="s">
        <v>101</v>
      </c>
      <c r="W14" s="80" t="s">
        <v>91</v>
      </c>
      <c r="X14" s="80"/>
    </row>
    <row r="15" spans="1:24" s="122" customFormat="1" ht="55" customHeight="1" thickTop="1" x14ac:dyDescent="0.2">
      <c r="E15" s="123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7" customFormat="1" ht="33" customHeight="1" x14ac:dyDescent="0.2">
      <c r="A17" s="102"/>
      <c r="B17" s="103"/>
      <c r="C17" s="103"/>
      <c r="D17" s="103"/>
      <c r="E17" s="103"/>
      <c r="F17" s="104"/>
      <c r="G17" s="103"/>
      <c r="H17" s="105"/>
      <c r="I17" s="102"/>
      <c r="J17" s="103"/>
      <c r="K17" s="102"/>
      <c r="L17" s="103"/>
      <c r="M17" s="102"/>
      <c r="N17" s="106"/>
      <c r="O17" s="103"/>
      <c r="P17" s="103"/>
      <c r="Q17" s="103"/>
      <c r="R17" s="103"/>
      <c r="S17" s="103"/>
      <c r="T17" s="103"/>
      <c r="U17" s="103"/>
      <c r="V17" s="103"/>
      <c r="W17" s="105">
        <v>15600</v>
      </c>
      <c r="X17" s="103"/>
    </row>
    <row r="18" spans="1:24" s="20" customFormat="1" ht="17" thickBot="1" x14ac:dyDescent="0.25">
      <c r="E18" s="29"/>
    </row>
    <row r="24" spans="1:24" s="38" customFormat="1" ht="58" customHeight="1" thickTop="1" thickBot="1" x14ac:dyDescent="0.25">
      <c r="A24" s="67" t="s">
        <v>101</v>
      </c>
      <c r="B24" s="67" t="s">
        <v>101</v>
      </c>
      <c r="C24" s="68" t="s">
        <v>101</v>
      </c>
      <c r="D24" s="68" t="s">
        <v>101</v>
      </c>
      <c r="E24" s="68" t="s">
        <v>101</v>
      </c>
      <c r="F24" s="68" t="s">
        <v>101</v>
      </c>
      <c r="G24" s="68" t="s">
        <v>101</v>
      </c>
      <c r="H24" s="77">
        <v>6000</v>
      </c>
      <c r="I24" s="14" t="s">
        <v>99</v>
      </c>
      <c r="J24" s="27" t="s">
        <v>100</v>
      </c>
      <c r="K24" s="14" t="s">
        <v>99</v>
      </c>
      <c r="L24" s="27" t="s">
        <v>69</v>
      </c>
      <c r="M24" s="14" t="s">
        <v>99</v>
      </c>
      <c r="N24" s="69" t="str">
        <f>IF(AND(J24="YOUR RISK",L24="SELECT"),"EMPTY")</f>
        <v>EMPTY</v>
      </c>
      <c r="O24" s="68" t="s">
        <v>101</v>
      </c>
      <c r="P24" s="68" t="s">
        <v>101</v>
      </c>
      <c r="Q24" s="68" t="s">
        <v>101</v>
      </c>
      <c r="R24" s="68" t="s">
        <v>101</v>
      </c>
      <c r="S24" s="68" t="s">
        <v>101</v>
      </c>
      <c r="T24" s="68" t="s">
        <v>101</v>
      </c>
      <c r="U24" s="68" t="s">
        <v>101</v>
      </c>
      <c r="V24" s="68" t="s">
        <v>101</v>
      </c>
      <c r="W24" s="27" t="s">
        <v>91</v>
      </c>
      <c r="X24" s="27"/>
    </row>
    <row r="32" spans="1:24" s="38" customFormat="1" ht="35" customHeight="1" thickTop="1" thickBot="1" x14ac:dyDescent="0.25">
      <c r="A32" s="27" t="s">
        <v>69</v>
      </c>
      <c r="B32" s="37" t="s">
        <v>69</v>
      </c>
      <c r="C32" s="27" t="s">
        <v>69</v>
      </c>
      <c r="D32" s="27" t="s">
        <v>69</v>
      </c>
      <c r="E32" s="27" t="s">
        <v>69</v>
      </c>
      <c r="F32" s="27" t="s">
        <v>91</v>
      </c>
      <c r="G32" s="27" t="s">
        <v>69</v>
      </c>
      <c r="H32" s="27" t="s">
        <v>69</v>
      </c>
      <c r="I32" s="27" t="s">
        <v>69</v>
      </c>
      <c r="J32" s="27" t="s">
        <v>69</v>
      </c>
      <c r="K32" s="27" t="s">
        <v>69</v>
      </c>
      <c r="L32" s="27" t="s">
        <v>91</v>
      </c>
      <c r="M32" s="27" t="s">
        <v>91</v>
      </c>
      <c r="N32" s="27" t="s">
        <v>69</v>
      </c>
      <c r="O32" s="27" t="s">
        <v>91</v>
      </c>
      <c r="P32" s="27" t="s">
        <v>91</v>
      </c>
      <c r="Q32" s="27" t="s">
        <v>91</v>
      </c>
      <c r="R32" s="27">
        <v>3</v>
      </c>
      <c r="S32" s="27" t="s">
        <v>25</v>
      </c>
      <c r="T32" s="27" t="s">
        <v>91</v>
      </c>
      <c r="U32" s="27" t="s">
        <v>91</v>
      </c>
      <c r="V32" s="27" t="s">
        <v>91</v>
      </c>
      <c r="W32" s="27" t="s">
        <v>91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99</v>
      </c>
      <c r="J36" s="43">
        <v>0.25</v>
      </c>
      <c r="K36" s="49" t="s">
        <v>99</v>
      </c>
      <c r="L36" s="43">
        <v>1.2</v>
      </c>
      <c r="M36" s="49" t="s">
        <v>99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FrnerkVawWjkbNYxmBaPx9fQOCw2JYmZP3wsUMDUmkIf4vdhHZyAvUBmyIvJ0qByodIBGd6HyFR3IUGVsGO+Dw==" saltValue="jHUiyIfp/jwre6cmFpYy8A==" spinCount="100000" sheet="1" objects="1" scenarios="1"/>
  <conditionalFormatting sqref="A5">
    <cfRule type="containsText" dxfId="72" priority="26" operator="containsText" text="SELECT">
      <formula>NOT(ISERROR(SEARCH("SELECT",A5)))</formula>
    </cfRule>
  </conditionalFormatting>
  <conditionalFormatting sqref="A8">
    <cfRule type="containsText" dxfId="71" priority="23" operator="containsText" text="SELECT">
      <formula>NOT(ISERROR(SEARCH("SELECT",A8)))</formula>
    </cfRule>
  </conditionalFormatting>
  <conditionalFormatting sqref="A11">
    <cfRule type="containsText" dxfId="70" priority="21" operator="containsText" text="SELECT">
      <formula>NOT(ISERROR(SEARCH("SELECT",A11)))</formula>
    </cfRule>
  </conditionalFormatting>
  <conditionalFormatting sqref="A14">
    <cfRule type="containsText" dxfId="69" priority="19" operator="containsText" text="SELECT">
      <formula>NOT(ISERROR(SEARCH("SELECT",A14)))</formula>
    </cfRule>
  </conditionalFormatting>
  <conditionalFormatting sqref="A24">
    <cfRule type="containsText" dxfId="68" priority="17" operator="containsText" text="SELECT">
      <formula>NOT(ISERROR(SEARCH("SELECT",A24)))</formula>
    </cfRule>
  </conditionalFormatting>
  <conditionalFormatting sqref="A32">
    <cfRule type="containsText" dxfId="67" priority="42" operator="containsText" text="SELECT">
      <formula>NOT(ISERROR(SEARCH("SELECT",A32)))</formula>
    </cfRule>
  </conditionalFormatting>
  <conditionalFormatting sqref="A8:I8">
    <cfRule type="containsText" dxfId="66" priority="24" operator="containsText" text="SELECT">
      <formula>NOT(ISERROR(SEARCH("SELECT",A8)))</formula>
    </cfRule>
  </conditionalFormatting>
  <conditionalFormatting sqref="A11:I11">
    <cfRule type="containsText" dxfId="65" priority="22" operator="containsText" text="SELECT">
      <formula>NOT(ISERROR(SEARCH("SELECT",A11)))</formula>
    </cfRule>
  </conditionalFormatting>
  <conditionalFormatting sqref="A14:I14">
    <cfRule type="containsText" dxfId="64" priority="20" operator="containsText" text="SELECT">
      <formula>NOT(ISERROR(SEARCH("SELECT",A14)))</formula>
    </cfRule>
  </conditionalFormatting>
  <conditionalFormatting sqref="A5:XFD5">
    <cfRule type="containsText" dxfId="63" priority="27" operator="containsText" text="SELECT">
      <formula>NOT(ISERROR(SEARCH("SELECT",A5)))</formula>
    </cfRule>
    <cfRule type="containsText" dxfId="62" priority="25" operator="containsText" text="SELECT">
      <formula>NOT(ISERROR(SEARCH("SELECT",A5)))</formula>
    </cfRule>
  </conditionalFormatting>
  <conditionalFormatting sqref="A8:XFD8">
    <cfRule type="containsText" dxfId="61" priority="11" operator="containsText" text="SELECT">
      <formula>NOT(ISERROR(SEARCH("SELECT",A8)))</formula>
    </cfRule>
  </conditionalFormatting>
  <conditionalFormatting sqref="A11:XFD11">
    <cfRule type="containsText" dxfId="60" priority="9" operator="containsText" text="SELECT">
      <formula>NOT(ISERROR(SEARCH("SELECT",A11)))</formula>
    </cfRule>
  </conditionalFormatting>
  <conditionalFormatting sqref="A14:XFD14">
    <cfRule type="containsText" dxfId="59" priority="7" operator="containsText" text="SELECT">
      <formula>NOT(ISERROR(SEARCH("SELECT",A14)))</formula>
    </cfRule>
  </conditionalFormatting>
  <conditionalFormatting sqref="A16:XFD17">
    <cfRule type="containsText" dxfId="58" priority="5" operator="containsText" text="SELECT">
      <formula>NOT(ISERROR(SEARCH("SELECT",A16)))</formula>
    </cfRule>
    <cfRule type="containsText" dxfId="57" priority="6" operator="containsText" text="SELECT">
      <formula>NOT(ISERROR(SEARCH("SELECT",A16)))</formula>
    </cfRule>
  </conditionalFormatting>
  <conditionalFormatting sqref="A24:XFD24">
    <cfRule type="containsText" dxfId="56" priority="16" operator="containsText" text="SELECT">
      <formula>NOT(ISERROR(SEARCH("SELECT",A24)))</formula>
    </cfRule>
    <cfRule type="containsText" dxfId="55" priority="18" operator="containsText" text="SELECT">
      <formula>NOT(ISERROR(SEARCH("SELECT",A24)))</formula>
    </cfRule>
  </conditionalFormatting>
  <conditionalFormatting sqref="A32:XFD32">
    <cfRule type="containsText" dxfId="54" priority="43" operator="containsText" text="SELECT">
      <formula>NOT(ISERROR(SEARCH("SELECT",A32)))</formula>
    </cfRule>
    <cfRule type="containsText" dxfId="53" priority="41" operator="containsText" text="SELECT">
      <formula>NOT(ISERROR(SEARCH("SELECT",A32)))</formula>
    </cfRule>
  </conditionalFormatting>
  <conditionalFormatting sqref="A36:XFD36">
    <cfRule type="containsText" dxfId="52" priority="32" operator="containsText" text="SELECT">
      <formula>NOT(ISERROR(SEARCH("SELECT",A36)))</formula>
    </cfRule>
    <cfRule type="containsText" dxfId="51" priority="33" operator="containsText" text="SELECT">
      <formula>NOT(ISERROR(SEARCH("SELECT",A36)))</formula>
    </cfRule>
  </conditionalFormatting>
  <conditionalFormatting sqref="H2">
    <cfRule type="containsText" dxfId="50" priority="34" operator="containsText" text="SELECT">
      <formula>NOT(ISERROR(SEARCH("SELECT",H2)))</formula>
    </cfRule>
    <cfRule type="containsText" dxfId="49" priority="35" operator="containsText" text="SELECT">
      <formula>NOT(ISERROR(SEARCH("SELECT",H2)))</formula>
    </cfRule>
  </conditionalFormatting>
  <conditionalFormatting sqref="J2">
    <cfRule type="containsText" dxfId="48" priority="36" operator="containsText" text="SELECT">
      <formula>NOT(ISERROR(SEARCH("SELECT",J2)))</formula>
    </cfRule>
    <cfRule type="containsText" dxfId="47" priority="37" operator="containsText" text="SELECT">
      <formula>NOT(ISERROR(SEARCH("SELECT",J2)))</formula>
    </cfRule>
  </conditionalFormatting>
  <conditionalFormatting sqref="J8:XFD8">
    <cfRule type="containsText" dxfId="46" priority="12" operator="containsText" text="SELECT">
      <formula>NOT(ISERROR(SEARCH("SELECT",J8)))</formula>
    </cfRule>
  </conditionalFormatting>
  <conditionalFormatting sqref="J11:XFD11">
    <cfRule type="containsText" dxfId="45" priority="10" operator="containsText" text="SELECT">
      <formula>NOT(ISERROR(SEARCH("SELECT",J11)))</formula>
    </cfRule>
  </conditionalFormatting>
  <conditionalFormatting sqref="J14:XFD14">
    <cfRule type="containsText" dxfId="44" priority="8" operator="containsText" text="SELECT">
      <formula>NOT(ISERROR(SEARCH("SELECT",J14)))</formula>
    </cfRule>
  </conditionalFormatting>
  <conditionalFormatting sqref="L2">
    <cfRule type="containsText" dxfId="43" priority="38" operator="containsText" text="SELECT">
      <formula>NOT(ISERROR(SEARCH("SELECT",L2)))</formula>
    </cfRule>
  </conditionalFormatting>
  <conditionalFormatting sqref="N2 L2">
    <cfRule type="containsText" dxfId="42" priority="40" operator="containsText" text="SELECT">
      <formula>NOT(ISERROR(SEARCH("SELECT",L2)))</formula>
    </cfRule>
  </conditionalFormatting>
  <conditionalFormatting sqref="N2">
    <cfRule type="containsText" dxfId="41" priority="39" operator="containsText" text="SELECT">
      <formula>NOT(ISERROR(SEARCH("SELECT",N2)))</formula>
    </cfRule>
  </conditionalFormatting>
  <conditionalFormatting sqref="U16">
    <cfRule type="cellIs" dxfId="40" priority="2" operator="lessThan">
      <formula>0</formula>
    </cfRule>
    <cfRule type="cellIs" dxfId="39" priority="4" operator="greaterThan">
      <formula>0</formula>
    </cfRule>
    <cfRule type="cellIs" dxfId="38" priority="3" operator="greaterThan">
      <formula>0</formula>
    </cfRule>
  </conditionalFormatting>
  <conditionalFormatting sqref="U17">
    <cfRule type="cellIs" dxfId="37" priority="15" operator="greaterThan">
      <formula>0</formula>
    </cfRule>
    <cfRule type="cellIs" dxfId="36" priority="13" operator="lessThan">
      <formula>0</formula>
    </cfRule>
    <cfRule type="cellIs" dxfId="35" priority="14" operator="greaterThan">
      <formula>0</formula>
    </cfRule>
  </conditionalFormatting>
  <conditionalFormatting sqref="U36">
    <cfRule type="cellIs" dxfId="34" priority="31" operator="greaterThan">
      <formula>0</formula>
    </cfRule>
    <cfRule type="cellIs" dxfId="33" priority="30" operator="greaterThan">
      <formula>0</formula>
    </cfRule>
    <cfRule type="cellIs" dxfId="32" priority="29" operator="lessThan">
      <formula>0</formula>
    </cfRule>
  </conditionalFormatting>
  <dataValidations count="1">
    <dataValidation operator="greaterThan" allowBlank="1" showInputMessage="1" showErrorMessage="1" sqref="F36 F16:F17" xr:uid="{42C7A05B-E77D-9349-8EE8-CEC22D5E65A3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DBAD6B9-574F-B94C-93C6-6284F8A3CFAB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28" operator="containsText" id="{602CE6D3-4002-B54E-B7CA-2B2CCCC82DD2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4767DE2-B3E0-4D47-A3C5-0C038225CA14}">
          <x14:formula1>
            <xm:f>datasheet!$I$88:$I$149</xm:f>
          </x14:formula1>
          <xm:sqref>L5 L8 L11 L14</xm:sqref>
        </x14:dataValidation>
        <x14:dataValidation type="list" allowBlank="1" showInputMessage="1" showErrorMessage="1" xr:uid="{598F5386-9E3B-C943-A2F9-4BD038025AA5}">
          <x14:formula1>
            <xm:f>datasheet!$F$92:$F$93</xm:f>
          </x14:formula1>
          <xm:sqref>J14</xm:sqref>
        </x14:dataValidation>
        <x14:dataValidation type="list" allowBlank="1" showInputMessage="1" showErrorMessage="1" xr:uid="{2DBE0618-6A67-6D41-98A9-BC4221E7F622}">
          <x14:formula1>
            <xm:f>datasheet!$F$88:$F$89</xm:f>
          </x14:formula1>
          <xm:sqref>J11</xm:sqref>
        </x14:dataValidation>
        <x14:dataValidation type="list" allowBlank="1" showInputMessage="1" showErrorMessage="1" xr:uid="{EF1E3E98-814A-EC47-9E35-EA27ED08EE72}">
          <x14:formula1>
            <xm:f>datasheet!$F$84:$F$85</xm:f>
          </x14:formula1>
          <xm:sqref>J8</xm:sqref>
        </x14:dataValidation>
        <x14:dataValidation type="list" allowBlank="1" showInputMessage="1" showErrorMessage="1" xr:uid="{46284EF0-94E7-AF41-9D8E-93F41F26CD6C}">
          <x14:formula1>
            <xm:f>datasheet!$F$126:$F$127</xm:f>
          </x14:formula1>
          <xm:sqref>J5</xm:sqref>
        </x14:dataValidation>
        <x14:dataValidation type="list" allowBlank="1" showInputMessage="1" showErrorMessage="1" xr:uid="{09DEA94C-2B30-E04D-8E14-6034ABB9AC0A}">
          <x14:formula1>
            <xm:f>datasheet!$E$51:$E$66</xm:f>
          </x14:formula1>
          <xm:sqref>R32</xm:sqref>
        </x14:dataValidation>
        <x14:dataValidation type="list" allowBlank="1" showInputMessage="1" showErrorMessage="1" xr:uid="{3D9BBF95-F651-CE43-814E-D5469CF687EC}">
          <x14:formula1>
            <xm:f>datasheet!$F$111:$F$123</xm:f>
          </x14:formula1>
          <xm:sqref>K32</xm:sqref>
        </x14:dataValidation>
        <x14:dataValidation type="list" allowBlank="1" showInputMessage="1" showErrorMessage="1" xr:uid="{02A00B9F-2DAE-9A42-8115-C15FBFDF1276}">
          <x14:formula1>
            <xm:f>datasheet!$I$88:$I$151</xm:f>
          </x14:formula1>
          <xm:sqref>N32 L36 L24</xm:sqref>
        </x14:dataValidation>
        <x14:dataValidation type="list" allowBlank="1" showInputMessage="1" showErrorMessage="1" xr:uid="{A8125234-1C34-7D4E-99FD-F57044E626FE}">
          <x14:formula1>
            <xm:f>datasheet!$F$66:$F$70</xm:f>
          </x14:formula1>
          <xm:sqref>S32</xm:sqref>
        </x14:dataValidation>
        <x14:dataValidation type="list" allowBlank="1" showInputMessage="1" showErrorMessage="1" xr:uid="{E1CA66A5-7DE9-4F4C-A6EC-CF9D5CA75053}">
          <x14:formula1>
            <xm:f>datasheet!$E$51:$E$82</xm:f>
          </x14:formula1>
          <xm:sqref>B32 D32</xm:sqref>
        </x14:dataValidation>
        <x14:dataValidation type="list" allowBlank="1" showInputMessage="1" showErrorMessage="1" xr:uid="{95CCB54B-9926-D14B-A612-74DED26B0079}">
          <x14:formula1>
            <xm:f>datasheet!$J$59:$J$71</xm:f>
          </x14:formula1>
          <xm:sqref>A32</xm:sqref>
        </x14:dataValidation>
        <x14:dataValidation type="list" allowBlank="1" showInputMessage="1" showErrorMessage="1" xr:uid="{805DE552-2EAF-E347-AC2C-B3F9E3A5E139}">
          <x14:formula1>
            <xm:f>datasheet!$J$74:$J$80</xm:f>
          </x14:formula1>
          <xm:sqref>C32</xm:sqref>
        </x14:dataValidation>
        <x14:dataValidation type="list" allowBlank="1" showInputMessage="1" showErrorMessage="1" xr:uid="{1A15CCF4-7311-E647-841A-04AD3D27519B}">
          <x14:formula1>
            <xm:f>datasheet!$E$25:$E$31</xm:f>
          </x14:formula1>
          <xm:sqref>E32</xm:sqref>
        </x14:dataValidation>
        <x14:dataValidation type="list" allowBlank="1" showInputMessage="1" showErrorMessage="1" xr:uid="{0D627F1B-3B11-284A-B8B0-4C28F651DA0A}">
          <x14:formula1>
            <xm:f>datasheet!$F$6:$F$12</xm:f>
          </x14:formula1>
          <xm:sqref>G32</xm:sqref>
        </x14:dataValidation>
        <x14:dataValidation type="list" allowBlank="1" showInputMessage="1" showErrorMessage="1" xr:uid="{0766AFD2-5D91-BB46-BF02-79246A09B96D}">
          <x14:formula1>
            <xm:f>datasheet!$H$6:$H$12</xm:f>
          </x14:formula1>
          <xm:sqref>H32</xm:sqref>
        </x14:dataValidation>
        <x14:dataValidation type="list" allowBlank="1" showInputMessage="1" showErrorMessage="1" xr:uid="{65E44C26-C841-544B-A51E-F8583E994B52}">
          <x14:formula1>
            <xm:f>datasheet!$F$53:$F$55</xm:f>
          </x14:formula1>
          <xm:sqref>I32</xm:sqref>
        </x14:dataValidation>
        <x14:dataValidation type="list" allowBlank="1" showInputMessage="1" showErrorMessage="1" xr:uid="{E7CA3D45-D132-5E48-B4F5-99327A4021D0}">
          <x14:formula1>
            <xm:f>datasheet!$F$37:$F$39</xm:f>
          </x14:formula1>
          <xm:sqref>J32</xm:sqref>
        </x14:dataValidation>
        <x14:dataValidation type="list" allowBlank="1" showInputMessage="1" showErrorMessage="1" xr:uid="{DE8F20EE-A553-D842-ACD4-387C5B106127}">
          <x14:formula1>
            <xm:f>datasheet!$F$25:$F$31</xm:f>
          </x14:formula1>
          <xm:sqref>H36</xm:sqref>
        </x14:dataValidation>
        <x14:dataValidation type="list" allowBlank="1" showInputMessage="1" showErrorMessage="1" xr:uid="{B1232242-61F4-5342-B9C5-0C3A742C9B3B}">
          <x14:formula1>
            <xm:f>datasheet!$F$126:$F$138</xm:f>
          </x14:formula1>
          <xm:sqref>J36 J24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AAB6-CEA2-5D42-B9C6-C23EF9399D5E}">
  <dimension ref="A9:L60"/>
  <sheetViews>
    <sheetView workbookViewId="0">
      <selection activeCell="L62" sqref="L62"/>
    </sheetView>
  </sheetViews>
  <sheetFormatPr baseColWidth="10" defaultRowHeight="16" x14ac:dyDescent="0.2"/>
  <cols>
    <col min="1" max="1" width="17" style="1" customWidth="1"/>
    <col min="2" max="2" width="10.83203125" style="9"/>
    <col min="3" max="3" width="10.83203125" style="8"/>
    <col min="5" max="5" width="8.1640625" style="1" bestFit="1" customWidth="1"/>
    <col min="9" max="9" width="10.83203125" style="1"/>
    <col min="11" max="11" width="10.83203125" style="5"/>
    <col min="12" max="12" width="10.83203125" style="1"/>
  </cols>
  <sheetData>
    <row r="9" spans="4:9" x14ac:dyDescent="0.2">
      <c r="I9" s="1" t="s">
        <v>13</v>
      </c>
    </row>
    <row r="11" spans="4:9" x14ac:dyDescent="0.2">
      <c r="I11" s="1" t="s">
        <v>14</v>
      </c>
    </row>
    <row r="12" spans="4:9" x14ac:dyDescent="0.2">
      <c r="D12" s="1" t="s">
        <v>9</v>
      </c>
      <c r="I12" s="1" t="s">
        <v>15</v>
      </c>
    </row>
    <row r="13" spans="4:9" x14ac:dyDescent="0.2">
      <c r="D13" s="1" t="s">
        <v>10</v>
      </c>
      <c r="I13" s="1" t="s">
        <v>16</v>
      </c>
    </row>
    <row r="15" spans="4:9" x14ac:dyDescent="0.2">
      <c r="I15" s="1" t="s">
        <v>17</v>
      </c>
    </row>
    <row r="16" spans="4:9" x14ac:dyDescent="0.2">
      <c r="I16" s="1" t="s">
        <v>18</v>
      </c>
    </row>
    <row r="17" spans="2:12" x14ac:dyDescent="0.2">
      <c r="E17" s="1" t="s">
        <v>11</v>
      </c>
    </row>
    <row r="18" spans="2:12" x14ac:dyDescent="0.2">
      <c r="E18" s="1" t="s">
        <v>12</v>
      </c>
    </row>
    <row r="20" spans="2:12" x14ac:dyDescent="0.2">
      <c r="I20" s="2" t="s">
        <v>19</v>
      </c>
    </row>
    <row r="21" spans="2:12" x14ac:dyDescent="0.2">
      <c r="I21" s="2" t="s">
        <v>20</v>
      </c>
      <c r="L21" s="1">
        <v>0</v>
      </c>
    </row>
    <row r="22" spans="2:12" x14ac:dyDescent="0.2">
      <c r="L22" s="1">
        <v>1</v>
      </c>
    </row>
    <row r="23" spans="2:12" x14ac:dyDescent="0.2">
      <c r="I23" s="3">
        <v>1</v>
      </c>
      <c r="L23" s="1">
        <v>2</v>
      </c>
    </row>
    <row r="24" spans="2:12" x14ac:dyDescent="0.2">
      <c r="I24" s="4">
        <v>0</v>
      </c>
      <c r="L24" s="1">
        <v>3</v>
      </c>
    </row>
    <row r="25" spans="2:12" x14ac:dyDescent="0.2">
      <c r="I25" s="4">
        <v>2.5000000000000001E-3</v>
      </c>
      <c r="L25" s="1">
        <v>4</v>
      </c>
    </row>
    <row r="26" spans="2:12" x14ac:dyDescent="0.2">
      <c r="L26" s="1">
        <v>5</v>
      </c>
    </row>
    <row r="27" spans="2:12" x14ac:dyDescent="0.2">
      <c r="L27" s="1">
        <v>6</v>
      </c>
    </row>
    <row r="28" spans="2:12" x14ac:dyDescent="0.2">
      <c r="B28" s="9">
        <v>100000</v>
      </c>
      <c r="C28" s="8">
        <v>5.0000000000000001E-3</v>
      </c>
      <c r="I28" s="1">
        <v>1</v>
      </c>
      <c r="J28" t="s">
        <v>11</v>
      </c>
      <c r="L28" s="1">
        <v>7</v>
      </c>
    </row>
    <row r="29" spans="2:12" x14ac:dyDescent="0.2">
      <c r="C29" s="8">
        <v>2.5000000000000001E-3</v>
      </c>
      <c r="I29" s="1">
        <v>0.5</v>
      </c>
      <c r="L29" s="1">
        <v>8</v>
      </c>
    </row>
    <row r="30" spans="2:12" x14ac:dyDescent="0.2">
      <c r="C30" s="8">
        <v>0.01</v>
      </c>
      <c r="I30" s="1">
        <v>0.25</v>
      </c>
      <c r="L30" s="1">
        <v>9</v>
      </c>
    </row>
    <row r="31" spans="2:12" x14ac:dyDescent="0.2">
      <c r="L31" s="1">
        <v>10</v>
      </c>
    </row>
    <row r="32" spans="2:12" x14ac:dyDescent="0.2">
      <c r="L32" s="1">
        <v>11</v>
      </c>
    </row>
    <row r="33" spans="1:12" x14ac:dyDescent="0.2">
      <c r="I33" s="1" t="s">
        <v>21</v>
      </c>
      <c r="L33" s="1">
        <v>12</v>
      </c>
    </row>
    <row r="34" spans="1:12" x14ac:dyDescent="0.2">
      <c r="A34" s="1" t="s">
        <v>22</v>
      </c>
      <c r="B34" s="9" t="s">
        <v>29</v>
      </c>
      <c r="I34" s="1" t="s">
        <v>12</v>
      </c>
      <c r="L34" s="1">
        <v>13</v>
      </c>
    </row>
    <row r="35" spans="1:12" x14ac:dyDescent="0.2">
      <c r="A35" s="6" t="s">
        <v>25</v>
      </c>
      <c r="B35" s="9" t="s">
        <v>30</v>
      </c>
      <c r="L35" s="1">
        <v>14</v>
      </c>
    </row>
    <row r="36" spans="1:12" x14ac:dyDescent="0.2">
      <c r="A36" s="7" t="s">
        <v>26</v>
      </c>
      <c r="B36" s="9" t="s">
        <v>31</v>
      </c>
      <c r="L36" s="1">
        <v>15</v>
      </c>
    </row>
    <row r="37" spans="1:12" x14ac:dyDescent="0.2">
      <c r="A37" s="1" t="s">
        <v>23</v>
      </c>
      <c r="B37" s="9" t="s">
        <v>32</v>
      </c>
      <c r="I37" s="1">
        <v>3</v>
      </c>
      <c r="L37" s="1">
        <v>16</v>
      </c>
    </row>
    <row r="38" spans="1:12" x14ac:dyDescent="0.2">
      <c r="A38" s="1" t="s">
        <v>28</v>
      </c>
      <c r="B38" s="9" t="s">
        <v>33</v>
      </c>
      <c r="I38" s="1">
        <v>4</v>
      </c>
      <c r="L38" s="1">
        <v>17</v>
      </c>
    </row>
    <row r="39" spans="1:12" x14ac:dyDescent="0.2">
      <c r="B39" s="9" t="s">
        <v>39</v>
      </c>
      <c r="D39">
        <f>C28*B28</f>
        <v>500</v>
      </c>
      <c r="I39" s="1">
        <v>5</v>
      </c>
      <c r="L39" s="1">
        <v>18</v>
      </c>
    </row>
    <row r="40" spans="1:12" x14ac:dyDescent="0.2">
      <c r="B40" s="9" t="s">
        <v>40</v>
      </c>
      <c r="I40" s="1">
        <v>6</v>
      </c>
      <c r="L40" s="1">
        <v>19</v>
      </c>
    </row>
    <row r="41" spans="1:12" x14ac:dyDescent="0.2">
      <c r="B41" s="9" t="s">
        <v>35</v>
      </c>
      <c r="I41" s="1">
        <v>7</v>
      </c>
      <c r="L41" s="1">
        <v>20</v>
      </c>
    </row>
    <row r="42" spans="1:12" x14ac:dyDescent="0.2">
      <c r="B42" s="9" t="s">
        <v>36</v>
      </c>
      <c r="I42" s="1">
        <v>8</v>
      </c>
      <c r="L42" s="1">
        <v>21</v>
      </c>
    </row>
    <row r="43" spans="1:12" x14ac:dyDescent="0.2">
      <c r="B43" s="9" t="s">
        <v>37</v>
      </c>
      <c r="I43" s="1">
        <v>9</v>
      </c>
      <c r="L43" s="1">
        <v>22</v>
      </c>
    </row>
    <row r="44" spans="1:12" x14ac:dyDescent="0.2">
      <c r="B44" s="9" t="s">
        <v>38</v>
      </c>
      <c r="I44" s="1">
        <v>10</v>
      </c>
      <c r="L44" s="1">
        <v>23</v>
      </c>
    </row>
    <row r="45" spans="1:12" x14ac:dyDescent="0.2">
      <c r="I45" s="1">
        <v>11</v>
      </c>
      <c r="L45" s="1">
        <v>24</v>
      </c>
    </row>
    <row r="46" spans="1:12" x14ac:dyDescent="0.2">
      <c r="I46" s="1">
        <v>12</v>
      </c>
      <c r="L46" s="1">
        <v>25</v>
      </c>
    </row>
    <row r="47" spans="1:12" x14ac:dyDescent="0.2">
      <c r="I47" s="1">
        <v>13</v>
      </c>
      <c r="L47" s="1">
        <v>26</v>
      </c>
    </row>
    <row r="48" spans="1:12" x14ac:dyDescent="0.2">
      <c r="B48" s="9" t="s">
        <v>43</v>
      </c>
      <c r="L48" s="1">
        <v>27</v>
      </c>
    </row>
    <row r="49" spans="2:12" x14ac:dyDescent="0.2">
      <c r="B49" s="9" t="s">
        <v>41</v>
      </c>
      <c r="L49" s="1">
        <v>28</v>
      </c>
    </row>
    <row r="50" spans="2:12" x14ac:dyDescent="0.2">
      <c r="B50" s="9" t="s">
        <v>42</v>
      </c>
      <c r="L50" s="1">
        <v>29</v>
      </c>
    </row>
    <row r="51" spans="2:12" x14ac:dyDescent="0.2">
      <c r="B51" s="9" t="s">
        <v>44</v>
      </c>
      <c r="L51" s="1">
        <v>30</v>
      </c>
    </row>
    <row r="52" spans="2:12" x14ac:dyDescent="0.2">
      <c r="B52" s="9" t="s">
        <v>45</v>
      </c>
      <c r="L52" s="1">
        <v>31</v>
      </c>
    </row>
    <row r="53" spans="2:12" x14ac:dyDescent="0.2">
      <c r="B53" s="9" t="s">
        <v>48</v>
      </c>
    </row>
    <row r="54" spans="2:12" x14ac:dyDescent="0.2">
      <c r="B54" s="9" t="s">
        <v>46</v>
      </c>
    </row>
    <row r="55" spans="2:12" x14ac:dyDescent="0.2">
      <c r="B55" s="9" t="s">
        <v>47</v>
      </c>
    </row>
    <row r="56" spans="2:12" x14ac:dyDescent="0.2">
      <c r="B56" s="9" t="s">
        <v>49</v>
      </c>
    </row>
    <row r="59" spans="2:12" x14ac:dyDescent="0.2">
      <c r="B59" s="9" t="s">
        <v>19</v>
      </c>
    </row>
    <row r="60" spans="2:12" x14ac:dyDescent="0.2">
      <c r="B60" s="9" t="s">
        <v>20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85C7-C482-114C-9AD9-A00E3EDBADD7}">
  <dimension ref="A1:X37"/>
  <sheetViews>
    <sheetView zoomScale="130" zoomScaleNormal="130" workbookViewId="0">
      <pane xSplit="21" ySplit="3" topLeftCell="V4" activePane="bottomRight" state="frozen"/>
      <selection pane="topRight" activeCell="V1" sqref="V1"/>
      <selection pane="bottomLeft" activeCell="A4" sqref="A4"/>
      <selection pane="bottomRight" activeCell="C41" sqref="C41"/>
    </sheetView>
  </sheetViews>
  <sheetFormatPr baseColWidth="10" defaultRowHeight="18" thickTop="1" thickBottom="1" x14ac:dyDescent="0.25"/>
  <cols>
    <col min="1" max="1" width="10.83203125" style="18"/>
    <col min="2" max="2" width="19.83203125" style="18" bestFit="1" customWidth="1"/>
    <col min="3" max="3" width="10.83203125" style="18"/>
    <col min="4" max="4" width="7" style="18" bestFit="1" customWidth="1"/>
    <col min="5" max="5" width="9.1640625" style="17" bestFit="1" customWidth="1"/>
    <col min="6" max="6" width="10.33203125" style="18" customWidth="1"/>
    <col min="7" max="7" width="5.83203125" style="18" customWidth="1"/>
    <col min="8" max="8" width="4.33203125" style="18" customWidth="1"/>
    <col min="9" max="9" width="3.33203125" style="18" customWidth="1"/>
    <col min="10" max="10" width="10.6640625" style="18" customWidth="1"/>
    <col min="11" max="11" width="7.5" style="53" bestFit="1" customWidth="1"/>
    <col min="12" max="12" width="9.33203125" style="58" bestFit="1" customWidth="1"/>
    <col min="13" max="13" width="8.1640625" style="55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12.6640625" style="18" bestFit="1" customWidth="1"/>
    <col min="19" max="19" width="7.83203125" style="18" customWidth="1"/>
    <col min="20" max="20" width="10.5" style="18" customWidth="1"/>
    <col min="21" max="21" width="23.5" style="18" customWidth="1"/>
    <col min="22" max="22" width="17.33203125" style="18" customWidth="1"/>
    <col min="23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50" t="s">
        <v>94</v>
      </c>
      <c r="K1" s="13"/>
      <c r="L1" s="56"/>
      <c r="M1" s="13"/>
      <c r="N1" s="50" t="s">
        <v>95</v>
      </c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53" customHeight="1" thickTop="1" thickBot="1" x14ac:dyDescent="0.25">
      <c r="B2" s="31"/>
      <c r="C2" s="31"/>
      <c r="D2" s="31"/>
      <c r="E2" s="31"/>
      <c r="F2" s="31"/>
      <c r="G2" s="31"/>
      <c r="H2" s="31"/>
      <c r="I2" s="31"/>
      <c r="J2" s="133" t="s">
        <v>69</v>
      </c>
      <c r="K2" s="31"/>
      <c r="L2" s="57"/>
      <c r="M2" s="31"/>
      <c r="N2" s="51" t="s">
        <v>69</v>
      </c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35" customFormat="1" ht="32" customHeight="1" thickTop="1" thickBot="1" x14ac:dyDescent="0.25">
      <c r="A3" s="131" t="s">
        <v>8</v>
      </c>
      <c r="B3" s="131" t="s">
        <v>96</v>
      </c>
      <c r="C3" s="37"/>
      <c r="D3" s="37"/>
      <c r="E3" s="37"/>
      <c r="F3" s="37"/>
      <c r="G3" s="37"/>
      <c r="H3" s="37"/>
      <c r="I3" s="37"/>
      <c r="J3" s="37"/>
      <c r="K3" s="37"/>
      <c r="L3" s="132" t="s">
        <v>97</v>
      </c>
      <c r="M3" s="37"/>
      <c r="N3" s="37"/>
      <c r="O3" s="37"/>
      <c r="P3" s="37"/>
      <c r="Q3" s="37"/>
      <c r="R3" s="131" t="s">
        <v>102</v>
      </c>
      <c r="S3" s="37"/>
      <c r="T3" s="37"/>
      <c r="U3" s="37"/>
      <c r="V3" s="33"/>
      <c r="W3" s="33"/>
      <c r="X3" s="33"/>
    </row>
    <row r="4" spans="1:24" s="20" customFormat="1" thickTop="1" thickBot="1" x14ac:dyDescent="0.25">
      <c r="E4" s="29"/>
      <c r="K4" s="52"/>
      <c r="L4" s="58"/>
      <c r="M4" s="54"/>
    </row>
    <row r="6" spans="1:24" s="38" customFormat="1" ht="35" customHeight="1" thickTop="1" thickBot="1" x14ac:dyDescent="0.25">
      <c r="A6" s="27" t="s">
        <v>63</v>
      </c>
      <c r="B6" s="37">
        <v>1</v>
      </c>
      <c r="C6" s="27"/>
      <c r="D6" s="27"/>
      <c r="E6" s="27"/>
      <c r="F6" s="27"/>
      <c r="G6" s="27"/>
      <c r="H6" s="27"/>
      <c r="I6" s="27"/>
      <c r="J6" s="27"/>
      <c r="K6" s="27"/>
      <c r="L6" s="59"/>
      <c r="M6" s="27"/>
      <c r="N6" s="27"/>
      <c r="O6" s="27"/>
      <c r="P6" s="27"/>
      <c r="Q6" s="27"/>
      <c r="R6" s="27" t="s">
        <v>102</v>
      </c>
      <c r="S6" s="27"/>
      <c r="T6" s="27"/>
      <c r="U6" s="27"/>
      <c r="V6" s="27"/>
      <c r="W6" s="27" t="s">
        <v>91</v>
      </c>
      <c r="X6" s="27"/>
    </row>
    <row r="33" spans="1:24" s="38" customFormat="1" ht="35" customHeight="1" thickTop="1" thickBot="1" x14ac:dyDescent="0.25">
      <c r="A33" s="27" t="s">
        <v>63</v>
      </c>
      <c r="B33" s="37">
        <v>2</v>
      </c>
      <c r="C33" s="27"/>
      <c r="D33" s="27"/>
      <c r="E33" s="27"/>
      <c r="F33" s="27"/>
      <c r="G33" s="27"/>
      <c r="H33" s="27"/>
      <c r="I33" s="27"/>
      <c r="J33" s="27"/>
      <c r="K33" s="27"/>
      <c r="L33" s="59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 t="s">
        <v>91</v>
      </c>
      <c r="X33" s="27"/>
    </row>
    <row r="37" spans="1:24" thickTop="1" thickBot="1" x14ac:dyDescent="0.25">
      <c r="R37" s="27" t="s">
        <v>102</v>
      </c>
    </row>
  </sheetData>
  <conditionalFormatting sqref="A6">
    <cfRule type="containsText" dxfId="556" priority="34" operator="containsText" text="SELECT">
      <formula>NOT(ISERROR(SEARCH("SELECT",A6)))</formula>
    </cfRule>
  </conditionalFormatting>
  <conditionalFormatting sqref="A33">
    <cfRule type="containsText" dxfId="555" priority="31" operator="containsText" text="SELECT">
      <formula>NOT(ISERROR(SEARCH("SELECT",A33)))</formula>
    </cfRule>
  </conditionalFormatting>
  <conditionalFormatting sqref="A3:I3">
    <cfRule type="containsText" dxfId="554" priority="23" operator="containsText" text="SELECT">
      <formula>NOT(ISERROR(SEARCH("SELECT",A3)))</formula>
    </cfRule>
    <cfRule type="containsText" dxfId="553" priority="24" operator="containsText" text="SELECT">
      <formula>NOT(ISERROR(SEARCH("SELECT",A3)))</formula>
    </cfRule>
  </conditionalFormatting>
  <conditionalFormatting sqref="A6:XFD6">
    <cfRule type="containsText" dxfId="552" priority="33" operator="containsText" text="SELECT">
      <formula>NOT(ISERROR(SEARCH("SELECT",A6)))</formula>
    </cfRule>
    <cfRule type="containsText" dxfId="551" priority="35" operator="containsText" text="SELECT">
      <formula>NOT(ISERROR(SEARCH("SELECT",A6)))</formula>
    </cfRule>
  </conditionalFormatting>
  <conditionalFormatting sqref="A33:XFD33">
    <cfRule type="containsText" dxfId="550" priority="30" operator="containsText" text="SELECT">
      <formula>NOT(ISERROR(SEARCH("SELECT",A33)))</formula>
    </cfRule>
    <cfRule type="containsText" dxfId="549" priority="32" operator="containsText" text="SELECT">
      <formula>NOT(ISERROR(SEARCH("SELECT",A33)))</formula>
    </cfRule>
  </conditionalFormatting>
  <conditionalFormatting sqref="J2:J3">
    <cfRule type="containsText" dxfId="548" priority="21" operator="containsText" text="SELECT">
      <formula>NOT(ISERROR(SEARCH("SELECT",J2)))</formula>
    </cfRule>
    <cfRule type="containsText" dxfId="547" priority="22" operator="containsText" text="SELECT">
      <formula>NOT(ISERROR(SEARCH("SELECT",J2)))</formula>
    </cfRule>
  </conditionalFormatting>
  <conditionalFormatting sqref="K3">
    <cfRule type="containsText" dxfId="546" priority="19" operator="containsText" text="SELECT">
      <formula>NOT(ISERROR(SEARCH("SELECT",K3)))</formula>
    </cfRule>
    <cfRule type="containsText" dxfId="545" priority="20" operator="containsText" text="SELECT">
      <formula>NOT(ISERROR(SEARCH("SELECT",K3)))</formula>
    </cfRule>
  </conditionalFormatting>
  <conditionalFormatting sqref="L2:L3">
    <cfRule type="containsText" dxfId="544" priority="37" operator="containsText" text="SELECT">
      <formula>NOT(ISERROR(SEARCH("SELECT",L2)))</formula>
    </cfRule>
    <cfRule type="containsText" dxfId="543" priority="38" operator="containsText" text="SELECT">
      <formula>NOT(ISERROR(SEARCH("SELECT",L2)))</formula>
    </cfRule>
  </conditionalFormatting>
  <conditionalFormatting sqref="M3">
    <cfRule type="containsText" dxfId="542" priority="17" operator="containsText" text="SELECT">
      <formula>NOT(ISERROR(SEARCH("SELECT",M3)))</formula>
    </cfRule>
    <cfRule type="containsText" dxfId="541" priority="18" operator="containsText" text="SELECT">
      <formula>NOT(ISERROR(SEARCH("SELECT",M3)))</formula>
    </cfRule>
  </conditionalFormatting>
  <conditionalFormatting sqref="N2:N3">
    <cfRule type="containsText" dxfId="540" priority="15" operator="containsText" text="SELECT">
      <formula>NOT(ISERROR(SEARCH("SELECT",N2)))</formula>
    </cfRule>
    <cfRule type="containsText" dxfId="539" priority="16" operator="containsText" text="SELECT">
      <formula>NOT(ISERROR(SEARCH("SELECT",N2)))</formula>
    </cfRule>
  </conditionalFormatting>
  <conditionalFormatting sqref="O3:U3">
    <cfRule type="containsText" dxfId="538" priority="1" operator="containsText" text="SELECT">
      <formula>NOT(ISERROR(SEARCH("SELECT",O3)))</formula>
    </cfRule>
    <cfRule type="containsText" dxfId="537" priority="2" operator="containsText" text="SELECT">
      <formula>NOT(ISERROR(SEARCH("SELECT",O3)))</formula>
    </cfRule>
  </conditionalFormatting>
  <conditionalFormatting sqref="R37">
    <cfRule type="containsText" dxfId="536" priority="25" operator="containsText" text="SELECT">
      <formula>NOT(ISERROR(SEARCH("SELECT",R37)))</formula>
    </cfRule>
    <cfRule type="containsText" dxfId="535" priority="26" operator="containsText" text="SELECT">
      <formula>NOT(ISERROR(SEARCH("SELECT",R37)))</formula>
    </cfRule>
  </conditionalFormatting>
  <conditionalFormatting sqref="V3:XFD3">
    <cfRule type="containsText" dxfId="534" priority="27" operator="containsText" text="SELECT">
      <formula>NOT(ISERROR(SEARCH("SELECT",V3)))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1BBD900-E2D8-634E-BACF-E20954B8171B}">
          <x14:formula1>
            <xm:f>datasheet!$J$59:$J$71</xm:f>
          </x14:formula1>
          <xm:sqref>A6 A33</xm:sqref>
        </x14:dataValidation>
        <x14:dataValidation type="list" allowBlank="1" showInputMessage="1" showErrorMessage="1" xr:uid="{0ECA294F-369B-6B4A-BFEB-FDFD239BA499}">
          <x14:formula1>
            <xm:f>datasheet!$E$51:$E$82</xm:f>
          </x14:formula1>
          <xm:sqref>B33 B6</xm:sqref>
        </x14:dataValidation>
        <x14:dataValidation type="list" allowBlank="1" showInputMessage="1" showErrorMessage="1" xr:uid="{5333F956-69D4-884A-897A-867FBF5C06C4}">
          <x14:formula1>
            <xm:f>datasheet!$J$83:$J$90</xm:f>
          </x14:formula1>
          <xm:sqref>J2</xm:sqref>
        </x14:dataValidation>
        <x14:dataValidation type="list" allowBlank="1" showInputMessage="1" showErrorMessage="1" xr:uid="{B85AD44C-474F-AD42-97AA-ECEE3652E36D}">
          <x14:formula1>
            <xm:f>datasheet!$F$66:$F$70</xm:f>
          </x14:formula1>
          <xm:sqref>S33</xm:sqref>
        </x14:dataValidation>
        <x14:dataValidation type="list" allowBlank="1" showInputMessage="1" showErrorMessage="1" xr:uid="{4D5BBB53-7C88-4E45-B94D-A35F2D4F4647}">
          <x14:formula1>
            <xm:f>datasheet!$E$51:$E$66</xm:f>
          </x14:formula1>
          <xm:sqref>R33</xm:sqref>
        </x14:dataValidation>
        <x14:dataValidation type="list" allowBlank="1" showInputMessage="1" showErrorMessage="1" xr:uid="{AF2E0D5F-AD75-A346-8C6D-E8FAD2D6A63C}">
          <x14:formula1>
            <xm:f>datasheet!$F$25:$F$31</xm:f>
          </x14:formula1>
          <xm:sqref>N2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C46A-89C0-4145-9156-25608BD631F5}">
  <dimension ref="A1:E6"/>
  <sheetViews>
    <sheetView zoomScale="130" zoomScaleNormal="130" workbookViewId="0">
      <pane ySplit="3" topLeftCell="A4" activePane="bottomLeft" state="frozen"/>
      <selection pane="bottomLeft" activeCell="E12" sqref="E12"/>
    </sheetView>
  </sheetViews>
  <sheetFormatPr baseColWidth="10" defaultRowHeight="18" thickTop="1" thickBottom="1" x14ac:dyDescent="0.25"/>
  <cols>
    <col min="1" max="1" width="10.83203125" style="18"/>
    <col min="2" max="2" width="7.33203125" style="18" bestFit="1" customWidth="1"/>
    <col min="3" max="3" width="10.83203125" style="18"/>
    <col min="4" max="4" width="10.33203125" style="18" bestFit="1" customWidth="1"/>
    <col min="5" max="5" width="10.83203125" style="17"/>
    <col min="6" max="16384" width="10.83203125" style="18"/>
  </cols>
  <sheetData>
    <row r="1" spans="1:5" s="12" customFormat="1" ht="44" customHeight="1" thickBot="1" x14ac:dyDescent="0.25">
      <c r="A1" s="14">
        <v>2024</v>
      </c>
      <c r="B1" s="15">
        <v>15000</v>
      </c>
      <c r="C1" s="14"/>
      <c r="D1" s="13"/>
      <c r="E1" s="27"/>
    </row>
    <row r="2" spans="1:5" s="32" customFormat="1" ht="34" customHeight="1" thickTop="1" thickBot="1" x14ac:dyDescent="0.25">
      <c r="A2" s="31" t="s">
        <v>8</v>
      </c>
      <c r="B2" s="31" t="s">
        <v>71</v>
      </c>
      <c r="C2" s="31" t="s">
        <v>70</v>
      </c>
      <c r="D2" s="31" t="s">
        <v>72</v>
      </c>
      <c r="E2" s="31" t="s">
        <v>72</v>
      </c>
    </row>
    <row r="3" spans="1:5" s="24" customFormat="1" ht="26" customHeight="1" thickTop="1" thickBot="1" x14ac:dyDescent="0.25">
      <c r="A3" s="21"/>
      <c r="B3" s="22"/>
      <c r="C3" s="23"/>
      <c r="D3" s="26"/>
      <c r="E3" s="28"/>
    </row>
    <row r="4" spans="1:5" s="20" customFormat="1" thickTop="1" thickBot="1" x14ac:dyDescent="0.25">
      <c r="E4" s="29"/>
    </row>
    <row r="6" spans="1:5" s="16" customFormat="1" ht="32" customHeight="1" thickTop="1" thickBot="1" x14ac:dyDescent="0.25">
      <c r="A6" s="25" t="s">
        <v>63</v>
      </c>
      <c r="B6" s="25">
        <v>8</v>
      </c>
      <c r="C6" s="25" t="s">
        <v>30</v>
      </c>
      <c r="D6" s="25">
        <v>1</v>
      </c>
      <c r="E6" s="30" t="s"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5DE774FD-14F0-A94B-A35D-1D907FAC2EF0}">
          <x14:formula1>
            <xm:f>datasheet!$E$25:$E$31</xm:f>
          </x14:formula1>
          <xm:sqref>E6</xm:sqref>
        </x14:dataValidation>
        <x14:dataValidation type="list" allowBlank="1" showInputMessage="1" showErrorMessage="1" xr:uid="{F43D05D3-4F43-F544-AFFF-5EE9EFD6DD9C}">
          <x14:formula1>
            <xm:f>datasheet!$E$51:$E$81</xm:f>
          </x14:formula1>
          <xm:sqref>D6</xm:sqref>
        </x14:dataValidation>
        <x14:dataValidation type="list" allowBlank="1" showInputMessage="1" showErrorMessage="1" xr:uid="{3796A8ED-0062-DF49-8F4B-83CA82668876}">
          <x14:formula1>
            <xm:f>datasheet!$J$74:$J$80</xm:f>
          </x14:formula1>
          <xm:sqref>C6</xm:sqref>
        </x14:dataValidation>
        <x14:dataValidation type="list" allowBlank="1" showInputMessage="1" showErrorMessage="1" xr:uid="{81C5503D-32E4-A94B-8C1A-A8BDD865F3E1}">
          <x14:formula1>
            <xm:f>datasheet!$E$51:$E$82</xm:f>
          </x14:formula1>
          <xm:sqref>B6</xm:sqref>
        </x14:dataValidation>
        <x14:dataValidation type="list" allowBlank="1" showInputMessage="1" showErrorMessage="1" xr:uid="{12E33C48-C5A7-C048-9199-2CD07857651D}">
          <x14:formula1>
            <xm:f>datasheet!$J$59:$J$71</xm:f>
          </x14:formula1>
          <xm:sqref>A6</xm:sqref>
        </x14:dataValidation>
        <x14:dataValidation type="list" allowBlank="1" showInputMessage="1" showErrorMessage="1" xr:uid="{BA1B7B06-CE0B-8D42-B4CD-D781F14E375F}">
          <x14:formula1>
            <xm:f>datasheet!$J$75:$J$80</xm:f>
          </x14:formula1>
          <xm:sqref>C4:C5 C7:C1048576</xm:sqref>
        </x14:dataValidation>
        <x14:dataValidation type="list" allowBlank="1" showInputMessage="1" showErrorMessage="1" xr:uid="{8028A613-1377-9442-A690-0D2B81468CD2}">
          <x14:formula1>
            <xm:f>datasheet!$J$60:$J$71</xm:f>
          </x14:formula1>
          <xm:sqref>A4:A5 A7:A1048576</xm:sqref>
        </x14:dataValidation>
        <x14:dataValidation type="list" allowBlank="1" showInputMessage="1" showErrorMessage="1" xr:uid="{EAC13727-4987-814E-8E88-B9EA343FFB73}">
          <x14:formula1>
            <xm:f>datasheet!$E$52:$E$82</xm:f>
          </x14:formula1>
          <xm:sqref>B4:B5 B7:B1048576</xm:sqref>
        </x14:dataValidation>
        <x14:dataValidation type="list" allowBlank="1" showInputMessage="1" showErrorMessage="1" xr:uid="{3DACE834-9A2D-884D-9C72-8F1718B5C421}">
          <x14:formula1>
            <xm:f>datasheet!$F$26:$F$31</xm:f>
          </x14:formula1>
          <xm:sqref>B1</xm:sqref>
        </x14:dataValidation>
        <x14:dataValidation type="list" allowBlank="1" showInputMessage="1" showErrorMessage="1" xr:uid="{119528E2-5D25-6241-B4E5-3C4310B5AE12}">
          <x14:formula1>
            <xm:f>datasheet!$J$84:$J$90</xm:f>
          </x14:formula1>
          <xm:sqref>A1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C36C-DF04-694B-AC6A-038834D62028}">
  <dimension ref="A1:L157"/>
  <sheetViews>
    <sheetView topLeftCell="A36" zoomScale="128" zoomScaleNormal="128" workbookViewId="0">
      <selection activeCell="F56" sqref="F56"/>
    </sheetView>
  </sheetViews>
  <sheetFormatPr baseColWidth="10" defaultRowHeight="16" x14ac:dyDescent="0.2"/>
  <cols>
    <col min="1" max="1" width="10.83203125" style="1"/>
    <col min="3" max="3" width="2.5" style="10" customWidth="1"/>
    <col min="4" max="5" width="10.83203125" style="1"/>
    <col min="6" max="6" width="11.33203125" style="1" customWidth="1"/>
    <col min="9" max="9" width="9.83203125" style="1" customWidth="1"/>
    <col min="10" max="10" width="13" style="1" customWidth="1"/>
  </cols>
  <sheetData>
    <row r="1" spans="2:12" x14ac:dyDescent="0.2">
      <c r="B1" s="1" t="s">
        <v>51</v>
      </c>
      <c r="D1" s="1" t="s">
        <v>26</v>
      </c>
      <c r="F1" s="1" t="s">
        <v>52</v>
      </c>
    </row>
    <row r="2" spans="2:12" x14ac:dyDescent="0.2">
      <c r="L2" s="1" t="s">
        <v>69</v>
      </c>
    </row>
    <row r="3" spans="2:12" x14ac:dyDescent="0.2">
      <c r="B3" s="1">
        <v>0.5</v>
      </c>
      <c r="D3" s="1">
        <v>0.7</v>
      </c>
      <c r="L3" s="1">
        <v>0.5</v>
      </c>
    </row>
    <row r="4" spans="2:12" x14ac:dyDescent="0.2">
      <c r="L4" s="1">
        <v>0.6</v>
      </c>
    </row>
    <row r="5" spans="2:12" x14ac:dyDescent="0.2">
      <c r="I5" s="1" t="s">
        <v>69</v>
      </c>
      <c r="L5" s="1">
        <v>0.7</v>
      </c>
    </row>
    <row r="6" spans="2:12" x14ac:dyDescent="0.2">
      <c r="F6" s="1" t="s">
        <v>69</v>
      </c>
      <c r="H6" s="1" t="s">
        <v>69</v>
      </c>
      <c r="I6" s="1">
        <v>6.6</v>
      </c>
      <c r="L6" s="1">
        <v>0.8</v>
      </c>
    </row>
    <row r="7" spans="2:12" x14ac:dyDescent="0.2">
      <c r="F7" s="1" t="s">
        <v>81</v>
      </c>
      <c r="H7" s="1" t="s">
        <v>82</v>
      </c>
      <c r="I7" s="1">
        <v>6.7</v>
      </c>
      <c r="L7" s="1">
        <v>0.9</v>
      </c>
    </row>
    <row r="8" spans="2:12" x14ac:dyDescent="0.2">
      <c r="F8" s="1" t="s">
        <v>83</v>
      </c>
      <c r="H8" s="1" t="s">
        <v>88</v>
      </c>
      <c r="I8" s="1">
        <v>6.8</v>
      </c>
      <c r="L8" s="1">
        <v>1</v>
      </c>
    </row>
    <row r="9" spans="2:12" x14ac:dyDescent="0.2">
      <c r="F9" s="1" t="s">
        <v>84</v>
      </c>
      <c r="H9" s="1" t="s">
        <v>83</v>
      </c>
      <c r="I9" s="1">
        <v>6.9</v>
      </c>
      <c r="L9" s="1">
        <v>1.1000000000000001</v>
      </c>
    </row>
    <row r="10" spans="2:12" x14ac:dyDescent="0.2">
      <c r="F10" s="1" t="s">
        <v>85</v>
      </c>
      <c r="H10" s="1" t="s">
        <v>81</v>
      </c>
      <c r="I10" s="1">
        <v>7</v>
      </c>
      <c r="L10" s="1">
        <v>1.2</v>
      </c>
    </row>
    <row r="11" spans="2:12" x14ac:dyDescent="0.2">
      <c r="F11" s="1" t="s">
        <v>86</v>
      </c>
      <c r="H11" s="1" t="s">
        <v>89</v>
      </c>
      <c r="I11" s="1">
        <v>7.1</v>
      </c>
      <c r="L11" s="1">
        <v>1.3</v>
      </c>
    </row>
    <row r="12" spans="2:12" x14ac:dyDescent="0.2">
      <c r="F12" s="1" t="s">
        <v>87</v>
      </c>
      <c r="H12" s="1" t="s">
        <v>90</v>
      </c>
      <c r="I12" s="1">
        <v>7.2</v>
      </c>
      <c r="K12" s="1">
        <v>6.6</v>
      </c>
      <c r="L12" s="1">
        <v>1.4</v>
      </c>
    </row>
    <row r="13" spans="2:12" x14ac:dyDescent="0.2">
      <c r="I13" s="1">
        <v>7.3</v>
      </c>
      <c r="K13" s="1">
        <v>6.7</v>
      </c>
      <c r="L13" s="1">
        <v>1.5</v>
      </c>
    </row>
    <row r="14" spans="2:12" x14ac:dyDescent="0.2">
      <c r="I14" s="1">
        <v>7.4</v>
      </c>
      <c r="K14" s="1">
        <v>6.8</v>
      </c>
      <c r="L14" s="1">
        <v>1.6</v>
      </c>
    </row>
    <row r="15" spans="2:12" x14ac:dyDescent="0.2">
      <c r="I15" s="1">
        <v>7.5</v>
      </c>
      <c r="K15" s="1">
        <v>6.9</v>
      </c>
      <c r="L15" s="1">
        <v>1.7</v>
      </c>
    </row>
    <row r="16" spans="2:12" x14ac:dyDescent="0.2">
      <c r="I16" s="1">
        <v>7.6</v>
      </c>
      <c r="K16" s="1">
        <v>7</v>
      </c>
      <c r="L16" s="1">
        <v>1.8</v>
      </c>
    </row>
    <row r="17" spans="5:12" x14ac:dyDescent="0.2">
      <c r="I17" s="1">
        <v>7.7</v>
      </c>
      <c r="K17" s="1">
        <v>7.1</v>
      </c>
      <c r="L17" s="1">
        <v>1.9</v>
      </c>
    </row>
    <row r="18" spans="5:12" x14ac:dyDescent="0.2">
      <c r="F18" s="1" t="s">
        <v>69</v>
      </c>
      <c r="I18" s="1">
        <v>7.8</v>
      </c>
      <c r="K18" s="1">
        <v>7.2</v>
      </c>
      <c r="L18" s="1">
        <v>2</v>
      </c>
    </row>
    <row r="19" spans="5:12" x14ac:dyDescent="0.2">
      <c r="I19" s="1">
        <v>8</v>
      </c>
      <c r="K19" s="1">
        <v>7.3</v>
      </c>
      <c r="L19" s="1">
        <v>2.1</v>
      </c>
    </row>
    <row r="20" spans="5:12" x14ac:dyDescent="0.2">
      <c r="I20" s="1">
        <v>8.1</v>
      </c>
      <c r="K20" s="1">
        <v>7.4</v>
      </c>
      <c r="L20" s="1">
        <v>2.2000000000000002</v>
      </c>
    </row>
    <row r="21" spans="5:12" x14ac:dyDescent="0.2">
      <c r="I21" s="1">
        <v>8.1999999999999993</v>
      </c>
      <c r="K21" s="1">
        <v>7.5</v>
      </c>
      <c r="L21" s="1">
        <v>2.2999999999999998</v>
      </c>
    </row>
    <row r="22" spans="5:12" x14ac:dyDescent="0.2">
      <c r="I22" s="1">
        <v>8.3000000000000007</v>
      </c>
      <c r="K22" s="1">
        <v>7.6</v>
      </c>
      <c r="L22" s="1">
        <v>2.4</v>
      </c>
    </row>
    <row r="23" spans="5:12" x14ac:dyDescent="0.2">
      <c r="I23" s="1">
        <v>8.4</v>
      </c>
      <c r="K23" s="1">
        <v>7.7</v>
      </c>
      <c r="L23" s="1">
        <v>2.5</v>
      </c>
    </row>
    <row r="24" spans="5:12" x14ac:dyDescent="0.2">
      <c r="I24" s="1">
        <v>8.5</v>
      </c>
      <c r="J24" s="1">
        <v>0.7</v>
      </c>
      <c r="K24" s="1">
        <v>7.8</v>
      </c>
      <c r="L24" s="1">
        <v>2.6</v>
      </c>
    </row>
    <row r="25" spans="5:12" x14ac:dyDescent="0.2">
      <c r="E25" s="1" t="s">
        <v>69</v>
      </c>
      <c r="F25" s="1" t="s">
        <v>69</v>
      </c>
      <c r="J25" s="1">
        <v>0.8</v>
      </c>
      <c r="K25" s="1">
        <v>8</v>
      </c>
      <c r="L25" s="1">
        <v>2.7</v>
      </c>
    </row>
    <row r="26" spans="5:12" x14ac:dyDescent="0.2">
      <c r="E26" s="1" t="s">
        <v>10</v>
      </c>
      <c r="F26" s="1">
        <v>6000</v>
      </c>
      <c r="J26" s="1">
        <v>0.9</v>
      </c>
      <c r="K26" s="1">
        <v>8.1</v>
      </c>
      <c r="L26" s="1">
        <v>2.8</v>
      </c>
    </row>
    <row r="27" spans="5:12" x14ac:dyDescent="0.2">
      <c r="E27" s="1" t="s">
        <v>9</v>
      </c>
      <c r="F27" s="1">
        <v>15000</v>
      </c>
      <c r="J27" s="1">
        <v>1</v>
      </c>
      <c r="K27" s="1">
        <v>8.1999999999999993</v>
      </c>
      <c r="L27" s="1">
        <v>2.9</v>
      </c>
    </row>
    <row r="28" spans="5:12" x14ac:dyDescent="0.2">
      <c r="E28" s="1" t="s">
        <v>104</v>
      </c>
      <c r="F28" s="1">
        <v>25000</v>
      </c>
      <c r="J28" s="1">
        <v>1.1000000000000001</v>
      </c>
      <c r="K28" s="1">
        <v>8.3000000000000007</v>
      </c>
      <c r="L28" s="1">
        <v>3</v>
      </c>
    </row>
    <row r="29" spans="5:12" x14ac:dyDescent="0.2">
      <c r="F29" s="1">
        <v>50000</v>
      </c>
      <c r="J29" s="1">
        <v>1.2</v>
      </c>
      <c r="K29" s="1">
        <v>8.4</v>
      </c>
      <c r="L29" s="1">
        <v>3.1</v>
      </c>
    </row>
    <row r="30" spans="5:12" x14ac:dyDescent="0.2">
      <c r="F30" s="1">
        <v>100000</v>
      </c>
      <c r="J30" s="1">
        <v>1.3</v>
      </c>
      <c r="K30" s="1">
        <v>8.5</v>
      </c>
      <c r="L30" s="1">
        <v>3.2</v>
      </c>
    </row>
    <row r="31" spans="5:12" x14ac:dyDescent="0.2">
      <c r="F31" s="1">
        <v>200000</v>
      </c>
      <c r="J31" s="1">
        <v>1.4</v>
      </c>
      <c r="L31" s="1">
        <v>3.3</v>
      </c>
    </row>
    <row r="32" spans="5:12" x14ac:dyDescent="0.2">
      <c r="J32" s="1">
        <v>1.5</v>
      </c>
      <c r="L32" s="1">
        <v>3.4</v>
      </c>
    </row>
    <row r="33" spans="6:12" x14ac:dyDescent="0.2">
      <c r="J33" s="1">
        <v>1.6</v>
      </c>
      <c r="L33" s="1">
        <v>3.5</v>
      </c>
    </row>
    <row r="34" spans="6:12" x14ac:dyDescent="0.2">
      <c r="J34" s="1">
        <v>1.7</v>
      </c>
      <c r="L34" s="1">
        <v>3.6</v>
      </c>
    </row>
    <row r="35" spans="6:12" x14ac:dyDescent="0.2">
      <c r="J35" s="1">
        <v>1.8</v>
      </c>
      <c r="L35" s="1">
        <v>3.7</v>
      </c>
    </row>
    <row r="36" spans="6:12" x14ac:dyDescent="0.2">
      <c r="J36" s="1">
        <v>1.9</v>
      </c>
      <c r="L36" s="1">
        <v>3.8</v>
      </c>
    </row>
    <row r="37" spans="6:12" x14ac:dyDescent="0.2">
      <c r="F37" s="1" t="s">
        <v>69</v>
      </c>
      <c r="J37" s="1">
        <v>2</v>
      </c>
      <c r="L37" s="1">
        <v>3.9</v>
      </c>
    </row>
    <row r="38" spans="6:12" x14ac:dyDescent="0.2">
      <c r="F38" s="1" t="s">
        <v>19</v>
      </c>
      <c r="J38" s="1">
        <v>2.1</v>
      </c>
      <c r="L38" s="1">
        <v>4</v>
      </c>
    </row>
    <row r="39" spans="6:12" x14ac:dyDescent="0.2">
      <c r="F39" s="1" t="s">
        <v>20</v>
      </c>
      <c r="J39" s="1">
        <v>2.2000000000000002</v>
      </c>
      <c r="L39" s="1">
        <v>4.0999999999999996</v>
      </c>
    </row>
    <row r="40" spans="6:12" x14ac:dyDescent="0.2">
      <c r="J40" s="1">
        <v>2.2999999999999998</v>
      </c>
      <c r="L40" s="1">
        <v>4.2</v>
      </c>
    </row>
    <row r="41" spans="6:12" x14ac:dyDescent="0.2">
      <c r="J41" s="1">
        <v>2.4</v>
      </c>
      <c r="L41" s="1">
        <v>4.3</v>
      </c>
    </row>
    <row r="42" spans="6:12" x14ac:dyDescent="0.2">
      <c r="J42" s="1">
        <v>2.5</v>
      </c>
      <c r="L42" s="1">
        <v>4.4000000000000004</v>
      </c>
    </row>
    <row r="43" spans="6:12" x14ac:dyDescent="0.2">
      <c r="J43" s="1">
        <v>2.6</v>
      </c>
      <c r="L43" s="1">
        <v>4.5</v>
      </c>
    </row>
    <row r="44" spans="6:12" x14ac:dyDescent="0.2">
      <c r="F44" s="1" t="s">
        <v>69</v>
      </c>
      <c r="J44" s="1">
        <v>2.7</v>
      </c>
      <c r="L44" s="1">
        <v>4.5999999999999996</v>
      </c>
    </row>
    <row r="45" spans="6:12" x14ac:dyDescent="0.2">
      <c r="F45" s="1" t="s">
        <v>11</v>
      </c>
      <c r="J45" s="1">
        <v>2.8</v>
      </c>
      <c r="L45" s="1">
        <v>4.7</v>
      </c>
    </row>
    <row r="46" spans="6:12" x14ac:dyDescent="0.2">
      <c r="F46" s="1" t="s">
        <v>12</v>
      </c>
      <c r="J46" s="1">
        <v>2.9</v>
      </c>
      <c r="L46" s="1">
        <v>4.8</v>
      </c>
    </row>
    <row r="47" spans="6:12" x14ac:dyDescent="0.2">
      <c r="J47" s="1">
        <v>3</v>
      </c>
      <c r="L47" s="1">
        <v>4.9000000000000004</v>
      </c>
    </row>
    <row r="48" spans="6:12" x14ac:dyDescent="0.2">
      <c r="J48" s="1">
        <v>3.1</v>
      </c>
      <c r="L48" s="1">
        <v>5</v>
      </c>
    </row>
    <row r="49" spans="5:12" x14ac:dyDescent="0.2">
      <c r="J49" s="1">
        <v>3.2</v>
      </c>
      <c r="L49" s="1">
        <v>5.0999999999999996</v>
      </c>
    </row>
    <row r="50" spans="5:12" x14ac:dyDescent="0.2">
      <c r="J50" s="1">
        <v>3.3</v>
      </c>
      <c r="L50" s="1">
        <v>5.2</v>
      </c>
    </row>
    <row r="51" spans="5:12" x14ac:dyDescent="0.2">
      <c r="E51" s="1" t="s">
        <v>69</v>
      </c>
      <c r="J51" s="1">
        <v>3.4</v>
      </c>
      <c r="L51" s="1">
        <v>5.3</v>
      </c>
    </row>
    <row r="52" spans="5:12" x14ac:dyDescent="0.2">
      <c r="E52" s="1">
        <v>1</v>
      </c>
      <c r="J52" s="1">
        <v>3.5</v>
      </c>
      <c r="L52" s="1">
        <v>5.4</v>
      </c>
    </row>
    <row r="53" spans="5:12" x14ac:dyDescent="0.2">
      <c r="E53" s="1">
        <v>2</v>
      </c>
      <c r="F53" s="1" t="s">
        <v>69</v>
      </c>
      <c r="J53" s="1">
        <v>3.6</v>
      </c>
      <c r="K53" s="1">
        <v>4.5999999999999996</v>
      </c>
      <c r="L53" s="1">
        <v>5.5</v>
      </c>
    </row>
    <row r="54" spans="5:12" x14ac:dyDescent="0.2">
      <c r="E54" s="1">
        <v>3</v>
      </c>
      <c r="F54" s="1" t="s">
        <v>18</v>
      </c>
      <c r="J54" s="1">
        <v>3.7</v>
      </c>
      <c r="K54" s="1">
        <v>4.7</v>
      </c>
      <c r="L54" s="1">
        <v>5.6</v>
      </c>
    </row>
    <row r="55" spans="5:12" x14ac:dyDescent="0.2">
      <c r="E55" s="1">
        <v>4</v>
      </c>
      <c r="F55" s="1" t="s">
        <v>17</v>
      </c>
      <c r="J55" s="1">
        <v>3.8</v>
      </c>
      <c r="K55" s="1">
        <v>4.8</v>
      </c>
      <c r="L55" s="1">
        <v>5.7</v>
      </c>
    </row>
    <row r="56" spans="5:12" x14ac:dyDescent="0.2">
      <c r="E56" s="1">
        <v>5</v>
      </c>
      <c r="J56" s="1">
        <v>3.9</v>
      </c>
      <c r="K56" s="1">
        <v>4.9000000000000004</v>
      </c>
      <c r="L56" s="1">
        <v>5.8</v>
      </c>
    </row>
    <row r="57" spans="5:12" x14ac:dyDescent="0.2">
      <c r="E57" s="1">
        <v>6</v>
      </c>
      <c r="J57" s="1">
        <v>4</v>
      </c>
      <c r="K57" s="1">
        <v>5</v>
      </c>
      <c r="L57" s="1">
        <v>5.9</v>
      </c>
    </row>
    <row r="58" spans="5:12" x14ac:dyDescent="0.2">
      <c r="E58" s="1">
        <v>7</v>
      </c>
      <c r="K58" s="1">
        <v>5.0999999999999996</v>
      </c>
      <c r="L58" s="1">
        <v>6</v>
      </c>
    </row>
    <row r="59" spans="5:12" x14ac:dyDescent="0.2">
      <c r="E59" s="1">
        <v>8</v>
      </c>
      <c r="F59" s="1" t="s">
        <v>69</v>
      </c>
      <c r="J59" s="1" t="s">
        <v>69</v>
      </c>
      <c r="K59" s="1">
        <v>5.2</v>
      </c>
      <c r="L59" s="1">
        <v>6.1</v>
      </c>
    </row>
    <row r="60" spans="5:12" x14ac:dyDescent="0.2">
      <c r="E60" s="1">
        <v>9</v>
      </c>
      <c r="F60" s="1" t="s">
        <v>17</v>
      </c>
      <c r="J60" s="1" t="s">
        <v>54</v>
      </c>
      <c r="K60" s="1">
        <v>5.3</v>
      </c>
      <c r="L60" s="1">
        <v>6.2</v>
      </c>
    </row>
    <row r="61" spans="5:12" x14ac:dyDescent="0.2">
      <c r="E61" s="1">
        <v>10</v>
      </c>
      <c r="F61" s="1" t="s">
        <v>18</v>
      </c>
      <c r="J61" s="1" t="s">
        <v>55</v>
      </c>
      <c r="K61" s="1">
        <v>5.4</v>
      </c>
      <c r="L61" s="1">
        <v>6.3</v>
      </c>
    </row>
    <row r="62" spans="5:12" x14ac:dyDescent="0.2">
      <c r="E62" s="1">
        <v>11</v>
      </c>
      <c r="J62" s="1" t="s">
        <v>56</v>
      </c>
      <c r="K62" s="1">
        <v>5.5</v>
      </c>
      <c r="L62" s="1">
        <v>6.4</v>
      </c>
    </row>
    <row r="63" spans="5:12" x14ac:dyDescent="0.2">
      <c r="E63" s="1">
        <v>12</v>
      </c>
      <c r="J63" s="1" t="s">
        <v>57</v>
      </c>
      <c r="K63" s="1">
        <v>5.6</v>
      </c>
      <c r="L63" s="1">
        <v>6.5</v>
      </c>
    </row>
    <row r="64" spans="5:12" x14ac:dyDescent="0.2">
      <c r="E64" s="1">
        <v>13</v>
      </c>
      <c r="J64" s="1" t="s">
        <v>58</v>
      </c>
      <c r="K64" s="1">
        <v>5.7</v>
      </c>
      <c r="L64" s="1">
        <v>6.6</v>
      </c>
    </row>
    <row r="65" spans="5:12" x14ac:dyDescent="0.2">
      <c r="E65" s="1">
        <v>14</v>
      </c>
      <c r="J65" s="1" t="s">
        <v>59</v>
      </c>
      <c r="K65" s="1">
        <v>5.8</v>
      </c>
      <c r="L65" s="1">
        <v>6.7</v>
      </c>
    </row>
    <row r="66" spans="5:12" x14ac:dyDescent="0.2">
      <c r="E66" s="1">
        <v>15</v>
      </c>
      <c r="F66" s="1" t="s">
        <v>69</v>
      </c>
      <c r="J66" s="1" t="s">
        <v>60</v>
      </c>
      <c r="K66" s="1">
        <v>5.9</v>
      </c>
      <c r="L66" s="1">
        <v>6.8</v>
      </c>
    </row>
    <row r="67" spans="5:12" x14ac:dyDescent="0.2">
      <c r="E67" s="1">
        <v>16</v>
      </c>
      <c r="F67" s="1" t="s">
        <v>25</v>
      </c>
      <c r="J67" s="1" t="s">
        <v>61</v>
      </c>
      <c r="K67" s="1">
        <v>6</v>
      </c>
      <c r="L67" s="1">
        <v>6.9</v>
      </c>
    </row>
    <row r="68" spans="5:12" x14ac:dyDescent="0.2">
      <c r="E68" s="1">
        <v>17</v>
      </c>
      <c r="F68" s="1" t="s">
        <v>26</v>
      </c>
      <c r="J68" s="1" t="s">
        <v>62</v>
      </c>
      <c r="K68" s="1">
        <v>6.1</v>
      </c>
      <c r="L68" s="1">
        <v>7</v>
      </c>
    </row>
    <row r="69" spans="5:12" x14ac:dyDescent="0.2">
      <c r="E69" s="1">
        <v>18</v>
      </c>
      <c r="F69" s="1" t="s">
        <v>93</v>
      </c>
      <c r="J69" s="1" t="s">
        <v>63</v>
      </c>
      <c r="K69" s="1">
        <v>6.2</v>
      </c>
      <c r="L69" s="1">
        <v>7.1</v>
      </c>
    </row>
    <row r="70" spans="5:12" x14ac:dyDescent="0.2">
      <c r="E70" s="1">
        <v>19</v>
      </c>
      <c r="F70" s="1" t="s">
        <v>28</v>
      </c>
      <c r="J70" s="1" t="s">
        <v>64</v>
      </c>
      <c r="K70" s="1">
        <v>6.3</v>
      </c>
      <c r="L70" s="1">
        <v>7.2</v>
      </c>
    </row>
    <row r="71" spans="5:12" x14ac:dyDescent="0.2">
      <c r="E71" s="1">
        <v>20</v>
      </c>
      <c r="J71" s="1" t="s">
        <v>65</v>
      </c>
      <c r="K71" s="1">
        <v>6.4</v>
      </c>
      <c r="L71" s="1">
        <v>7.3</v>
      </c>
    </row>
    <row r="72" spans="5:12" x14ac:dyDescent="0.2">
      <c r="E72" s="1">
        <v>21</v>
      </c>
      <c r="K72" s="1">
        <v>6.5</v>
      </c>
      <c r="L72" s="1">
        <v>7.4</v>
      </c>
    </row>
    <row r="73" spans="5:12" x14ac:dyDescent="0.2">
      <c r="E73" s="1">
        <v>22</v>
      </c>
      <c r="F73" s="1" t="s">
        <v>69</v>
      </c>
      <c r="L73" s="1">
        <v>7.5</v>
      </c>
    </row>
    <row r="74" spans="5:12" x14ac:dyDescent="0.2">
      <c r="E74" s="1">
        <v>23</v>
      </c>
      <c r="F74" s="1" t="s">
        <v>11</v>
      </c>
      <c r="J74" s="1" t="s">
        <v>69</v>
      </c>
      <c r="L74" s="1">
        <v>7.6</v>
      </c>
    </row>
    <row r="75" spans="5:12" x14ac:dyDescent="0.2">
      <c r="E75" s="1">
        <v>24</v>
      </c>
      <c r="F75" s="1" t="s">
        <v>12</v>
      </c>
      <c r="J75" s="1" t="s">
        <v>29</v>
      </c>
      <c r="L75" s="1">
        <v>7.7</v>
      </c>
    </row>
    <row r="76" spans="5:12" x14ac:dyDescent="0.2">
      <c r="E76" s="1">
        <v>25</v>
      </c>
      <c r="J76" s="1" t="s">
        <v>30</v>
      </c>
      <c r="L76" s="1">
        <v>7.8</v>
      </c>
    </row>
    <row r="77" spans="5:12" x14ac:dyDescent="0.2">
      <c r="E77" s="1">
        <v>26</v>
      </c>
      <c r="J77" s="1" t="s">
        <v>31</v>
      </c>
      <c r="L77" s="1">
        <v>8</v>
      </c>
    </row>
    <row r="78" spans="5:12" x14ac:dyDescent="0.2">
      <c r="E78" s="1">
        <v>27</v>
      </c>
      <c r="J78" s="1" t="s">
        <v>32</v>
      </c>
      <c r="L78" s="1">
        <v>8.1</v>
      </c>
    </row>
    <row r="79" spans="5:12" x14ac:dyDescent="0.2">
      <c r="E79" s="1">
        <v>28</v>
      </c>
      <c r="J79" s="1" t="s">
        <v>33</v>
      </c>
      <c r="L79" s="1">
        <v>8.1999999999999993</v>
      </c>
    </row>
    <row r="80" spans="5:12" x14ac:dyDescent="0.2">
      <c r="E80" s="1">
        <v>29</v>
      </c>
      <c r="F80" s="1" t="s">
        <v>100</v>
      </c>
      <c r="J80" s="1" t="s">
        <v>39</v>
      </c>
      <c r="L80" s="1">
        <v>8.3000000000000007</v>
      </c>
    </row>
    <row r="81" spans="5:12" x14ac:dyDescent="0.2">
      <c r="E81" s="1">
        <v>30</v>
      </c>
      <c r="F81" s="1">
        <v>0.25</v>
      </c>
      <c r="L81" s="1">
        <v>8.4</v>
      </c>
    </row>
    <row r="82" spans="5:12" x14ac:dyDescent="0.2">
      <c r="E82" s="1">
        <v>31</v>
      </c>
      <c r="L82" s="1">
        <v>8.5</v>
      </c>
    </row>
    <row r="83" spans="5:12" x14ac:dyDescent="0.2">
      <c r="J83" s="1" t="s">
        <v>69</v>
      </c>
    </row>
    <row r="84" spans="5:12" x14ac:dyDescent="0.2">
      <c r="F84" s="1" t="s">
        <v>100</v>
      </c>
      <c r="J84" s="1">
        <v>2024</v>
      </c>
    </row>
    <row r="85" spans="5:12" x14ac:dyDescent="0.2">
      <c r="F85" s="1">
        <v>0.5</v>
      </c>
      <c r="J85" s="1">
        <v>2025</v>
      </c>
    </row>
    <row r="86" spans="5:12" x14ac:dyDescent="0.2">
      <c r="J86" s="1">
        <v>2026</v>
      </c>
    </row>
    <row r="87" spans="5:12" x14ac:dyDescent="0.2">
      <c r="J87" s="1">
        <v>2027</v>
      </c>
    </row>
    <row r="88" spans="5:12" x14ac:dyDescent="0.2">
      <c r="F88" s="1" t="s">
        <v>100</v>
      </c>
      <c r="I88" s="1" t="s">
        <v>69</v>
      </c>
      <c r="J88" s="1">
        <v>2028</v>
      </c>
    </row>
    <row r="89" spans="5:12" x14ac:dyDescent="0.2">
      <c r="F89" s="1">
        <v>0.75</v>
      </c>
      <c r="I89" s="1">
        <v>0.5</v>
      </c>
      <c r="J89" s="1">
        <v>2029</v>
      </c>
    </row>
    <row r="90" spans="5:12" x14ac:dyDescent="0.2">
      <c r="I90" s="1">
        <v>0.6</v>
      </c>
      <c r="J90" s="1">
        <v>2030</v>
      </c>
    </row>
    <row r="91" spans="5:12" x14ac:dyDescent="0.2">
      <c r="F91" s="9"/>
      <c r="I91" s="1">
        <v>0.7</v>
      </c>
    </row>
    <row r="92" spans="5:12" x14ac:dyDescent="0.2">
      <c r="F92" s="1" t="s">
        <v>100</v>
      </c>
      <c r="I92" s="1">
        <v>0.8</v>
      </c>
    </row>
    <row r="93" spans="5:12" x14ac:dyDescent="0.2">
      <c r="F93" s="11">
        <v>1</v>
      </c>
      <c r="I93" s="1">
        <v>0.9</v>
      </c>
    </row>
    <row r="94" spans="5:12" x14ac:dyDescent="0.2">
      <c r="F94" s="9"/>
      <c r="I94" s="1">
        <v>1</v>
      </c>
    </row>
    <row r="95" spans="5:12" x14ac:dyDescent="0.2">
      <c r="F95" s="9"/>
      <c r="I95" s="1">
        <v>1.1000000000000001</v>
      </c>
    </row>
    <row r="96" spans="5:12" x14ac:dyDescent="0.2">
      <c r="F96" s="1" t="s">
        <v>100</v>
      </c>
      <c r="I96" s="1">
        <v>1.2</v>
      </c>
    </row>
    <row r="97" spans="6:9" x14ac:dyDescent="0.2">
      <c r="F97" s="11">
        <v>1.25</v>
      </c>
      <c r="I97" s="1">
        <v>1.3</v>
      </c>
    </row>
    <row r="98" spans="6:9" x14ac:dyDescent="0.2">
      <c r="I98" s="1">
        <v>1.4</v>
      </c>
    </row>
    <row r="99" spans="6:9" x14ac:dyDescent="0.2">
      <c r="F99" s="1" t="s">
        <v>100</v>
      </c>
      <c r="I99" s="1">
        <v>1.5</v>
      </c>
    </row>
    <row r="100" spans="6:9" x14ac:dyDescent="0.2">
      <c r="F100" s="11">
        <v>1.5</v>
      </c>
      <c r="I100" s="1">
        <v>1.6</v>
      </c>
    </row>
    <row r="101" spans="6:9" x14ac:dyDescent="0.2">
      <c r="I101" s="1">
        <v>1.7</v>
      </c>
    </row>
    <row r="102" spans="6:9" x14ac:dyDescent="0.2">
      <c r="I102" s="1">
        <v>1.8</v>
      </c>
    </row>
    <row r="103" spans="6:9" x14ac:dyDescent="0.2">
      <c r="F103" s="1" t="s">
        <v>100</v>
      </c>
      <c r="I103" s="1">
        <v>1.9</v>
      </c>
    </row>
    <row r="104" spans="6:9" x14ac:dyDescent="0.2">
      <c r="F104" s="11">
        <v>1.75</v>
      </c>
      <c r="I104" s="1">
        <v>2</v>
      </c>
    </row>
    <row r="105" spans="6:9" x14ac:dyDescent="0.2">
      <c r="I105" s="1">
        <v>2.1</v>
      </c>
    </row>
    <row r="106" spans="6:9" x14ac:dyDescent="0.2">
      <c r="I106" s="1">
        <v>2.2000000000000002</v>
      </c>
    </row>
    <row r="107" spans="6:9" x14ac:dyDescent="0.2">
      <c r="F107" s="1" t="s">
        <v>100</v>
      </c>
      <c r="I107" s="1">
        <v>2.2999999999999998</v>
      </c>
    </row>
    <row r="108" spans="6:9" x14ac:dyDescent="0.2">
      <c r="F108" s="11">
        <v>2</v>
      </c>
      <c r="I108" s="1">
        <v>2.4</v>
      </c>
    </row>
    <row r="109" spans="6:9" x14ac:dyDescent="0.2">
      <c r="I109" s="1">
        <v>2.5</v>
      </c>
    </row>
    <row r="110" spans="6:9" x14ac:dyDescent="0.2">
      <c r="I110" s="1">
        <v>2.6</v>
      </c>
    </row>
    <row r="111" spans="6:9" x14ac:dyDescent="0.2">
      <c r="F111" s="1" t="s">
        <v>69</v>
      </c>
      <c r="I111" s="1">
        <v>2.7</v>
      </c>
    </row>
    <row r="112" spans="6:9" x14ac:dyDescent="0.2">
      <c r="F112" s="1">
        <v>0.25</v>
      </c>
      <c r="I112" s="1">
        <v>2.8</v>
      </c>
    </row>
    <row r="113" spans="6:9" x14ac:dyDescent="0.2">
      <c r="F113" s="1">
        <v>0.5</v>
      </c>
      <c r="I113" s="1">
        <v>2.9</v>
      </c>
    </row>
    <row r="114" spans="6:9" x14ac:dyDescent="0.2">
      <c r="F114" s="1">
        <v>0.75</v>
      </c>
      <c r="I114" s="1">
        <v>3</v>
      </c>
    </row>
    <row r="115" spans="6:9" x14ac:dyDescent="0.2">
      <c r="F115" s="1">
        <v>1</v>
      </c>
      <c r="I115" s="1">
        <v>3.1</v>
      </c>
    </row>
    <row r="116" spans="6:9" x14ac:dyDescent="0.2">
      <c r="F116" s="1">
        <v>1.25</v>
      </c>
      <c r="I116" s="1">
        <v>3.2</v>
      </c>
    </row>
    <row r="117" spans="6:9" x14ac:dyDescent="0.2">
      <c r="F117" s="1">
        <v>1.5</v>
      </c>
      <c r="I117" s="1">
        <v>3.3</v>
      </c>
    </row>
    <row r="118" spans="6:9" x14ac:dyDescent="0.2">
      <c r="F118" s="1">
        <v>1.75</v>
      </c>
      <c r="I118" s="1">
        <v>3.4</v>
      </c>
    </row>
    <row r="119" spans="6:9" x14ac:dyDescent="0.2">
      <c r="F119" s="1">
        <v>2</v>
      </c>
      <c r="I119" s="1">
        <v>3.5</v>
      </c>
    </row>
    <row r="120" spans="6:9" x14ac:dyDescent="0.2">
      <c r="F120" s="1">
        <v>2.25</v>
      </c>
      <c r="I120" s="1">
        <v>3.6</v>
      </c>
    </row>
    <row r="121" spans="6:9" x14ac:dyDescent="0.2">
      <c r="F121" s="1">
        <v>2.5</v>
      </c>
      <c r="I121" s="1">
        <v>3.7</v>
      </c>
    </row>
    <row r="122" spans="6:9" x14ac:dyDescent="0.2">
      <c r="F122" s="1">
        <v>2.75</v>
      </c>
      <c r="I122" s="1">
        <v>3.8</v>
      </c>
    </row>
    <row r="123" spans="6:9" x14ac:dyDescent="0.2">
      <c r="F123" s="1">
        <v>3</v>
      </c>
      <c r="I123" s="1">
        <v>3.9</v>
      </c>
    </row>
    <row r="124" spans="6:9" x14ac:dyDescent="0.2">
      <c r="I124" s="1">
        <v>4</v>
      </c>
    </row>
    <row r="125" spans="6:9" x14ac:dyDescent="0.2">
      <c r="I125" s="1">
        <v>4.0999999999999996</v>
      </c>
    </row>
    <row r="126" spans="6:9" x14ac:dyDescent="0.2">
      <c r="F126" s="1" t="s">
        <v>100</v>
      </c>
      <c r="I126" s="1">
        <v>4.2</v>
      </c>
    </row>
    <row r="127" spans="6:9" x14ac:dyDescent="0.2">
      <c r="F127" s="1">
        <v>0.25</v>
      </c>
      <c r="I127" s="1">
        <v>4.3</v>
      </c>
    </row>
    <row r="128" spans="6:9" x14ac:dyDescent="0.2">
      <c r="F128" s="1">
        <v>0.5</v>
      </c>
      <c r="I128" s="1">
        <v>4.4000000000000004</v>
      </c>
    </row>
    <row r="129" spans="6:9" x14ac:dyDescent="0.2">
      <c r="F129" s="1">
        <v>0.75</v>
      </c>
      <c r="I129" s="1">
        <v>4.5</v>
      </c>
    </row>
    <row r="130" spans="6:9" x14ac:dyDescent="0.2">
      <c r="F130" s="1">
        <v>1</v>
      </c>
      <c r="I130" s="1">
        <v>4.5999999999999996</v>
      </c>
    </row>
    <row r="131" spans="6:9" x14ac:dyDescent="0.2">
      <c r="F131" s="1">
        <v>1.25</v>
      </c>
      <c r="I131" s="1">
        <v>4.7</v>
      </c>
    </row>
    <row r="132" spans="6:9" x14ac:dyDescent="0.2">
      <c r="F132" s="1">
        <v>1.5</v>
      </c>
      <c r="I132" s="1">
        <v>4.8</v>
      </c>
    </row>
    <row r="133" spans="6:9" x14ac:dyDescent="0.2">
      <c r="F133" s="1">
        <v>1.75</v>
      </c>
      <c r="I133" s="1">
        <v>4.9000000000000004</v>
      </c>
    </row>
    <row r="134" spans="6:9" x14ac:dyDescent="0.2">
      <c r="F134" s="1">
        <v>2</v>
      </c>
      <c r="I134" s="1">
        <v>5</v>
      </c>
    </row>
    <row r="135" spans="6:9" x14ac:dyDescent="0.2">
      <c r="F135" s="1">
        <v>2.25</v>
      </c>
      <c r="I135" s="1">
        <v>5.0999999999999996</v>
      </c>
    </row>
    <row r="136" spans="6:9" x14ac:dyDescent="0.2">
      <c r="F136" s="1">
        <v>2.5</v>
      </c>
      <c r="I136" s="1">
        <v>5.2</v>
      </c>
    </row>
    <row r="137" spans="6:9" x14ac:dyDescent="0.2">
      <c r="F137" s="1">
        <v>2.75</v>
      </c>
      <c r="I137" s="1">
        <v>5.3</v>
      </c>
    </row>
    <row r="138" spans="6:9" x14ac:dyDescent="0.2">
      <c r="F138" s="1">
        <v>3</v>
      </c>
      <c r="I138" s="1">
        <v>5.4</v>
      </c>
    </row>
    <row r="139" spans="6:9" x14ac:dyDescent="0.2">
      <c r="I139" s="1">
        <v>5.5</v>
      </c>
    </row>
    <row r="140" spans="6:9" x14ac:dyDescent="0.2">
      <c r="I140" s="1">
        <v>5.6</v>
      </c>
    </row>
    <row r="141" spans="6:9" x14ac:dyDescent="0.2">
      <c r="I141" s="1">
        <v>5.7</v>
      </c>
    </row>
    <row r="142" spans="6:9" x14ac:dyDescent="0.2">
      <c r="I142" s="1">
        <v>5.8</v>
      </c>
    </row>
    <row r="143" spans="6:9" x14ac:dyDescent="0.2">
      <c r="I143" s="1">
        <v>5.9</v>
      </c>
    </row>
    <row r="144" spans="6:9" x14ac:dyDescent="0.2">
      <c r="I144" s="1">
        <v>6</v>
      </c>
    </row>
    <row r="145" spans="1:9" x14ac:dyDescent="0.2">
      <c r="I145" s="1">
        <v>6.1</v>
      </c>
    </row>
    <row r="146" spans="1:9" x14ac:dyDescent="0.2">
      <c r="I146" s="1">
        <v>6.2</v>
      </c>
    </row>
    <row r="147" spans="1:9" x14ac:dyDescent="0.2">
      <c r="I147" s="1">
        <v>6.3</v>
      </c>
    </row>
    <row r="148" spans="1:9" x14ac:dyDescent="0.2">
      <c r="I148" s="1">
        <v>6.4</v>
      </c>
    </row>
    <row r="149" spans="1:9" x14ac:dyDescent="0.2">
      <c r="I149" s="1">
        <v>6.5</v>
      </c>
    </row>
    <row r="150" spans="1:9" x14ac:dyDescent="0.2">
      <c r="I150"/>
    </row>
    <row r="151" spans="1:9" x14ac:dyDescent="0.2">
      <c r="I151" s="1">
        <v>6.7</v>
      </c>
    </row>
    <row r="154" spans="1:9" ht="17" thickBot="1" x14ac:dyDescent="0.25"/>
    <row r="155" spans="1:9" s="16" customFormat="1" ht="32" customHeight="1" thickTop="1" thickBot="1" x14ac:dyDescent="0.25">
      <c r="A155" s="19"/>
      <c r="B155" s="19"/>
    </row>
    <row r="156" spans="1:9" s="24" customFormat="1" ht="20" customHeight="1" thickTop="1" thickBot="1" x14ac:dyDescent="0.25">
      <c r="A156" s="21"/>
      <c r="B156" s="22"/>
      <c r="C156" s="23"/>
    </row>
    <row r="157" spans="1:9" ht="17" thickTop="1" x14ac:dyDescent="0.2"/>
  </sheetData>
  <dataValidations disablePrompts="1" count="2">
    <dataValidation type="list" allowBlank="1" showInputMessage="1" showErrorMessage="1" sqref="B3" xr:uid="{61A470EF-B70C-AA40-940F-5C87FDCDF9B4}">
      <formula1>$J$14:$J$22</formula1>
    </dataValidation>
    <dataValidation type="list" allowBlank="1" showInputMessage="1" showErrorMessage="1" sqref="D3" xr:uid="{30DD289B-5292-A04D-8447-4898603959F3}">
      <formula1>$J$23:$J$57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ED47-3553-4344-9B36-679A5BB2F982}">
  <dimension ref="A1:X32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O14" sqref="O14"/>
    </sheetView>
  </sheetViews>
  <sheetFormatPr baseColWidth="10" defaultRowHeight="18" thickTop="1" thickBottom="1" x14ac:dyDescent="0.25"/>
  <cols>
    <col min="1" max="1" width="8.83203125" style="18" bestFit="1" customWidth="1"/>
    <col min="2" max="2" width="9.33203125" style="18" bestFit="1" customWidth="1"/>
    <col min="3" max="3" width="10.83203125" style="18"/>
    <col min="4" max="4" width="7" style="18" bestFit="1" customWidth="1"/>
    <col min="5" max="5" width="9.1640625" style="17" bestFit="1" customWidth="1"/>
    <col min="6" max="6" width="10.33203125" style="18" customWidth="1"/>
    <col min="7" max="8" width="7" style="18" bestFit="1" customWidth="1"/>
    <col min="9" max="9" width="8.83203125" style="18" customWidth="1"/>
    <col min="10" max="10" width="6.6640625" style="18" customWidth="1"/>
    <col min="11" max="11" width="7.5" style="18" bestFit="1" customWidth="1"/>
    <col min="12" max="13" width="8.5" style="18" bestFit="1" customWidth="1"/>
    <col min="14" max="14" width="8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12.33203125" style="18" bestFit="1" customWidth="1"/>
    <col min="22" max="22" width="12.5" style="18" customWidth="1"/>
    <col min="23" max="23" width="15.1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50" t="s">
        <v>94</v>
      </c>
      <c r="N1" s="50"/>
      <c r="O1" s="50" t="s">
        <v>95</v>
      </c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57" customHeight="1" thickTop="1" thickBot="1" x14ac:dyDescent="0.25">
      <c r="B2" s="31"/>
      <c r="C2" s="31"/>
      <c r="D2" s="31"/>
      <c r="E2" s="31"/>
      <c r="F2" s="31"/>
      <c r="G2" s="31"/>
      <c r="H2" s="31"/>
      <c r="I2" s="31"/>
      <c r="J2" s="31"/>
      <c r="K2" s="31"/>
      <c r="L2" s="51" t="s">
        <v>69</v>
      </c>
      <c r="O2" s="51">
        <v>15000</v>
      </c>
      <c r="P2" s="31"/>
      <c r="Q2" s="31"/>
      <c r="R2" s="31"/>
      <c r="S2" s="31"/>
      <c r="T2" s="31"/>
      <c r="U2" s="31"/>
      <c r="V2" s="31"/>
      <c r="W2" s="31"/>
      <c r="X2" s="31"/>
    </row>
    <row r="3" spans="1:24" s="62" customFormat="1" ht="35" customHeight="1" thickTop="1" thickBot="1" x14ac:dyDescent="0.25">
      <c r="A3" s="60" t="s">
        <v>8</v>
      </c>
      <c r="B3" s="60" t="s">
        <v>1</v>
      </c>
      <c r="C3" s="61" t="s">
        <v>73</v>
      </c>
      <c r="D3" s="61" t="s">
        <v>0</v>
      </c>
      <c r="E3" s="61" t="s">
        <v>2</v>
      </c>
      <c r="F3" s="61" t="s">
        <v>7</v>
      </c>
      <c r="G3" s="60" t="s">
        <v>75</v>
      </c>
      <c r="H3" s="60" t="s">
        <v>80</v>
      </c>
      <c r="I3" s="60" t="s">
        <v>34</v>
      </c>
      <c r="J3" s="60" t="s">
        <v>74</v>
      </c>
      <c r="K3" s="60" t="s">
        <v>76</v>
      </c>
      <c r="L3" s="60" t="s">
        <v>77</v>
      </c>
      <c r="M3" s="61" t="s">
        <v>79</v>
      </c>
      <c r="N3" s="60" t="s">
        <v>3</v>
      </c>
      <c r="O3" s="60" t="s">
        <v>24</v>
      </c>
      <c r="P3" s="61" t="s">
        <v>66</v>
      </c>
      <c r="Q3" s="60" t="s">
        <v>27</v>
      </c>
      <c r="R3" s="60" t="s">
        <v>4</v>
      </c>
      <c r="S3" s="60" t="s">
        <v>5</v>
      </c>
      <c r="T3" s="60" t="s">
        <v>78</v>
      </c>
      <c r="U3" s="60" t="s">
        <v>6</v>
      </c>
      <c r="V3" s="60" t="s">
        <v>50</v>
      </c>
      <c r="W3" s="60" t="s">
        <v>92</v>
      </c>
      <c r="X3" s="61"/>
    </row>
    <row r="4" spans="1:24" s="20" customFormat="1" thickTop="1" thickBot="1" x14ac:dyDescent="0.25">
      <c r="E4" s="29"/>
    </row>
    <row r="6" spans="1:24" s="46" customFormat="1" ht="56" customHeight="1" thickTop="1" thickBot="1" x14ac:dyDescent="0.25">
      <c r="A6" s="49" t="s">
        <v>69</v>
      </c>
      <c r="B6" s="43" t="s">
        <v>69</v>
      </c>
      <c r="C6" s="43" t="s">
        <v>69</v>
      </c>
      <c r="D6" s="43" t="s">
        <v>69</v>
      </c>
      <c r="E6" s="43" t="s">
        <v>69</v>
      </c>
      <c r="F6" s="44" t="s">
        <v>91</v>
      </c>
      <c r="G6" s="43" t="s">
        <v>69</v>
      </c>
      <c r="H6" s="43" t="s">
        <v>69</v>
      </c>
      <c r="I6" s="43" t="s">
        <v>69</v>
      </c>
      <c r="J6" s="43" t="s">
        <v>69</v>
      </c>
      <c r="K6" s="43" t="s">
        <v>69</v>
      </c>
      <c r="L6" s="43" t="s">
        <v>91</v>
      </c>
      <c r="M6" s="43" t="s">
        <v>91</v>
      </c>
      <c r="N6" s="43" t="s">
        <v>69</v>
      </c>
      <c r="O6" s="43" t="s">
        <v>91</v>
      </c>
      <c r="P6" s="43" t="s">
        <v>91</v>
      </c>
      <c r="Q6" s="43" t="s">
        <v>91</v>
      </c>
      <c r="R6" s="43">
        <v>3</v>
      </c>
      <c r="S6" s="43" t="s">
        <v>25</v>
      </c>
      <c r="T6" s="43" t="s">
        <v>91</v>
      </c>
      <c r="U6" s="43" t="s">
        <v>91</v>
      </c>
      <c r="V6" s="43" t="s">
        <v>91</v>
      </c>
      <c r="W6" s="45">
        <v>15600</v>
      </c>
      <c r="X6" s="43"/>
    </row>
    <row r="32" spans="1:24" s="38" customFormat="1" ht="35" customHeight="1" thickTop="1" thickBot="1" x14ac:dyDescent="0.25">
      <c r="A32" s="27" t="s">
        <v>69</v>
      </c>
      <c r="B32" s="37" t="s">
        <v>69</v>
      </c>
      <c r="C32" s="27" t="s">
        <v>69</v>
      </c>
      <c r="D32" s="27" t="s">
        <v>69</v>
      </c>
      <c r="E32" s="27" t="s">
        <v>69</v>
      </c>
      <c r="F32" s="27" t="s">
        <v>91</v>
      </c>
      <c r="G32" s="27" t="s">
        <v>69</v>
      </c>
      <c r="H32" s="27" t="s">
        <v>69</v>
      </c>
      <c r="I32" s="27" t="s">
        <v>69</v>
      </c>
      <c r="J32" s="27" t="s">
        <v>69</v>
      </c>
      <c r="K32" s="27" t="s">
        <v>69</v>
      </c>
      <c r="L32" s="27" t="s">
        <v>91</v>
      </c>
      <c r="M32" s="27" t="s">
        <v>91</v>
      </c>
      <c r="N32" s="27" t="s">
        <v>69</v>
      </c>
      <c r="O32" s="27" t="s">
        <v>91</v>
      </c>
      <c r="P32" s="27" t="s">
        <v>91</v>
      </c>
      <c r="Q32" s="27" t="s">
        <v>91</v>
      </c>
      <c r="R32" s="27">
        <v>3</v>
      </c>
      <c r="S32" s="27" t="s">
        <v>25</v>
      </c>
      <c r="T32" s="27" t="s">
        <v>91</v>
      </c>
      <c r="U32" s="27" t="s">
        <v>91</v>
      </c>
      <c r="V32" s="27" t="s">
        <v>91</v>
      </c>
      <c r="W32" s="27" t="s">
        <v>91</v>
      </c>
      <c r="X32" s="27"/>
    </row>
  </sheetData>
  <conditionalFormatting sqref="A32">
    <cfRule type="containsText" dxfId="533" priority="10" operator="containsText" text="SELECT">
      <formula>NOT(ISERROR(SEARCH("SELECT",A32)))</formula>
    </cfRule>
  </conditionalFormatting>
  <conditionalFormatting sqref="A6:XFD6">
    <cfRule type="containsText" dxfId="532" priority="7" operator="containsText" text="SELECT">
      <formula>NOT(ISERROR(SEARCH("SELECT",A6)))</formula>
    </cfRule>
    <cfRule type="containsText" dxfId="531" priority="8" operator="containsText" text="SELECT">
      <formula>NOT(ISERROR(SEARCH("SELECT",A6)))</formula>
    </cfRule>
  </conditionalFormatting>
  <conditionalFormatting sqref="A32:XFD32">
    <cfRule type="containsText" dxfId="530" priority="9" operator="containsText" text="SELECT">
      <formula>NOT(ISERROR(SEARCH("SELECT",A32)))</formula>
    </cfRule>
    <cfRule type="containsText" dxfId="529" priority="11" operator="containsText" text="SELECT">
      <formula>NOT(ISERROR(SEARCH("SELECT",A32)))</formula>
    </cfRule>
  </conditionalFormatting>
  <conditionalFormatting sqref="L2 O2">
    <cfRule type="containsText" dxfId="528" priority="1" operator="containsText" text="SELECT">
      <formula>NOT(ISERROR(SEARCH("SELECT",L2)))</formula>
    </cfRule>
    <cfRule type="containsText" dxfId="527" priority="2" operator="containsText" text="SELECT">
      <formula>NOT(ISERROR(SEARCH("SELECT",L2)))</formula>
    </cfRule>
  </conditionalFormatting>
  <conditionalFormatting sqref="U6">
    <cfRule type="cellIs" dxfId="526" priority="4" operator="lessThan">
      <formula>0</formula>
    </cfRule>
    <cfRule type="cellIs" dxfId="525" priority="5" operator="greaterThan">
      <formula>0</formula>
    </cfRule>
    <cfRule type="cellIs" dxfId="524" priority="6" operator="greaterThan">
      <formula>0</formula>
    </cfRule>
  </conditionalFormatting>
  <dataValidations count="1">
    <dataValidation operator="greaterThan" allowBlank="1" showInputMessage="1" showErrorMessage="1" sqref="F6" xr:uid="{F2DD90E5-B0B8-3D47-B28A-64AD908956EE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6201F90-BE5E-DE4B-BE6C-FCF72A47CDED}">
            <xm:f>NOT(ISERROR(SEARCH("-",U6)))</xm:f>
            <xm:f>"-"</xm:f>
            <x14:dxf>
              <font>
                <color theme="4"/>
              </font>
            </x14:dxf>
          </x14:cfRule>
          <xm:sqref>U6:V6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60AA1388-22DD-CE40-A6B9-9E7DC3DF91F0}">
          <x14:formula1>
            <xm:f>datasheet!$J$83:$J$90</xm:f>
          </x14:formula1>
          <xm:sqref>K16</xm:sqref>
        </x14:dataValidation>
        <x14:dataValidation type="list" allowBlank="1" showInputMessage="1" showErrorMessage="1" xr:uid="{1DEF94D8-3124-5D45-8C23-58273A2AF107}">
          <x14:formula1>
            <xm:f>datasheet!$F$25:$F$31</xm:f>
          </x14:formula1>
          <xm:sqref>L2 O2</xm:sqref>
        </x14:dataValidation>
        <x14:dataValidation type="list" allowBlank="1" showInputMessage="1" showErrorMessage="1" xr:uid="{CFF3BD39-A1EA-6B49-BD5F-1443BB4E5480}">
          <x14:formula1>
            <xm:f>datasheet!$E$51:$E$66</xm:f>
          </x14:formula1>
          <xm:sqref>R32</xm:sqref>
        </x14:dataValidation>
        <x14:dataValidation type="list" allowBlank="1" showInputMessage="1" showErrorMessage="1" xr:uid="{31A98594-9E0E-8F45-92EE-995623EB033C}">
          <x14:formula1>
            <xm:f>datasheet!$F$111:$F$123</xm:f>
          </x14:formula1>
          <xm:sqref>K32 K6</xm:sqref>
        </x14:dataValidation>
        <x14:dataValidation type="list" allowBlank="1" showInputMessage="1" showErrorMessage="1" xr:uid="{7D8D5866-FC41-8A42-826D-E8F11E7EBAF5}">
          <x14:formula1>
            <xm:f>datasheet!$I$88:$I$151</xm:f>
          </x14:formula1>
          <xm:sqref>N32 N6</xm:sqref>
        </x14:dataValidation>
        <x14:dataValidation type="list" allowBlank="1" showInputMessage="1" showErrorMessage="1" xr:uid="{B2FE4FA9-AACA-8749-ADCB-6050485D0F40}">
          <x14:formula1>
            <xm:f>datasheet!$E$51:$E$71</xm:f>
          </x14:formula1>
          <xm:sqref>R6</xm:sqref>
        </x14:dataValidation>
        <x14:dataValidation type="list" allowBlank="1" showInputMessage="1" showErrorMessage="1" xr:uid="{E03F8F75-5986-284B-A79B-F60A5887FBD0}">
          <x14:formula1>
            <xm:f>datasheet!$F$66:$F$70</xm:f>
          </x14:formula1>
          <xm:sqref>S32 S6</xm:sqref>
        </x14:dataValidation>
        <x14:dataValidation type="list" allowBlank="1" showInputMessage="1" showErrorMessage="1" xr:uid="{171933E8-F5B3-7A45-B1B4-5E44310B8454}">
          <x14:formula1>
            <xm:f>datasheet!$E$51:$E$82</xm:f>
          </x14:formula1>
          <xm:sqref>B32 D32 B6 D6</xm:sqref>
        </x14:dataValidation>
        <x14:dataValidation type="list" allowBlank="1" showInputMessage="1" showErrorMessage="1" xr:uid="{50FFF286-400D-3A42-89FE-00665F396ABA}">
          <x14:formula1>
            <xm:f>datasheet!$J$59:$J$71</xm:f>
          </x14:formula1>
          <xm:sqref>A32 A6</xm:sqref>
        </x14:dataValidation>
        <x14:dataValidation type="list" allowBlank="1" showInputMessage="1" showErrorMessage="1" xr:uid="{7D291D1A-DD3C-4547-9A16-EA3E110DE23C}">
          <x14:formula1>
            <xm:f>datasheet!$J$74:$J$80</xm:f>
          </x14:formula1>
          <xm:sqref>C32 C6</xm:sqref>
        </x14:dataValidation>
        <x14:dataValidation type="list" allowBlank="1" showInputMessage="1" showErrorMessage="1" xr:uid="{CF7C3DDE-54F0-AB4D-A683-3176A30C462B}">
          <x14:formula1>
            <xm:f>datasheet!$E$25:$E$31</xm:f>
          </x14:formula1>
          <xm:sqref>E32 E6</xm:sqref>
        </x14:dataValidation>
        <x14:dataValidation type="list" allowBlank="1" showInputMessage="1" showErrorMessage="1" xr:uid="{9E651322-01FF-A844-8617-7C241D6C1EDE}">
          <x14:formula1>
            <xm:f>datasheet!$F$6:$F$12</xm:f>
          </x14:formula1>
          <xm:sqref>G32 G6</xm:sqref>
        </x14:dataValidation>
        <x14:dataValidation type="list" allowBlank="1" showInputMessage="1" showErrorMessage="1" xr:uid="{BF6248E5-7CA1-C348-B918-05EDC6AFE363}">
          <x14:formula1>
            <xm:f>datasheet!$H$6:$H$12</xm:f>
          </x14:formula1>
          <xm:sqref>H32 H6</xm:sqref>
        </x14:dataValidation>
        <x14:dataValidation type="list" allowBlank="1" showInputMessage="1" showErrorMessage="1" xr:uid="{7CB94A24-9C20-1142-B6E4-D62B3F0370E9}">
          <x14:formula1>
            <xm:f>datasheet!$F$53:$F$55</xm:f>
          </x14:formula1>
          <xm:sqref>I32 I6</xm:sqref>
        </x14:dataValidation>
        <x14:dataValidation type="list" allowBlank="1" showInputMessage="1" showErrorMessage="1" xr:uid="{CAA7EFB9-8C31-D942-A99E-6A97395DD6CE}">
          <x14:formula1>
            <xm:f>datasheet!$F$37:$F$39</xm:f>
          </x14:formula1>
          <xm:sqref>J32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DF7B-983A-3148-A3D0-08DD54A1C2B7}">
  <dimension ref="A1:X36"/>
  <sheetViews>
    <sheetView zoomScale="130" zoomScaleNormal="130" workbookViewId="0">
      <pane xSplit="21" ySplit="16" topLeftCell="V17" activePane="bottomRight" state="frozen"/>
      <selection pane="topRight" activeCell="V1" sqref="V1"/>
      <selection pane="bottomLeft" activeCell="A17" sqref="A17"/>
      <selection pane="bottomRight" activeCell="I5" sqref="I5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bestFit="1" customWidth="1"/>
    <col min="12" max="12" width="11.1640625" style="18" bestFit="1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21.5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70" customHeight="1" thickTop="1" thickBot="1" x14ac:dyDescent="0.25">
      <c r="B2" s="31"/>
      <c r="C2" s="31"/>
      <c r="D2" s="31"/>
      <c r="E2" s="31"/>
      <c r="F2" s="31"/>
      <c r="G2" s="31"/>
      <c r="H2" s="51"/>
      <c r="I2" s="31"/>
      <c r="J2" s="51"/>
      <c r="K2" s="31"/>
      <c r="L2" s="51"/>
      <c r="M2" s="31"/>
      <c r="N2" s="5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137" customFormat="1" ht="35" customHeight="1" thickTop="1" thickBot="1" x14ac:dyDescent="0.25">
      <c r="B3" s="138"/>
      <c r="D3" s="138"/>
      <c r="F3" s="138"/>
      <c r="H3" s="145" t="s">
        <v>92</v>
      </c>
      <c r="I3" s="139" t="s">
        <v>53</v>
      </c>
      <c r="J3" s="145" t="s">
        <v>76</v>
      </c>
      <c r="K3" s="139" t="s">
        <v>53</v>
      </c>
      <c r="L3" s="145" t="s">
        <v>26</v>
      </c>
      <c r="M3" s="140" t="s">
        <v>53</v>
      </c>
      <c r="N3" s="145" t="s">
        <v>67</v>
      </c>
      <c r="O3" s="141"/>
      <c r="P3" s="138"/>
      <c r="Q3" s="141"/>
      <c r="R3" s="141"/>
      <c r="S3" s="141"/>
      <c r="T3" s="141"/>
      <c r="U3" s="141"/>
      <c r="V3" s="141"/>
      <c r="W3" s="141"/>
      <c r="X3" s="138"/>
    </row>
    <row r="4" spans="1:24" s="92" customFormat="1" ht="17" thickTop="1" x14ac:dyDescent="0.2">
      <c r="E4" s="93"/>
    </row>
    <row r="5" spans="1:24" s="38" customFormat="1" ht="58" customHeight="1" x14ac:dyDescent="0.2">
      <c r="A5" s="67" t="s">
        <v>101</v>
      </c>
      <c r="B5" s="67" t="s">
        <v>101</v>
      </c>
      <c r="C5" s="68" t="s">
        <v>101</v>
      </c>
      <c r="D5" s="68" t="s">
        <v>101</v>
      </c>
      <c r="E5" s="68" t="s">
        <v>101</v>
      </c>
      <c r="F5" s="68" t="s">
        <v>101</v>
      </c>
      <c r="G5" s="68" t="s">
        <v>101</v>
      </c>
      <c r="H5" s="77">
        <v>6000</v>
      </c>
      <c r="I5" s="14" t="s">
        <v>99</v>
      </c>
      <c r="J5" s="128" t="s">
        <v>100</v>
      </c>
      <c r="K5" s="14" t="s">
        <v>99</v>
      </c>
      <c r="L5" s="128" t="s">
        <v>69</v>
      </c>
      <c r="M5" s="14" t="s">
        <v>99</v>
      </c>
      <c r="N5" s="69" t="str">
        <f>IF(AND(J5="YOUR RISK",L5="SELECT"),"EMPTY",IF(AND(J5="YOUR RISK"),"EMPTY",IF(AND(L5="SELECT"),"EMPTY",IF(AND(J5=0.25,L5=0.5),3,IF(AND(J5=0.25,L5=0.6),2.5,IF(AND(J5=0.25,L5=0.7),2.14,IF(AND(J5=0.25,L5=0.8),1.87,IF(AND(J5=0.25,L5=0.9),1.66,IF(AND(J5=0.25,L5=1),1.5,IF(AND(J5=0.25,L5=1.1),1.36,IF(AND(J5=0.25,L5=1.2),1.25,IF(AND(J5=0.25,L5=1.3),1.15,IF(AND(J5=0.25,L5=1.4),1.07,IF(AND(J5=0.25,L5=1.5),1,IF(AND(J5=0.25,L5=1.6),0.93,IF(AND(J5=0.25,L5=1.7),0.88,IF(AND(J5=0.25,L5=1.8),0.83,IF(AND(J5=0.25,L5=1.9),0.78,IF(AND(J5=0.25,L5=2),0.75,IF(AND(J5=0.25,L5=2.1),0.71,IF(AND(J5=0.25,L5=2.2),0.68,IF(AND(J5=0.25,L5=2.3),0.65,IF(AND(J5=0.25,L5=2.4),0.62,IF(AND(J5=0.25,L5=2.5),0.6,IF(AND(J5=0.25,L5=2.6),0.57,IF(AND(J5=0.25,L5=2.7),0.55,IF(AND(J5=0.25,L5=2.8),0.53,IF(AND(J5=0.25,L5=2.9),0.51,IF(AND(J5=0.25,L5=3),0.5,IF(AND(J5=0.25,L5=3.1),0.48,IF(AND(J5=0.25,L5=3.2),0.46,IF(AND(J5=0.25,L5=3.3),0.45,IF(AND(J5=0.25,L5=3.4),0.44,IF(AND(J5=0.25,L5=3.5),0.42,IF(AND(J5=0.25,L5=3.6),0.41,IF(AND(J5=0.25,L5=3.7),40,IF(AND(J5=0.25,L5=3.8),0.39,IF(AND(J5=0.25,L5=3.9),0.38,IF(AND(J5=0.25,L5=4),0.37,IF(AND(J5=0.25,L5=4.1),0.36,IF(AND(J5=0.25,L5=4.2),0.35,IF(AND(J5=0.25,L5=4.3),0.34,IF(AND(J5=0.25,L5=4.4),0.34,IF(AND(J5=0.25,L5=4.5),0.33,IF(AND(J5=0.25,L5=4.6),0.32,IF(AND(J5=0.25,L5=4.7),0.31,IF(AND(J5=0.25,L5=4.8),0.31,IF(AND(J5=0.25,L5=4.9),0.3,IF(AND(J5=0.25,L5=5),0.3,IF(AND(J5=0.25,L5=5.1),0.29,IF(AND(J5=0.25,L5=5.2),0.28,IF(AND(J5=0.25,L5=5.3),0.28,IF(AND(J5=0.25,L5=5.4),0.27,IF(AND(J5=0.25,L5=5.5),0.27,IF(AND(J5=0.25,L5=5.6),0.26,IF(AND(J5=0.25,L5=5.7),0.26,IF(AND(J5=0.25,L5=5.8),0.25,IF(AND(J5=0.25,L5=5.9),0.25,IF(AND(J5=0.25,L5=6),0.25,IF(AND(J5=0.25,L5=6.1),0.24,IF(AND(J5=0.25,L5=0.62),0.24,IF(AND(J5=0.25,L5=6.3),0.23,IF(AND(J5=0.25,L5=6.4),0.23,IF(AND(J5=0.25,L5=6.5),0.23))))))))))))))))))))))))))))))))))))))))))))))))))))))))))))))))</f>
        <v>EMPTY</v>
      </c>
      <c r="O5" s="68" t="s">
        <v>101</v>
      </c>
      <c r="P5" s="68" t="s">
        <v>101</v>
      </c>
      <c r="Q5" s="68" t="s">
        <v>101</v>
      </c>
      <c r="R5" s="68" t="s">
        <v>101</v>
      </c>
      <c r="S5" s="68" t="s">
        <v>101</v>
      </c>
      <c r="T5" s="68" t="s">
        <v>101</v>
      </c>
      <c r="U5" s="68" t="s">
        <v>101</v>
      </c>
      <c r="V5" s="68" t="s">
        <v>101</v>
      </c>
      <c r="W5" s="27" t="s">
        <v>91</v>
      </c>
      <c r="X5" s="27"/>
    </row>
    <row r="6" spans="1:24" s="20" customFormat="1" ht="17" thickBot="1" x14ac:dyDescent="0.25">
      <c r="E6" s="29"/>
    </row>
    <row r="7" spans="1:24" s="92" customFormat="1" ht="17" thickTop="1" x14ac:dyDescent="0.2">
      <c r="E7" s="93"/>
    </row>
    <row r="8" spans="1:24" s="38" customFormat="1" ht="58" customHeight="1" x14ac:dyDescent="0.2">
      <c r="A8" s="67" t="s">
        <v>101</v>
      </c>
      <c r="B8" s="67" t="s">
        <v>101</v>
      </c>
      <c r="C8" s="68" t="s">
        <v>101</v>
      </c>
      <c r="D8" s="68" t="s">
        <v>101</v>
      </c>
      <c r="E8" s="68" t="s">
        <v>101</v>
      </c>
      <c r="F8" s="68" t="s">
        <v>101</v>
      </c>
      <c r="G8" s="68" t="s">
        <v>101</v>
      </c>
      <c r="H8" s="70" t="s">
        <v>68</v>
      </c>
      <c r="I8" s="14" t="s">
        <v>99</v>
      </c>
      <c r="J8" s="128" t="s">
        <v>100</v>
      </c>
      <c r="K8" s="14" t="s">
        <v>99</v>
      </c>
      <c r="L8" s="128" t="s">
        <v>69</v>
      </c>
      <c r="M8" s="14" t="s">
        <v>99</v>
      </c>
      <c r="N8" s="69" t="str">
        <f>IF(AND(J8="YOUR RISK",L8="SELECT"),"EMPTY",IF(AND(J8="YOUR RISK"),"EMPTY",IF(AND(L8="SELECT"),"EMPTY",IF(AND(J8=0.5,L8=0.5),6,IF(AND(J8=0.5,L8=0.6),6,IF(AND(J8=0.5,L8=0.7),4.28,IF(AND(J8=0.5,L8=0.8),3.75,IF(AND(J8=0.5,L8=0.9),3.33,IF(AND(J8=0.5,L8=1),3,IF(AND(J8=0.5,L8=1,1),2.72,IF(AND(J8=0.5,L8=1.2),2.5,IF(AND(J8=0.5,L8=1.3),2.3,IF(AND(J8=0.5,L8=1.4),2.14,IF(AND(J8=0.5,L8=1.5),2,IF(AND(J8=0.5,L8=1.6),1.87,IF(AND(J8=0.5,L8=1.7),1.76,IF(AND(J8=0.5,L8=1.8),1.66,IF(AND(J8=0.5,L8=1.9),1.57,IF(AND(J8=0.5,L8=2),1.5,IF(AND(J8=0.5,L8=2.1),1.42,IF(AND(J8=0.5,L8=2.2),1.36,IF(AND(J8=0.5,L8=2.3),1.3,IF(AND(J8=0.5,L8=2.4),1.25,IF(AND(J8=0.5,L8=2.5),1.2,IF(AND(J8=0.5,L8=2.6),1.15,IF(AND(J8=0.5,L8=2.7),1.11,IF(AND(J8=0.5,L8=2.8),1.07,IF(AND(J8=0.5,L8=2.9),1.03,IF(AND(J8=0.5,L8=3),1,IF(AND(J8=0.5,L8=3.1),0.96,IF(AND(J8=0.5,L8=3.2),0.93,IF(AND(J8=0.5,L8=3.3),0.9,IF(AND(J8=0.5,L8=3.4),0.88,IF(AND(J8=0.5,L8=3.5),0.85,IF(AND(J8=0.5,L8=3.6),0.83,IF(AND(J8=0.5,L8=3.7),0.81,IF(AND(J8=0.5,L8=3.8),0.78,IF(AND(J8=0.5,L8=3.9),0.76,IF(AND(J8=0.5,L8=4),0.73,IF(AND(J8=0.5,L8=4.1),0.73,IF(AND(J8=0.5,L8=4.2),0.71,IF(AND(J8=0.5,L8=4.3),0.69,IF(AND(J8=0.5,L8=4.4),0.68,IF(AND(J8=0.5,L8=4.5),0.66,IF(AND(J8=0.5,L8=4.6),0.65,IF(AND(J8=0.5,L8=4.7),0.63,IF(AND(J8=0.5,L8=4.8),0.62,IF(AND(J8=0.5,L8=4.9),0.61,IF(AND(J8=0.5,L8=5),0.6,IF(AND(J8=0.5,L8=5.1),0.58,IF(AND(J8=0.5,L8=5.2),0.57,IF(AND(J8=0.5,L8=5.3),0.53,IF(AND(J8=0.5,L8=5.4),0.55,IF(AND(J8=0.5,L8=5.5),0.54,IF(AND(J8=0.5,L8=5.6),0.53,IF(AND(J8=0.5,L8=5.7),0.52,IF(AND(J8=0.5,L8=5.8),0.51,IF(AND(J8=0.5,L8=5.9),0.5,IF(AND(J8=0.5,L8=6),0.5,IF(AND(J8=0.5,L8=6.1),0.49,IF(AND(J8=0.5,L8=6.2),0.48,IF(AND(J8=0.5,L8=6.3),0.47,IF(AND(J8=0.5,L8=6.4),0.46,IF(AND(J8=0.5,L8=6.5),0.46))))))))))))))))))))))))))))))))))))))))))))))))))))))))))))))))</f>
        <v>EMPTY</v>
      </c>
      <c r="O8" s="68" t="s">
        <v>101</v>
      </c>
      <c r="P8" s="68" t="s">
        <v>101</v>
      </c>
      <c r="Q8" s="68" t="s">
        <v>101</v>
      </c>
      <c r="R8" s="68" t="s">
        <v>101</v>
      </c>
      <c r="S8" s="68" t="s">
        <v>101</v>
      </c>
      <c r="T8" s="68" t="s">
        <v>101</v>
      </c>
      <c r="U8" s="68" t="s">
        <v>101</v>
      </c>
      <c r="V8" s="68" t="s">
        <v>101</v>
      </c>
      <c r="W8" s="27" t="s">
        <v>91</v>
      </c>
      <c r="X8" s="27"/>
    </row>
    <row r="9" spans="1:24" s="20" customFormat="1" ht="17" thickBot="1" x14ac:dyDescent="0.25">
      <c r="E9" s="29"/>
    </row>
    <row r="10" spans="1:24" s="92" customFormat="1" ht="17" thickTop="1" x14ac:dyDescent="0.2">
      <c r="E10" s="93"/>
    </row>
    <row r="11" spans="1:24" s="38" customFormat="1" ht="58" customHeight="1" x14ac:dyDescent="0.2">
      <c r="A11" s="67" t="s">
        <v>101</v>
      </c>
      <c r="B11" s="67" t="s">
        <v>101</v>
      </c>
      <c r="C11" s="68" t="s">
        <v>101</v>
      </c>
      <c r="D11" s="68" t="s">
        <v>101</v>
      </c>
      <c r="E11" s="68" t="s">
        <v>101</v>
      </c>
      <c r="F11" s="68" t="s">
        <v>101</v>
      </c>
      <c r="G11" s="68" t="s">
        <v>101</v>
      </c>
      <c r="H11" s="70" t="s">
        <v>68</v>
      </c>
      <c r="I11" s="14" t="s">
        <v>99</v>
      </c>
      <c r="J11" s="128" t="s">
        <v>100</v>
      </c>
      <c r="K11" s="14" t="s">
        <v>99</v>
      </c>
      <c r="L11" s="128" t="s">
        <v>69</v>
      </c>
      <c r="M11" s="14" t="s">
        <v>99</v>
      </c>
      <c r="N11" s="69" t="str">
        <f>IF(AND(J11="YOUR RISK",L11="SELECT"),"EMPTY",IF(AND(J11="YOUR RISK"),"EMPTY",IF(AND(L11="SELECT"),"EMPTY",IF(AND(J11=0.75,L11=0.5),9,IF(AND(J11=0.75,L11=0.6),7.5,IF(AND(J11=0.75,L11=0.7),6.42,IF(AND(J11=0.75,L11=0.8),5.6,IF(AND(J11=0.75,L11=0.9),5,IF(AND(J11=0.75,L11=1),4.5,IF(AND(J11=0.75,L11=1.1),4.09,IF(AND(J11=0.75,L11=1.2),3.75,IF(AND(J11=0.75,L11=1.3),3.46,IF(AND(J11=0.75,L11=1.4),3.21,IF(AND(J11=0.75,L11=1.5),3,IF(AND(J11=0.75,L11=1.6),2.81,IF(AND(J11=0.75,L11=1.7),2.64,IF(AND(J11=0.75,L11=1.8),2.5,IF(AND(J11=0.75,L11=1.9),2.36,IF(AND(J11=0.75,L11=2),2.25,IF(AND(J11=0.75,L11=2.1),2.14,IF(AND(J11=0.75,L11=2.2),2.04,IF(AND(J11=0.75,L11=2.3),1.95,IF(AND(J11=0.75,L11=2.4),1.87,IF(AND(J11=0.75,L11=2.5),1.8,IF(AND(J11=0.75,L11=2.6),1.73,IF(AND(J11=0.75,L11=2.7),1.66,IF(AND(J11=0.75,L11=2.8),1.6,IF(AND(J11=0.75,L11=2.9),1.55,IF(AND(J11=0.75,L11=3),1.5,IF(AND(J11=0.75,L11=3.1),1.45,IF(AND(J11=0.75,L11=3.2),1.4,IF(AND(J11=0.75,L11=3.3),1.36,IF(AND(J11=0.75,L11=3.4),1.32,IF(AND(J11=0.75,L11=3.5),1.28,IF(AND(J11=0.75,L11=3.6),1.25,IF(AND(J11=0.75,L11=3.7),1.21,IF(AND(J11=0.75,L11=3.8),1.18,IF(AND(J11=0.75,L11=3.9),1.15,IF(AND(J11=0.75,L11=4),1.12,IF(AND(J11=0.75,L11=4.1),1.09,IF(AND(J11=0.75,L11=4.2),1.07,IF(AND(J11=0.75,L11=4.3),1.04,IF(AND(J11=0.75,L11=4.4),1.02,IF(AND(J11=0.75,L11=4.5),1,IF(AND(J11=0.75,L11=4.6),0.97,IF(AND(J11=0.75,L11=4.7),0.95,IF(AND(J11=0.75,L11=4.8),0.93,IF(AND(J11=0.75,L11=4.9),0.91,IF(AND(J11=0.75,L11=5),0.9,IF(AND(J11=0.75,L11=5.1),0.88,IF(AND(J11=0.75,L11=5.2),0.86,IF(AND(J11=0.75,L11=5.3),0.84,IF(AND(J11=0.75,L11=5.4),0.83,IF(AND(J11=0.75,L11=5.5),0.81,IF(AND(J11=0.75,L11=5.6),0.8,IF(AND(J11=0.75,L11=5.7),0.78,IF(AND(J11=0.75,L11=5.8),0.77,IF(AND(J11=0.75,L11=5.9),0.76,IF(AND(J11=0.75,L11=6),0.75,IF(AND(J11=0.75,L11=6.1),0.73,IF(AND(J11=0.75,L11=6.2),0.72,IF(AND(J11=0.75,L11=6.3),0.71,IF(AND(J11=0.75,L11=6.4),0.7,IF(AND(J11=0.75,L11=6.5),0.69))))))))))))))))))))))))))))))))))))))))))))))))))))))))))))))))</f>
        <v>EMPTY</v>
      </c>
      <c r="O11" s="68" t="s">
        <v>101</v>
      </c>
      <c r="P11" s="68" t="s">
        <v>101</v>
      </c>
      <c r="Q11" s="68" t="s">
        <v>101</v>
      </c>
      <c r="R11" s="68" t="s">
        <v>101</v>
      </c>
      <c r="S11" s="68" t="s">
        <v>101</v>
      </c>
      <c r="T11" s="68" t="s">
        <v>101</v>
      </c>
      <c r="U11" s="68" t="s">
        <v>101</v>
      </c>
      <c r="V11" s="68" t="s">
        <v>101</v>
      </c>
      <c r="W11" s="27" t="s">
        <v>91</v>
      </c>
      <c r="X11" s="27"/>
    </row>
    <row r="12" spans="1:24" s="20" customFormat="1" ht="17" thickBot="1" x14ac:dyDescent="0.25">
      <c r="E12" s="29"/>
    </row>
    <row r="13" spans="1:24" s="92" customFormat="1" ht="17" thickTop="1" x14ac:dyDescent="0.2">
      <c r="E13" s="93"/>
    </row>
    <row r="14" spans="1:24" s="38" customFormat="1" ht="58" customHeight="1" x14ac:dyDescent="0.2">
      <c r="A14" s="67" t="s">
        <v>101</v>
      </c>
      <c r="B14" s="67" t="s">
        <v>101</v>
      </c>
      <c r="C14" s="68" t="s">
        <v>101</v>
      </c>
      <c r="D14" s="68" t="s">
        <v>101</v>
      </c>
      <c r="E14" s="68" t="s">
        <v>101</v>
      </c>
      <c r="F14" s="68" t="s">
        <v>101</v>
      </c>
      <c r="G14" s="68" t="s">
        <v>101</v>
      </c>
      <c r="H14" s="70" t="s">
        <v>68</v>
      </c>
      <c r="I14" s="14" t="s">
        <v>99</v>
      </c>
      <c r="J14" s="128" t="s">
        <v>100</v>
      </c>
      <c r="K14" s="14" t="s">
        <v>99</v>
      </c>
      <c r="L14" s="128" t="s">
        <v>69</v>
      </c>
      <c r="M14" s="14" t="s">
        <v>99</v>
      </c>
      <c r="N14" s="69" t="str">
        <f>IF(AND(J14="YOUR RISK",L14="SELECT"),"EMPTY",IF(AND(J14="YOUR RISK"),"EMPTY",IF(AND(L14="SELECT"),"EMPTY",IF(AND(J14=1,L14=0.5),12,IF(AND(J14=1,L14=0.6),10,IF(AND(J14=1,L14=0.7),8.57,IF(AND(J14=1,L14=0.8),7.5,IF(AND(J14=1,L14=0.9),6.66,IF(AND(J14=1,L14=1),6,IF(AND(J14=1,L14=1.1),5.45,IF(AND(J14=1,L14=1.2),5,IF(AND(J14=1,L14=1.3),4.61,IF(AND(J14=1,L14=1.4),4.28,IF(AND(J14=1,L14=1.5),4,IF(AND(J14=1,L14=1.6),3.75,IF(AND(J14=1,L14=1.7),3.52,IF(AND(J14=1,L14=1.8),3.33,IF(AND(J14=1,L14=1.9),3.15,IF(AND(J14=1,L14=2),3,IF(AND(J14=1,L14=2.1),2.85,IF(AND(J14=1,L14=2.2),2.72,IF(AND(J14=1,L14=2.3),2.6,IF(AND(J14=1,L14=2.4),2.5,IF(AND(J14=1,L14=2.5),2.4,IF(AND(J14=1,L14=2.6),2.3,IF(AND(J14=1,L14=2.7),2.22,IF(AND(J14=1,L14=2.8),2.14,IF(AND(J14=1,L14=2.9),2.06,IF(AND(J14=1,L14=3),2,IF(AND(J14=1,L14=3.1),1.93,IF(AND(J14=1,L14=3.2),1.87,IF(AND(J14=1,L14=3.3),1.81,IF(AND(J14=1,L14=3.4),1.76,IF(AND(J14=1,L14=3.5),1.71,IF(AND(J14=1,L14=3.6),1.66,IF(AND(J14=1,L14=3.7),1.62,IF(AND(J14=1,L14=3.8),1.57,IF(AND(J14=1,L14=3.9),1.53,IF(AND(J14=1,L14=4),1.5,IF(AND(J14=1,L14=4.1),1.46,IF(AND(J14=1,L14=4.2),1.42,IF(AND(J14=1,L14=4.3),1.39,IF(AND(J14=1,L14=4.4),1.36,IF(AND(J14=1,L14=4.5),1.33,IF(AND(J14=1,L14=4.6),1.3,IF(AND(J14=1,L14=4.7),1.27,IF(AND(J14=1,L14=4.8),1.25,IF(AND(J14=1,L14=4.9),1.22,IF(AND(J14=1,L14=5),1.2,IF(AND(J14=1,L14=5.1),1.17,IF(AND(J14=1,L14=5.2),1.15,IF(AND(J14=1,L14=5.3),1.13,IF(AND(J14=1,L14=5.4),1.11,IF(AND(J14=1,L14=5.5),1.09,IF(AND(J14=1,L14=5.6),1.07,IF(AND(J14=1,L14=5.7),1.05,IF(AND(J14=1,L14=5.8),1.03,IF(AND(J14=1,L14=5.9),1.01,IF(AND(J14=1,L14=6),1,IF(AND(J14=1,L14=6.1),0.98,IF(AND(J14=1,L14=6.2),0.96,IF(AND(J14=1,L14=6.3),0.95,IF(AND(J14=1,L14=6.4),0.93,IF(AND(J14=1,L14=6.5),0.92))))))))))))))))))))))))))))))))))))))))))))))))))))))))))))))))</f>
        <v>EMPTY</v>
      </c>
      <c r="O14" s="68" t="s">
        <v>101</v>
      </c>
      <c r="P14" s="68" t="s">
        <v>101</v>
      </c>
      <c r="Q14" s="68" t="s">
        <v>101</v>
      </c>
      <c r="R14" s="68" t="s">
        <v>101</v>
      </c>
      <c r="S14" s="68" t="s">
        <v>101</v>
      </c>
      <c r="T14" s="68" t="s">
        <v>101</v>
      </c>
      <c r="U14" s="68" t="s">
        <v>101</v>
      </c>
      <c r="V14" s="68" t="s">
        <v>101</v>
      </c>
      <c r="W14" s="27" t="s">
        <v>91</v>
      </c>
      <c r="X14" s="27"/>
    </row>
    <row r="15" spans="1:24" s="94" customFormat="1" ht="16" x14ac:dyDescent="0.2">
      <c r="E15" s="95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7" customFormat="1" ht="33" customHeight="1" x14ac:dyDescent="0.2">
      <c r="A17" s="102"/>
      <c r="B17" s="103"/>
      <c r="C17" s="103"/>
      <c r="D17" s="103"/>
      <c r="E17" s="103"/>
      <c r="F17" s="104"/>
      <c r="G17" s="103"/>
      <c r="H17" s="105"/>
      <c r="I17" s="102"/>
      <c r="J17" s="103"/>
      <c r="K17" s="102"/>
      <c r="L17" s="103"/>
      <c r="M17" s="102"/>
      <c r="N17" s="106"/>
      <c r="O17" s="103"/>
      <c r="P17" s="103"/>
      <c r="Q17" s="103"/>
      <c r="R17" s="103"/>
      <c r="S17" s="103"/>
      <c r="T17" s="103"/>
      <c r="U17" s="103"/>
      <c r="V17" s="103"/>
      <c r="W17" s="105">
        <v>15600</v>
      </c>
      <c r="X17" s="103"/>
    </row>
    <row r="18" spans="1:24" s="20" customFormat="1" ht="17" thickBot="1" x14ac:dyDescent="0.25">
      <c r="E18" s="29"/>
    </row>
    <row r="21" spans="1:24" s="38" customFormat="1" ht="58" customHeight="1" thickTop="1" thickBot="1" x14ac:dyDescent="0.25">
      <c r="A21" s="67" t="s">
        <v>101</v>
      </c>
      <c r="B21" s="67" t="s">
        <v>101</v>
      </c>
      <c r="C21" s="68" t="s">
        <v>101</v>
      </c>
      <c r="D21" s="68" t="s">
        <v>101</v>
      </c>
      <c r="E21" s="68" t="s">
        <v>101</v>
      </c>
      <c r="F21" s="68" t="s">
        <v>101</v>
      </c>
      <c r="G21" s="68" t="s">
        <v>101</v>
      </c>
      <c r="H21" s="77">
        <v>15000</v>
      </c>
      <c r="I21" s="14" t="s">
        <v>99</v>
      </c>
      <c r="J21" s="27" t="s">
        <v>100</v>
      </c>
      <c r="K21" s="14" t="s">
        <v>99</v>
      </c>
      <c r="L21" s="27" t="s">
        <v>69</v>
      </c>
      <c r="M21" s="14" t="s">
        <v>99</v>
      </c>
      <c r="N21" s="69" t="str">
        <f>IF(AND(J21="YOUR RISK",L21="SELECT"),"EMPTY")</f>
        <v>EMPTY</v>
      </c>
      <c r="O21" s="68" t="s">
        <v>101</v>
      </c>
      <c r="P21" s="68" t="s">
        <v>101</v>
      </c>
      <c r="Q21" s="68" t="s">
        <v>101</v>
      </c>
      <c r="R21" s="68" t="s">
        <v>101</v>
      </c>
      <c r="S21" s="68" t="s">
        <v>101</v>
      </c>
      <c r="T21" s="68" t="s">
        <v>101</v>
      </c>
      <c r="U21" s="68" t="s">
        <v>101</v>
      </c>
      <c r="V21" s="68" t="s">
        <v>101</v>
      </c>
      <c r="W21" s="27" t="s">
        <v>91</v>
      </c>
      <c r="X21" s="27"/>
    </row>
    <row r="32" spans="1:24" s="38" customFormat="1" ht="35" customHeight="1" thickTop="1" thickBot="1" x14ac:dyDescent="0.25">
      <c r="A32" s="27" t="s">
        <v>69</v>
      </c>
      <c r="B32" s="37" t="s">
        <v>69</v>
      </c>
      <c r="C32" s="27" t="s">
        <v>69</v>
      </c>
      <c r="D32" s="27" t="s">
        <v>69</v>
      </c>
      <c r="E32" s="27" t="s">
        <v>69</v>
      </c>
      <c r="F32" s="27" t="s">
        <v>91</v>
      </c>
      <c r="G32" s="27" t="s">
        <v>69</v>
      </c>
      <c r="H32" s="27" t="s">
        <v>69</v>
      </c>
      <c r="I32" s="27" t="s">
        <v>69</v>
      </c>
      <c r="J32" s="27" t="s">
        <v>69</v>
      </c>
      <c r="K32" s="27" t="s">
        <v>69</v>
      </c>
      <c r="L32" s="27" t="s">
        <v>91</v>
      </c>
      <c r="M32" s="27" t="s">
        <v>91</v>
      </c>
      <c r="N32" s="27" t="s">
        <v>69</v>
      </c>
      <c r="O32" s="27" t="s">
        <v>91</v>
      </c>
      <c r="P32" s="27" t="s">
        <v>91</v>
      </c>
      <c r="Q32" s="27" t="s">
        <v>91</v>
      </c>
      <c r="R32" s="27">
        <v>3</v>
      </c>
      <c r="S32" s="27" t="s">
        <v>25</v>
      </c>
      <c r="T32" s="27" t="s">
        <v>91</v>
      </c>
      <c r="U32" s="27" t="s">
        <v>91</v>
      </c>
      <c r="V32" s="27" t="s">
        <v>91</v>
      </c>
      <c r="W32" s="27" t="s">
        <v>91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99</v>
      </c>
      <c r="J36" s="43">
        <v>0.25</v>
      </c>
      <c r="K36" s="49" t="s">
        <v>99</v>
      </c>
      <c r="L36" s="43">
        <v>1.2</v>
      </c>
      <c r="M36" s="49" t="s">
        <v>99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Fxfp/xuursKViSneneoNQwp+cRq2jDST4ukDGfc+HuCbboPavWPiCL9EdVfGUC+WxHtlbBLIJX1Cx6wVVNIV0g==" saltValue="96lg38XuFkNPIub25G1Dqg==" spinCount="100000" sheet="1" objects="1" scenarios="1"/>
  <conditionalFormatting sqref="A5">
    <cfRule type="containsText" dxfId="522" priority="14" operator="containsText" text="SELECT">
      <formula>NOT(ISERROR(SEARCH("SELECT",A5)))</formula>
    </cfRule>
  </conditionalFormatting>
  <conditionalFormatting sqref="A8">
    <cfRule type="containsText" dxfId="521" priority="11" operator="containsText" text="SELECT">
      <formula>NOT(ISERROR(SEARCH("SELECT",A8)))</formula>
    </cfRule>
  </conditionalFormatting>
  <conditionalFormatting sqref="A11">
    <cfRule type="containsText" dxfId="520" priority="7" operator="containsText" text="SELECT">
      <formula>NOT(ISERROR(SEARCH("SELECT",A11)))</formula>
    </cfRule>
  </conditionalFormatting>
  <conditionalFormatting sqref="A14">
    <cfRule type="containsText" dxfId="519" priority="3" operator="containsText" text="SELECT">
      <formula>NOT(ISERROR(SEARCH("SELECT",A14)))</formula>
    </cfRule>
  </conditionalFormatting>
  <conditionalFormatting sqref="A21">
    <cfRule type="containsText" dxfId="518" priority="20" operator="containsText" text="SELECT">
      <formula>NOT(ISERROR(SEARCH("SELECT",A21)))</formula>
    </cfRule>
  </conditionalFormatting>
  <conditionalFormatting sqref="A32">
    <cfRule type="containsText" dxfId="517" priority="41" operator="containsText" text="SELECT">
      <formula>NOT(ISERROR(SEARCH("SELECT",A32)))</formula>
    </cfRule>
  </conditionalFormatting>
  <conditionalFormatting sqref="A8:I8">
    <cfRule type="containsText" dxfId="516" priority="12" operator="containsText" text="SELECT">
      <formula>NOT(ISERROR(SEARCH("SELECT",A8)))</formula>
    </cfRule>
  </conditionalFormatting>
  <conditionalFormatting sqref="A11:I11">
    <cfRule type="containsText" dxfId="515" priority="8" operator="containsText" text="SELECT">
      <formula>NOT(ISERROR(SEARCH("SELECT",A11)))</formula>
    </cfRule>
  </conditionalFormatting>
  <conditionalFormatting sqref="A14:I14">
    <cfRule type="containsText" dxfId="514" priority="4" operator="containsText" text="SELECT">
      <formula>NOT(ISERROR(SEARCH("SELECT",A14)))</formula>
    </cfRule>
  </conditionalFormatting>
  <conditionalFormatting sqref="A5:XFD5">
    <cfRule type="containsText" dxfId="513" priority="13" operator="containsText" text="SELECT">
      <formula>NOT(ISERROR(SEARCH("SELECT",A5)))</formula>
    </cfRule>
    <cfRule type="containsText" dxfId="512" priority="15" operator="containsText" text="SELECT">
      <formula>NOT(ISERROR(SEARCH("SELECT",A5)))</formula>
    </cfRule>
  </conditionalFormatting>
  <conditionalFormatting sqref="A8:XFD8">
    <cfRule type="containsText" dxfId="511" priority="9" operator="containsText" text="SELECT">
      <formula>NOT(ISERROR(SEARCH("SELECT",A8)))</formula>
    </cfRule>
  </conditionalFormatting>
  <conditionalFormatting sqref="A11:XFD11">
    <cfRule type="containsText" dxfId="510" priority="5" operator="containsText" text="SELECT">
      <formula>NOT(ISERROR(SEARCH("SELECT",A11)))</formula>
    </cfRule>
  </conditionalFormatting>
  <conditionalFormatting sqref="A14:XFD14">
    <cfRule type="containsText" dxfId="509" priority="1" operator="containsText" text="SELECT">
      <formula>NOT(ISERROR(SEARCH("SELECT",A14)))</formula>
    </cfRule>
  </conditionalFormatting>
  <conditionalFormatting sqref="A16:XFD16">
    <cfRule type="containsText" dxfId="508" priority="26" operator="containsText" text="SELECT">
      <formula>NOT(ISERROR(SEARCH("SELECT",A16)))</formula>
    </cfRule>
    <cfRule type="containsText" dxfId="507" priority="25" operator="containsText" text="SELECT">
      <formula>NOT(ISERROR(SEARCH("SELECT",A16)))</formula>
    </cfRule>
  </conditionalFormatting>
  <conditionalFormatting sqref="A17:XFD17">
    <cfRule type="containsText" dxfId="506" priority="17" operator="containsText" text="SELECT">
      <formula>NOT(ISERROR(SEARCH("SELECT",A17)))</formula>
    </cfRule>
    <cfRule type="containsText" dxfId="505" priority="18" operator="containsText" text="SELECT">
      <formula>NOT(ISERROR(SEARCH("SELECT",A17)))</formula>
    </cfRule>
  </conditionalFormatting>
  <conditionalFormatting sqref="A21:XFD21">
    <cfRule type="containsText" dxfId="504" priority="21" operator="containsText" text="SELECT">
      <formula>NOT(ISERROR(SEARCH("SELECT",A21)))</formula>
    </cfRule>
    <cfRule type="containsText" dxfId="503" priority="19" operator="containsText" text="SELECT">
      <formula>NOT(ISERROR(SEARCH("SELECT",A21)))</formula>
    </cfRule>
  </conditionalFormatting>
  <conditionalFormatting sqref="A32:XFD32">
    <cfRule type="containsText" dxfId="502" priority="42" operator="containsText" text="SELECT">
      <formula>NOT(ISERROR(SEARCH("SELECT",A32)))</formula>
    </cfRule>
    <cfRule type="containsText" dxfId="501" priority="40" operator="containsText" text="SELECT">
      <formula>NOT(ISERROR(SEARCH("SELECT",A32)))</formula>
    </cfRule>
  </conditionalFormatting>
  <conditionalFormatting sqref="A36:XFD36">
    <cfRule type="containsText" dxfId="500" priority="31" operator="containsText" text="SELECT">
      <formula>NOT(ISERROR(SEARCH("SELECT",A36)))</formula>
    </cfRule>
    <cfRule type="containsText" dxfId="499" priority="32" operator="containsText" text="SELECT">
      <formula>NOT(ISERROR(SEARCH("SELECT",A36)))</formula>
    </cfRule>
  </conditionalFormatting>
  <conditionalFormatting sqref="H2">
    <cfRule type="containsText" dxfId="498" priority="33" operator="containsText" text="SELECT">
      <formula>NOT(ISERROR(SEARCH("SELECT",H2)))</formula>
    </cfRule>
    <cfRule type="containsText" dxfId="497" priority="34" operator="containsText" text="SELECT">
      <formula>NOT(ISERROR(SEARCH("SELECT",H2)))</formula>
    </cfRule>
  </conditionalFormatting>
  <conditionalFormatting sqref="J2">
    <cfRule type="containsText" dxfId="496" priority="35" operator="containsText" text="SELECT">
      <formula>NOT(ISERROR(SEARCH("SELECT",J2)))</formula>
    </cfRule>
    <cfRule type="containsText" dxfId="495" priority="36" operator="containsText" text="SELECT">
      <formula>NOT(ISERROR(SEARCH("SELECT",J2)))</formula>
    </cfRule>
  </conditionalFormatting>
  <conditionalFormatting sqref="J8:XFD8">
    <cfRule type="containsText" dxfId="494" priority="10" operator="containsText" text="SELECT">
      <formula>NOT(ISERROR(SEARCH("SELECT",J8)))</formula>
    </cfRule>
  </conditionalFormatting>
  <conditionalFormatting sqref="J11:XFD11">
    <cfRule type="containsText" dxfId="493" priority="6" operator="containsText" text="SELECT">
      <formula>NOT(ISERROR(SEARCH("SELECT",J11)))</formula>
    </cfRule>
  </conditionalFormatting>
  <conditionalFormatting sqref="J14:XFD14">
    <cfRule type="containsText" dxfId="492" priority="2" operator="containsText" text="SELECT">
      <formula>NOT(ISERROR(SEARCH("SELECT",J14)))</formula>
    </cfRule>
  </conditionalFormatting>
  <conditionalFormatting sqref="L2">
    <cfRule type="containsText" dxfId="491" priority="37" operator="containsText" text="SELECT">
      <formula>NOT(ISERROR(SEARCH("SELECT",L2)))</formula>
    </cfRule>
  </conditionalFormatting>
  <conditionalFormatting sqref="N2 L2">
    <cfRule type="containsText" dxfId="490" priority="39" operator="containsText" text="SELECT">
      <formula>NOT(ISERROR(SEARCH("SELECT",L2)))</formula>
    </cfRule>
  </conditionalFormatting>
  <conditionalFormatting sqref="N2">
    <cfRule type="containsText" dxfId="489" priority="38" operator="containsText" text="SELECT">
      <formula>NOT(ISERROR(SEARCH("SELECT",N2)))</formula>
    </cfRule>
  </conditionalFormatting>
  <conditionalFormatting sqref="U16:U17">
    <cfRule type="cellIs" dxfId="488" priority="23" operator="greaterThan">
      <formula>0</formula>
    </cfRule>
    <cfRule type="cellIs" dxfId="487" priority="24" operator="greaterThan">
      <formula>0</formula>
    </cfRule>
    <cfRule type="cellIs" dxfId="486" priority="22" operator="lessThan">
      <formula>0</formula>
    </cfRule>
  </conditionalFormatting>
  <conditionalFormatting sqref="U36">
    <cfRule type="cellIs" dxfId="485" priority="28" operator="lessThan">
      <formula>0</formula>
    </cfRule>
    <cfRule type="cellIs" dxfId="484" priority="29" operator="greaterThan">
      <formula>0</formula>
    </cfRule>
    <cfRule type="cellIs" dxfId="483" priority="30" operator="greaterThan">
      <formula>0</formula>
    </cfRule>
  </conditionalFormatting>
  <dataValidations count="1">
    <dataValidation operator="greaterThan" allowBlank="1" showInputMessage="1" showErrorMessage="1" sqref="F36 F16:F17" xr:uid="{C78110C1-DC33-5B4E-80C5-3C06C2D9B719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2C6093B6-77F8-8C4D-B133-9878DC302225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27" operator="containsText" id="{E106FBF0-32CD-424F-B1F2-E893FBDF6E0A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D2279755-447A-3E45-B748-67DC221458B8}">
          <x14:formula1>
            <xm:f>datasheet!$F$126:$F$127</xm:f>
          </x14:formula1>
          <xm:sqref>J5</xm:sqref>
        </x14:dataValidation>
        <x14:dataValidation type="list" allowBlank="1" showInputMessage="1" showErrorMessage="1" xr:uid="{5DCF55A0-3438-5649-8362-99B4D9EDE2E2}">
          <x14:formula1>
            <xm:f>datasheet!$I$88:$I$149</xm:f>
          </x14:formula1>
          <xm:sqref>L5 L8 L11 L14</xm:sqref>
        </x14:dataValidation>
        <x14:dataValidation type="list" allowBlank="1" showInputMessage="1" showErrorMessage="1" xr:uid="{2DE61B73-4763-D64E-BDE4-E18334F407FC}">
          <x14:formula1>
            <xm:f>datasheet!$F$92:$F$93</xm:f>
          </x14:formula1>
          <xm:sqref>J14</xm:sqref>
        </x14:dataValidation>
        <x14:dataValidation type="list" allowBlank="1" showInputMessage="1" showErrorMessage="1" xr:uid="{3808DFBA-B0CF-AF44-A1FF-87A3DADAD95C}">
          <x14:formula1>
            <xm:f>datasheet!$F$88:$F$89</xm:f>
          </x14:formula1>
          <xm:sqref>J11</xm:sqref>
        </x14:dataValidation>
        <x14:dataValidation type="list" allowBlank="1" showInputMessage="1" showErrorMessage="1" xr:uid="{5EE308F1-1664-9645-8808-A72632954871}">
          <x14:formula1>
            <xm:f>datasheet!$F$84:$F$85</xm:f>
          </x14:formula1>
          <xm:sqref>J8</xm:sqref>
        </x14:dataValidation>
        <x14:dataValidation type="list" allowBlank="1" showInputMessage="1" showErrorMessage="1" xr:uid="{16DAD468-FA70-AA4E-88FB-10614B0F14CD}">
          <x14:formula1>
            <xm:f>datasheet!$F$126:$F$138</xm:f>
          </x14:formula1>
          <xm:sqref>J36 J21</xm:sqref>
        </x14:dataValidation>
        <x14:dataValidation type="list" allowBlank="1" showInputMessage="1" showErrorMessage="1" xr:uid="{C5D12DFA-8275-6B4C-8993-976666F41A7A}">
          <x14:formula1>
            <xm:f>datasheet!$F$25:$F$31</xm:f>
          </x14:formula1>
          <xm:sqref>H36</xm:sqref>
        </x14:dataValidation>
        <x14:dataValidation type="list" allowBlank="1" showInputMessage="1" showErrorMessage="1" xr:uid="{A97F2025-87E3-A74D-A435-947235209E6C}">
          <x14:formula1>
            <xm:f>datasheet!$F$37:$F$39</xm:f>
          </x14:formula1>
          <xm:sqref>J32</xm:sqref>
        </x14:dataValidation>
        <x14:dataValidation type="list" allowBlank="1" showInputMessage="1" showErrorMessage="1" xr:uid="{9DF75A07-EBD9-0341-961E-9042D93CB1D2}">
          <x14:formula1>
            <xm:f>datasheet!$F$53:$F$55</xm:f>
          </x14:formula1>
          <xm:sqref>I32</xm:sqref>
        </x14:dataValidation>
        <x14:dataValidation type="list" allowBlank="1" showInputMessage="1" showErrorMessage="1" xr:uid="{2E4DB763-D723-7546-B24D-6547D9E7260D}">
          <x14:formula1>
            <xm:f>datasheet!$H$6:$H$12</xm:f>
          </x14:formula1>
          <xm:sqref>H32</xm:sqref>
        </x14:dataValidation>
        <x14:dataValidation type="list" allowBlank="1" showInputMessage="1" showErrorMessage="1" xr:uid="{12C5357B-9B24-3C47-A06D-40E138BC22A1}">
          <x14:formula1>
            <xm:f>datasheet!$F$6:$F$12</xm:f>
          </x14:formula1>
          <xm:sqref>G32</xm:sqref>
        </x14:dataValidation>
        <x14:dataValidation type="list" allowBlank="1" showInputMessage="1" showErrorMessage="1" xr:uid="{CB7FCBD1-D431-5643-ABC4-8E7E5BDF69C1}">
          <x14:formula1>
            <xm:f>datasheet!$E$25:$E$31</xm:f>
          </x14:formula1>
          <xm:sqref>E32</xm:sqref>
        </x14:dataValidation>
        <x14:dataValidation type="list" allowBlank="1" showInputMessage="1" showErrorMessage="1" xr:uid="{29F786D4-F486-4240-B330-1047B713F10C}">
          <x14:formula1>
            <xm:f>datasheet!$J$74:$J$80</xm:f>
          </x14:formula1>
          <xm:sqref>C32</xm:sqref>
        </x14:dataValidation>
        <x14:dataValidation type="list" allowBlank="1" showInputMessage="1" showErrorMessage="1" xr:uid="{7B5D1E0A-41BF-D64E-83A0-EA78C140FF26}">
          <x14:formula1>
            <xm:f>datasheet!$J$59:$J$71</xm:f>
          </x14:formula1>
          <xm:sqref>A32</xm:sqref>
        </x14:dataValidation>
        <x14:dataValidation type="list" allowBlank="1" showInputMessage="1" showErrorMessage="1" xr:uid="{9B6ADAA8-79F0-BC48-B1A4-7371E8B625A8}">
          <x14:formula1>
            <xm:f>datasheet!$E$51:$E$82</xm:f>
          </x14:formula1>
          <xm:sqref>B32 D32</xm:sqref>
        </x14:dataValidation>
        <x14:dataValidation type="list" allowBlank="1" showInputMessage="1" showErrorMessage="1" xr:uid="{9F69624E-7C71-4042-82FF-EAB70764C415}">
          <x14:formula1>
            <xm:f>datasheet!$F$66:$F$70</xm:f>
          </x14:formula1>
          <xm:sqref>S32</xm:sqref>
        </x14:dataValidation>
        <x14:dataValidation type="list" allowBlank="1" showInputMessage="1" showErrorMessage="1" xr:uid="{26314F73-C39D-4F4C-AA43-03D60D7C68FB}">
          <x14:formula1>
            <xm:f>datasheet!$I$88:$I$151</xm:f>
          </x14:formula1>
          <xm:sqref>N32 L36 L21</xm:sqref>
        </x14:dataValidation>
        <x14:dataValidation type="list" allowBlank="1" showInputMessage="1" showErrorMessage="1" xr:uid="{C126E318-BF81-FA47-9DFC-F1E195B9AA49}">
          <x14:formula1>
            <xm:f>datasheet!$F$111:$F$123</xm:f>
          </x14:formula1>
          <xm:sqref>K32</xm:sqref>
        </x14:dataValidation>
        <x14:dataValidation type="list" allowBlank="1" showInputMessage="1" showErrorMessage="1" xr:uid="{B9696C42-5A76-3B4A-BA46-51DFF765A3BB}">
          <x14:formula1>
            <xm:f>datasheet!$E$51:$E$66</xm:f>
          </x14:formula1>
          <xm:sqref>R32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8BFA-8B85-5E45-951A-29CEFBB8DCF0}">
  <dimension ref="A1:X36"/>
  <sheetViews>
    <sheetView zoomScale="130" zoomScaleNormal="130" workbookViewId="0">
      <pane xSplit="21" ySplit="16" topLeftCell="V17" activePane="bottomRight" state="frozen"/>
      <selection pane="topRight" activeCell="V1" sqref="V1"/>
      <selection pane="bottomLeft" activeCell="A17" sqref="A17"/>
      <selection pane="bottomRight" activeCell="B7" sqref="B7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bestFit="1" customWidth="1"/>
    <col min="12" max="12" width="11.1640625" style="18" bestFit="1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21.5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146" customFormat="1" ht="72" customHeight="1" thickTop="1" x14ac:dyDescent="0.2">
      <c r="B2" s="147"/>
      <c r="C2" s="147"/>
      <c r="D2" s="147"/>
      <c r="E2" s="147"/>
      <c r="F2" s="147"/>
      <c r="G2" s="147"/>
      <c r="H2" s="51"/>
      <c r="I2" s="147"/>
      <c r="J2" s="51"/>
      <c r="K2" s="147"/>
      <c r="L2" s="51"/>
      <c r="M2" s="147"/>
      <c r="N2" s="51"/>
      <c r="O2" s="147"/>
      <c r="P2" s="147"/>
      <c r="Q2" s="147"/>
      <c r="R2" s="147"/>
      <c r="S2" s="147"/>
      <c r="T2" s="147"/>
      <c r="U2" s="147"/>
      <c r="V2" s="147"/>
      <c r="W2" s="147"/>
      <c r="X2" s="147"/>
    </row>
    <row r="3" spans="1:24" s="148" customFormat="1" ht="35" customHeight="1" x14ac:dyDescent="0.2">
      <c r="B3" s="149"/>
      <c r="D3" s="149"/>
      <c r="F3" s="149"/>
      <c r="H3" s="150" t="s">
        <v>92</v>
      </c>
      <c r="I3" s="151" t="s">
        <v>53</v>
      </c>
      <c r="J3" s="150" t="s">
        <v>76</v>
      </c>
      <c r="K3" s="151" t="s">
        <v>53</v>
      </c>
      <c r="L3" s="152" t="s">
        <v>26</v>
      </c>
      <c r="M3" s="149" t="s">
        <v>53</v>
      </c>
      <c r="N3" s="152" t="s">
        <v>98</v>
      </c>
      <c r="O3" s="151"/>
      <c r="P3" s="149"/>
      <c r="Q3" s="151"/>
      <c r="R3" s="151"/>
      <c r="S3" s="151"/>
      <c r="T3" s="151"/>
      <c r="U3" s="151"/>
      <c r="V3" s="151"/>
      <c r="W3" s="151"/>
      <c r="X3" s="149"/>
    </row>
    <row r="4" spans="1:24" s="94" customFormat="1" ht="16" x14ac:dyDescent="0.2">
      <c r="E4" s="95"/>
    </row>
    <row r="5" spans="1:24" s="38" customFormat="1" ht="58" customHeight="1" x14ac:dyDescent="0.2">
      <c r="A5" s="67" t="s">
        <v>101</v>
      </c>
      <c r="B5" s="67" t="s">
        <v>101</v>
      </c>
      <c r="C5" s="68" t="s">
        <v>101</v>
      </c>
      <c r="D5" s="68" t="s">
        <v>101</v>
      </c>
      <c r="E5" s="68" t="s">
        <v>101</v>
      </c>
      <c r="F5" s="68" t="s">
        <v>101</v>
      </c>
      <c r="G5" s="68" t="s">
        <v>101</v>
      </c>
      <c r="H5" s="77">
        <v>6000</v>
      </c>
      <c r="I5" s="14" t="s">
        <v>99</v>
      </c>
      <c r="J5" s="128" t="s">
        <v>100</v>
      </c>
      <c r="K5" s="14" t="s">
        <v>99</v>
      </c>
      <c r="L5" s="128" t="s">
        <v>69</v>
      </c>
      <c r="M5" s="14" t="s">
        <v>99</v>
      </c>
      <c r="N5" s="69" t="str">
        <f>IF(AND(J5="YOUR RISK",L5="SELECT"),"EMPTY",IF(AND(J5="YOUR RISK"),"EMPTY",IF(AND(L5="SELECT"),"EMPTY",IF(AND(J5=0.25,L5=0.5),3,IF(AND(J5=0.25,L5=0.6),2.5,IF(AND(J5=0.25,L5=0.7),2.14,IF(AND(J5=0.25,L5=0.8),1.87,IF(AND(J5=0.25,L5=0.9),1.66,IF(AND(J5=0.25,L5=1),1.5,IF(AND(J5=0.25,L5=1.1),1.36,IF(AND(J5=0.25,L5=1.2),1.25,IF(AND(J5=0.25,L5=1.3),1.15,IF(AND(J5=0.25,L5=1.4),1.07,IF(AND(J5=0.25,L5=1.5),1,IF(AND(J5=0.25,L5=1.6),0.93,IF(AND(J5=0.25,L5=1.7),0.88,IF(AND(J5=0.25,L5=1.8),0.83,IF(AND(J5=0.25,L5=1.9),0.78,IF(AND(J5=0.25,L5=2),0.75,IF(AND(J5=0.25,L5=2.1),0.71,IF(AND(J5=0.25,L5=2.2),0.68,IF(AND(J5=0.25,L5=2.3),0.65,IF(AND(J5=0.25,L5=2.4),0.62,IF(AND(J5=0.25,L5=2.5),0.6,IF(AND(J5=0.25,L5=2.6),0.57,IF(AND(J5=0.25,L5=2.7),0.55,IF(AND(J5=0.25,L5=2.8),0.53,IF(AND(J5=0.25,L5=2.9),0.51,IF(AND(J5=0.25,L5=3),0.5,IF(AND(J5=0.25,L5=3.1),0.48,IF(AND(J5=0.25,L5=3.2),0.46,IF(AND(J5=0.25,L5=3.3),0.45,IF(AND(J5=0.25,L5=3.4),0.44,IF(AND(J5=0.25,L5=3.5),0.42,IF(AND(J5=0.25,L5=3.6),0.41,IF(AND(J5=0.25,L5=3.7),40,IF(AND(J5=0.25,L5=3.8),0.39,IF(AND(J5=0.25,L5=3.9),0.38,IF(AND(J5=0.25,L5=4),0.37,IF(AND(J5=0.25,L5=4.1),0.36,IF(AND(J5=0.25,L5=4.2),0.35,IF(AND(J5=0.25,L5=4.3),0.34,IF(AND(J5=0.25,L5=4.4),0.34,IF(AND(J5=0.25,L5=4.5),0.33,IF(AND(J5=0.25,L5=4.6),0.32,IF(AND(J5=0.25,L5=4.7),0.31,IF(AND(J5=0.25,L5=4.8),0.31,IF(AND(J5=0.25,L5=4.9),0.3,IF(AND(J5=0.25,L5=5),0.3,IF(AND(J5=0.25,L5=5.1),0.29,IF(AND(J5=0.25,L5=5.2),0.28,IF(AND(J5=0.25,L5=5.3),0.28,IF(AND(J5=0.25,L5=5.4),0.27,IF(AND(J5=0.25,L5=5.5),0.27,IF(AND(J5=0.25,L5=5.6),0.26,IF(AND(J5=0.25,L5=5.7),0.26,IF(AND(J5=0.25,L5=5.8),0.25,IF(AND(J5=0.25,L5=5.9),0.25,IF(AND(J5=0.25,L5=6),0.25,IF(AND(J5=0.25,L5=6.1),0.24,IF(AND(J5=0.25,L5=0.62),0.24,IF(AND(J5=0.25,L5=6.3),0.23,IF(AND(J5=0.25,L5=6.4),0.23,IF(AND(J5=0.25,L5=6.5),0.23))))))))))))))))))))))))))))))))))))))))))))))))))))))))))))))))</f>
        <v>EMPTY</v>
      </c>
      <c r="O5" s="68" t="s">
        <v>101</v>
      </c>
      <c r="P5" s="68" t="s">
        <v>101</v>
      </c>
      <c r="Q5" s="68" t="s">
        <v>101</v>
      </c>
      <c r="R5" s="68" t="s">
        <v>101</v>
      </c>
      <c r="S5" s="68" t="s">
        <v>101</v>
      </c>
      <c r="T5" s="68" t="s">
        <v>101</v>
      </c>
      <c r="U5" s="68" t="s">
        <v>101</v>
      </c>
      <c r="V5" s="68" t="s">
        <v>101</v>
      </c>
      <c r="W5" s="27" t="s">
        <v>91</v>
      </c>
      <c r="X5" s="27"/>
    </row>
    <row r="6" spans="1:24" s="20" customFormat="1" ht="17" thickBot="1" x14ac:dyDescent="0.25">
      <c r="E6" s="29"/>
    </row>
    <row r="7" spans="1:24" s="92" customFormat="1" ht="17" thickTop="1" x14ac:dyDescent="0.2">
      <c r="E7" s="93"/>
    </row>
    <row r="8" spans="1:24" s="38" customFormat="1" ht="58" customHeight="1" x14ac:dyDescent="0.2">
      <c r="A8" s="67" t="s">
        <v>101</v>
      </c>
      <c r="B8" s="67" t="s">
        <v>101</v>
      </c>
      <c r="C8" s="68" t="s">
        <v>101</v>
      </c>
      <c r="D8" s="68" t="s">
        <v>101</v>
      </c>
      <c r="E8" s="68" t="s">
        <v>101</v>
      </c>
      <c r="F8" s="68" t="s">
        <v>101</v>
      </c>
      <c r="G8" s="68" t="s">
        <v>101</v>
      </c>
      <c r="H8" s="70" t="s">
        <v>68</v>
      </c>
      <c r="I8" s="14" t="s">
        <v>99</v>
      </c>
      <c r="J8" s="128" t="s">
        <v>100</v>
      </c>
      <c r="K8" s="14" t="s">
        <v>99</v>
      </c>
      <c r="L8" s="128" t="s">
        <v>69</v>
      </c>
      <c r="M8" s="14" t="s">
        <v>99</v>
      </c>
      <c r="N8" s="69" t="str">
        <f>IF(AND(J8="YOUR RISK",L8="SELECT"),"EMPTY",IF(AND(J8="YOUR RISK"),"EMPTY",IF(AND(L8="SELECT"),"EMPTY",IF(AND(J8=0.5,L8=0.5),6,IF(AND(J8=0.5,L8=0.6),6,IF(AND(J8=0.5,L8=0.7),4.28,IF(AND(J8=0.5,L8=0.8),3.75,IF(AND(J8=0.5,L8=0.9),3.33,IF(AND(J8=0.5,L8=1),3,IF(AND(J8=0.5,L8=1,1),2.72,IF(AND(J8=0.5,L8=1.2),2.5,IF(AND(J8=0.5,L8=1.3),2.3,IF(AND(J8=0.5,L8=1.4),2.14,IF(AND(J8=0.5,L8=1.5),2,IF(AND(J8=0.5,L8=1.6),1.87,IF(AND(J8=0.5,L8=1.7),1.76,IF(AND(J8=0.5,L8=1.8),1.66,IF(AND(J8=0.5,L8=1.9),1.57,IF(AND(J8=0.5,L8=2),1.5,IF(AND(J8=0.5,L8=2.1),1.42,IF(AND(J8=0.5,L8=2.2),1.36,IF(AND(J8=0.5,L8=2.3),1.3,IF(AND(J8=0.5,L8=2.4),1.25,IF(AND(J8=0.5,L8=2.5),1.2,IF(AND(J8=0.5,L8=2.6),1.15,IF(AND(J8=0.5,L8=2.7),1.11,IF(AND(J8=0.5,L8=2.8),1.07,IF(AND(J8=0.5,L8=2.9),1.03,IF(AND(J8=0.5,L8=3),1,IF(AND(J8=0.5,L8=3.1),0.96,IF(AND(J8=0.5,L8=3.2),0.93,IF(AND(J8=0.5,L8=3.3),0.9,IF(AND(J8=0.5,L8=3.4),0.88,IF(AND(J8=0.5,L8=3.5),0.85,IF(AND(J8=0.5,L8=3.6),0.83,IF(AND(J8=0.5,L8=3.7),0.81,IF(AND(J8=0.5,L8=3.8),0.78,IF(AND(J8=0.5,L8=3.9),0.76,IF(AND(J8=0.5,L8=4),0.73,IF(AND(J8=0.5,L8=4.1),0.73,IF(AND(J8=0.5,L8=4.2),0.71,IF(AND(J8=0.5,L8=4.3),0.69,IF(AND(J8=0.5,L8=4.4),0.68,IF(AND(J8=0.5,L8=4.5),0.66,IF(AND(J8=0.5,L8=4.6),0.65,IF(AND(J8=0.5,L8=4.7),0.63,IF(AND(J8=0.5,L8=4.8),0.62,IF(AND(J8=0.5,L8=4.9),0.61,IF(AND(J8=0.5,L8=5),0.6,IF(AND(J8=0.5,L8=5.1),0.58,IF(AND(J8=0.5,L8=5.2),0.57,IF(AND(J8=0.5,L8=5.3),0.53,IF(AND(J8=0.5,L8=5.4),0.55,IF(AND(J8=0.5,L8=5.5),0.54,IF(AND(J8=0.5,L8=5.6),0.53,IF(AND(J8=0.5,L8=5.7),0.52,IF(AND(J8=0.5,L8=5.8),0.51,IF(AND(J8=0.5,L8=5.9),0.5,IF(AND(J8=0.5,L8=6),0.5,IF(AND(J8=0.5,L8=6.1),0.49,IF(AND(J8=0.5,L8=6.2),0.48,IF(AND(J8=0.5,L8=6.3),0.47,IF(AND(J8=0.5,L8=6.4),0.46,IF(AND(J8=0.5,L8=6.5),0.46))))))))))))))))))))))))))))))))))))))))))))))))))))))))))))))))</f>
        <v>EMPTY</v>
      </c>
      <c r="O8" s="68" t="s">
        <v>101</v>
      </c>
      <c r="P8" s="68" t="s">
        <v>101</v>
      </c>
      <c r="Q8" s="68" t="s">
        <v>101</v>
      </c>
      <c r="R8" s="68" t="s">
        <v>101</v>
      </c>
      <c r="S8" s="68" t="s">
        <v>101</v>
      </c>
      <c r="T8" s="68" t="s">
        <v>101</v>
      </c>
      <c r="U8" s="68" t="s">
        <v>101</v>
      </c>
      <c r="V8" s="68" t="s">
        <v>101</v>
      </c>
      <c r="W8" s="27" t="s">
        <v>91</v>
      </c>
      <c r="X8" s="27"/>
    </row>
    <row r="9" spans="1:24" s="20" customFormat="1" ht="17" thickBot="1" x14ac:dyDescent="0.25">
      <c r="E9" s="29"/>
    </row>
    <row r="10" spans="1:24" s="92" customFormat="1" ht="17" thickTop="1" x14ac:dyDescent="0.2">
      <c r="E10" s="93"/>
    </row>
    <row r="11" spans="1:24" s="38" customFormat="1" ht="58" customHeight="1" x14ac:dyDescent="0.2">
      <c r="A11" s="67" t="s">
        <v>101</v>
      </c>
      <c r="B11" s="67" t="s">
        <v>101</v>
      </c>
      <c r="C11" s="68" t="s">
        <v>101</v>
      </c>
      <c r="D11" s="68" t="s">
        <v>101</v>
      </c>
      <c r="E11" s="68" t="s">
        <v>101</v>
      </c>
      <c r="F11" s="68" t="s">
        <v>101</v>
      </c>
      <c r="G11" s="68" t="s">
        <v>101</v>
      </c>
      <c r="H11" s="70" t="s">
        <v>68</v>
      </c>
      <c r="I11" s="14" t="s">
        <v>99</v>
      </c>
      <c r="J11" s="128" t="s">
        <v>100</v>
      </c>
      <c r="K11" s="14" t="s">
        <v>99</v>
      </c>
      <c r="L11" s="128" t="s">
        <v>69</v>
      </c>
      <c r="M11" s="14" t="s">
        <v>99</v>
      </c>
      <c r="N11" s="69" t="str">
        <f>IF(AND(J11="YOUR RISK",L11="SELECT"),"EMPTY",IF(AND(J11="YOUR RISK"),"EMPTY",IF(AND(L11="SELECT"),"EMPTY",IF(AND(J11=0.75,L11=0.5),9,IF(AND(J11=0.75,L11=0.6),7.5,IF(AND(J11=0.75,L11=0.7),6.42,IF(AND(J11=0.75,L11=0.8),5.6,IF(AND(J11=0.75,L11=0.9),5,IF(AND(J11=0.75,L11=1),4.5,IF(AND(J11=0.75,L11=1.1),4.09,IF(AND(J11=0.75,L11=1.2),3.75,IF(AND(J11=0.75,L11=1.3),3.46,IF(AND(J11=0.75,L11=1.4),3.21,IF(AND(J11=0.75,L11=1.5),3,IF(AND(J11=0.75,L11=1.6),2.81,IF(AND(J11=0.75,L11=1.7),2.64,IF(AND(J11=0.75,L11=1.8),2.5,IF(AND(J11=0.75,L11=1.9),2.36,IF(AND(J11=0.75,L11=2),2.25,IF(AND(J11=0.75,L11=2.1),2.14,IF(AND(J11=0.75,L11=2.2),2.04,IF(AND(J11=0.75,L11=2.3),1.95,IF(AND(J11=0.75,L11=2.4),1.87,IF(AND(J11=0.75,L11=2.5),1.8,IF(AND(J11=0.75,L11=2.6),1.73,IF(AND(J11=0.75,L11=2.7),1.66,IF(AND(J11=0.75,L11=2.8),1.6,IF(AND(J11=0.75,L11=2.9),1.55,IF(AND(J11=0.75,L11=3),1.5,IF(AND(J11=0.75,L11=3.1),1.45,IF(AND(J11=0.75,L11=3.2),1.4,IF(AND(J11=0.75,L11=3.3),1.36,IF(AND(J11=0.75,L11=3.4),1.32,IF(AND(J11=0.75,L11=3.5),1.28,IF(AND(J11=0.75,L11=3.6),1.25,IF(AND(J11=0.75,L11=3.7),1.21,IF(AND(J11=0.75,L11=3.8),1.18,IF(AND(J11=0.75,L11=3.9),1.15,IF(AND(J11=0.75,L11=4),1.12,IF(AND(J11=0.75,L11=4.1),1.09,IF(AND(J11=0.75,L11=4.2),1.07,IF(AND(J11=0.75,L11=4.3),1.04,IF(AND(J11=0.75,L11=4.4),1.02,IF(AND(J11=0.75,L11=4.5),1,IF(AND(J11=0.75,L11=4.6),0.97,IF(AND(J11=0.75,L11=4.7),0.95,IF(AND(J11=0.75,L11=4.8),0.93,IF(AND(J11=0.75,L11=4.9),0.91,IF(AND(J11=0.75,L11=5),0.9,IF(AND(J11=0.75,L11=5.1),0.88,IF(AND(J11=0.75,L11=5.2),0.86,IF(AND(J11=0.75,L11=5.3),0.84,IF(AND(J11=0.75,L11=5.4),0.83,IF(AND(J11=0.75,L11=5.5),0.81,IF(AND(J11=0.75,L11=5.6),0.8,IF(AND(J11=0.75,L11=5.7),0.78,IF(AND(J11=0.75,L11=5.8),0.77,IF(AND(J11=0.75,L11=5.9),0.76,IF(AND(J11=0.75,L11=6),0.75,IF(AND(J11=0.75,L11=6.1),0.73,IF(AND(J11=0.75,L11=6.2),0.72,IF(AND(J11=0.75,L11=6.3),0.71,IF(AND(J11=0.75,L11=6.4),0.7,IF(AND(J11=0.75,L11=6.5),0.69))))))))))))))))))))))))))))))))))))))))))))))))))))))))))))))))</f>
        <v>EMPTY</v>
      </c>
      <c r="O11" s="68" t="s">
        <v>101</v>
      </c>
      <c r="P11" s="68" t="s">
        <v>101</v>
      </c>
      <c r="Q11" s="68" t="s">
        <v>101</v>
      </c>
      <c r="R11" s="68" t="s">
        <v>101</v>
      </c>
      <c r="S11" s="68" t="s">
        <v>101</v>
      </c>
      <c r="T11" s="68" t="s">
        <v>101</v>
      </c>
      <c r="U11" s="68" t="s">
        <v>101</v>
      </c>
      <c r="V11" s="68" t="s">
        <v>101</v>
      </c>
      <c r="W11" s="27" t="s">
        <v>91</v>
      </c>
      <c r="X11" s="27"/>
    </row>
    <row r="12" spans="1:24" s="20" customFormat="1" ht="17" thickBot="1" x14ac:dyDescent="0.25">
      <c r="E12" s="29"/>
    </row>
    <row r="13" spans="1:24" s="92" customFormat="1" ht="17" thickTop="1" x14ac:dyDescent="0.2">
      <c r="E13" s="93"/>
    </row>
    <row r="14" spans="1:24" s="38" customFormat="1" ht="58" customHeight="1" x14ac:dyDescent="0.2">
      <c r="A14" s="67" t="s">
        <v>101</v>
      </c>
      <c r="B14" s="67" t="s">
        <v>101</v>
      </c>
      <c r="C14" s="68" t="s">
        <v>101</v>
      </c>
      <c r="D14" s="68" t="s">
        <v>101</v>
      </c>
      <c r="E14" s="68" t="s">
        <v>101</v>
      </c>
      <c r="F14" s="68" t="s">
        <v>101</v>
      </c>
      <c r="G14" s="68" t="s">
        <v>101</v>
      </c>
      <c r="H14" s="70" t="s">
        <v>68</v>
      </c>
      <c r="I14" s="14" t="s">
        <v>99</v>
      </c>
      <c r="J14" s="128" t="s">
        <v>100</v>
      </c>
      <c r="K14" s="14" t="s">
        <v>99</v>
      </c>
      <c r="L14" s="128" t="s">
        <v>69</v>
      </c>
      <c r="M14" s="14" t="s">
        <v>99</v>
      </c>
      <c r="N14" s="69" t="str">
        <f>IF(AND(J14="YOUR RISK",L14="SELECT"),"EMPTY",IF(AND(J14="YOUR RISK"),"EMPTY",IF(AND(L14="SELECT"),"EMPTY",IF(AND(J14=1,L14=0.5),12,IF(AND(J14=1,L14=0.6),10,IF(AND(J14=1,L14=0.7),8.57,IF(AND(J14=1,L14=0.8),7.5,IF(AND(J14=1,L14=0.9),6.66,IF(AND(J14=1,L14=1),6,IF(AND(J14=1,L14=1.1),5.45,IF(AND(J14=1,L14=1.2),5,IF(AND(J14=1,L14=1.3),4.61,IF(AND(J14=1,L14=1.4),4.28,IF(AND(J14=1,L14=1.5),4,IF(AND(J14=1,L14=1.6),3.75,IF(AND(J14=1,L14=1.7),3.52,IF(AND(J14=1,L14=1.8),3.33,IF(AND(J14=1,L14=1.9),3.15,IF(AND(J14=1,L14=2),3,IF(AND(J14=1,L14=2.1),2.85,IF(AND(J14=1,L14=2.2),2.72,IF(AND(J14=1,L14=2.3),2.6,IF(AND(J14=1,L14=2.4),2.5,IF(AND(J14=1,L14=2.5),2.4,IF(AND(J14=1,L14=2.6),2.3,IF(AND(J14=1,L14=2.7),2.22,IF(AND(J14=1,L14=2.8),2.14,IF(AND(J14=1,L14=2.9),2.06,IF(AND(J14=1,L14=3),2,IF(AND(J14=1,L14=3.1),1.93,IF(AND(J14=1,L14=3.2),1.87,IF(AND(J14=1,L14=3.3),1.81,IF(AND(J14=1,L14=3.4),1.76,IF(AND(J14=1,L14=3.5),1.71,IF(AND(J14=1,L14=3.6),1.66,IF(AND(J14=1,L14=3.7),1.62,IF(AND(J14=1,L14=3.8),1.57,IF(AND(J14=1,L14=3.9),1.53,IF(AND(J14=1,L14=4),1.5,IF(AND(J14=1,L14=4.1),1.46,IF(AND(J14=1,L14=4.2),1.42,IF(AND(J14=1,L14=4.3),1.39,IF(AND(J14=1,L14=4.4),1.36,IF(AND(J14=1,L14=4.5),1.33,IF(AND(J14=1,L14=4.6),1.3,IF(AND(J14=1,L14=4.7),1.27,IF(AND(J14=1,L14=4.8),1.25,IF(AND(J14=1,L14=4.9),1.22,IF(AND(J14=1,L14=5),1.2,IF(AND(J14=1,L14=5.1),1.17,IF(AND(J14=1,L14=5.2),1.15,IF(AND(J14=1,L14=5.3),1.13,IF(AND(J14=1,L14=5.4),1.11,IF(AND(J14=1,L14=5.5),1.09,IF(AND(J14=1,L14=5.6),1.07,IF(AND(J14=1,L14=5.7),1.05,IF(AND(J14=1,L14=5.8),1.03,IF(AND(J14=1,L14=5.9),1.01,IF(AND(J14=1,L14=6),1,IF(AND(J14=1,L14=6.1),0.98,IF(AND(J14=1,L14=6.2),0.96,IF(AND(J14=1,L14=6.3),0.95,IF(AND(J14=1,L14=6.4),0.93,IF(AND(J14=1,L14=6.5),0.92))))))))))))))))))))))))))))))))))))))))))))))))))))))))))))))))</f>
        <v>EMPTY</v>
      </c>
      <c r="O14" s="68" t="s">
        <v>101</v>
      </c>
      <c r="P14" s="68" t="s">
        <v>101</v>
      </c>
      <c r="Q14" s="68" t="s">
        <v>101</v>
      </c>
      <c r="R14" s="68" t="s">
        <v>101</v>
      </c>
      <c r="S14" s="68" t="s">
        <v>101</v>
      </c>
      <c r="T14" s="68" t="s">
        <v>101</v>
      </c>
      <c r="U14" s="68" t="s">
        <v>101</v>
      </c>
      <c r="V14" s="68" t="s">
        <v>101</v>
      </c>
      <c r="W14" s="27" t="s">
        <v>91</v>
      </c>
      <c r="X14" s="27"/>
    </row>
    <row r="15" spans="1:24" s="94" customFormat="1" ht="16" x14ac:dyDescent="0.2">
      <c r="E15" s="95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7" customFormat="1" ht="33" customHeight="1" x14ac:dyDescent="0.2">
      <c r="A17" s="102"/>
      <c r="B17" s="103"/>
      <c r="C17" s="103"/>
      <c r="D17" s="103"/>
      <c r="E17" s="103"/>
      <c r="F17" s="104"/>
      <c r="G17" s="103"/>
      <c r="H17" s="105"/>
      <c r="I17" s="102"/>
      <c r="J17" s="103"/>
      <c r="K17" s="102"/>
      <c r="L17" s="103"/>
      <c r="M17" s="102"/>
      <c r="N17" s="106"/>
      <c r="O17" s="103"/>
      <c r="P17" s="103"/>
      <c r="Q17" s="103"/>
      <c r="R17" s="103"/>
      <c r="S17" s="103"/>
      <c r="T17" s="103"/>
      <c r="U17" s="103"/>
      <c r="V17" s="103"/>
      <c r="W17" s="105">
        <v>15600</v>
      </c>
      <c r="X17" s="103"/>
    </row>
    <row r="18" spans="1:24" s="20" customFormat="1" ht="17" thickBot="1" x14ac:dyDescent="0.25">
      <c r="E18" s="29"/>
    </row>
    <row r="21" spans="1:24" s="38" customFormat="1" ht="58" customHeight="1" thickTop="1" thickBot="1" x14ac:dyDescent="0.25">
      <c r="A21" s="67" t="s">
        <v>101</v>
      </c>
      <c r="B21" s="67" t="s">
        <v>101</v>
      </c>
      <c r="C21" s="68" t="s">
        <v>101</v>
      </c>
      <c r="D21" s="68" t="s">
        <v>101</v>
      </c>
      <c r="E21" s="68" t="s">
        <v>101</v>
      </c>
      <c r="F21" s="68" t="s">
        <v>101</v>
      </c>
      <c r="G21" s="68" t="s">
        <v>101</v>
      </c>
      <c r="H21" s="77">
        <v>15000</v>
      </c>
      <c r="I21" s="14" t="s">
        <v>99</v>
      </c>
      <c r="J21" s="27" t="s">
        <v>100</v>
      </c>
      <c r="K21" s="14" t="s">
        <v>99</v>
      </c>
      <c r="L21" s="27" t="s">
        <v>69</v>
      </c>
      <c r="M21" s="14" t="s">
        <v>99</v>
      </c>
      <c r="N21" s="69" t="str">
        <f>IF(AND(J21="YOUR RISK",L21="SELECT"),"EMPTY")</f>
        <v>EMPTY</v>
      </c>
      <c r="O21" s="68" t="s">
        <v>101</v>
      </c>
      <c r="P21" s="68" t="s">
        <v>101</v>
      </c>
      <c r="Q21" s="68" t="s">
        <v>101</v>
      </c>
      <c r="R21" s="68" t="s">
        <v>101</v>
      </c>
      <c r="S21" s="68" t="s">
        <v>101</v>
      </c>
      <c r="T21" s="68" t="s">
        <v>101</v>
      </c>
      <c r="U21" s="68" t="s">
        <v>101</v>
      </c>
      <c r="V21" s="68" t="s">
        <v>101</v>
      </c>
      <c r="W21" s="27" t="s">
        <v>91</v>
      </c>
      <c r="X21" s="27"/>
    </row>
    <row r="32" spans="1:24" s="38" customFormat="1" ht="35" customHeight="1" thickTop="1" thickBot="1" x14ac:dyDescent="0.25">
      <c r="A32" s="27" t="s">
        <v>69</v>
      </c>
      <c r="B32" s="37" t="s">
        <v>69</v>
      </c>
      <c r="C32" s="27" t="s">
        <v>69</v>
      </c>
      <c r="D32" s="27" t="s">
        <v>69</v>
      </c>
      <c r="E32" s="27" t="s">
        <v>69</v>
      </c>
      <c r="F32" s="27" t="s">
        <v>91</v>
      </c>
      <c r="G32" s="27" t="s">
        <v>69</v>
      </c>
      <c r="H32" s="27" t="s">
        <v>69</v>
      </c>
      <c r="I32" s="27" t="s">
        <v>69</v>
      </c>
      <c r="J32" s="27" t="s">
        <v>69</v>
      </c>
      <c r="K32" s="27" t="s">
        <v>69</v>
      </c>
      <c r="L32" s="27" t="s">
        <v>91</v>
      </c>
      <c r="M32" s="27" t="s">
        <v>91</v>
      </c>
      <c r="N32" s="27" t="s">
        <v>69</v>
      </c>
      <c r="O32" s="27" t="s">
        <v>91</v>
      </c>
      <c r="P32" s="27" t="s">
        <v>91</v>
      </c>
      <c r="Q32" s="27" t="s">
        <v>91</v>
      </c>
      <c r="R32" s="27">
        <v>3</v>
      </c>
      <c r="S32" s="27" t="s">
        <v>25</v>
      </c>
      <c r="T32" s="27" t="s">
        <v>91</v>
      </c>
      <c r="U32" s="27" t="s">
        <v>91</v>
      </c>
      <c r="V32" s="27" t="s">
        <v>91</v>
      </c>
      <c r="W32" s="27" t="s">
        <v>91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99</v>
      </c>
      <c r="J36" s="43">
        <v>0.25</v>
      </c>
      <c r="K36" s="49" t="s">
        <v>99</v>
      </c>
      <c r="L36" s="43">
        <v>1.2</v>
      </c>
      <c r="M36" s="49" t="s">
        <v>99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qygM+ZYrU32CcKV25f3GEn6UPS+ZmKkFpPnMFYH+D1iiLsiPTSwlVqcQMxs/TPQVQJ679S63gC8I1G0YptdZhg==" saltValue="A0cvZtUJJqXyUaJ6kYZTxQ==" spinCount="100000" sheet="1" objects="1" scenarios="1"/>
  <conditionalFormatting sqref="A5">
    <cfRule type="containsText" dxfId="480" priority="14" operator="containsText" text="SELECT">
      <formula>NOT(ISERROR(SEARCH("SELECT",A5)))</formula>
    </cfRule>
  </conditionalFormatting>
  <conditionalFormatting sqref="A8">
    <cfRule type="containsText" dxfId="479" priority="11" operator="containsText" text="SELECT">
      <formula>NOT(ISERROR(SEARCH("SELECT",A8)))</formula>
    </cfRule>
  </conditionalFormatting>
  <conditionalFormatting sqref="A11">
    <cfRule type="containsText" dxfId="478" priority="7" operator="containsText" text="SELECT">
      <formula>NOT(ISERROR(SEARCH("SELECT",A11)))</formula>
    </cfRule>
  </conditionalFormatting>
  <conditionalFormatting sqref="A14">
    <cfRule type="containsText" dxfId="477" priority="3" operator="containsText" text="SELECT">
      <formula>NOT(ISERROR(SEARCH("SELECT",A14)))</formula>
    </cfRule>
  </conditionalFormatting>
  <conditionalFormatting sqref="A21">
    <cfRule type="containsText" dxfId="476" priority="20" operator="containsText" text="SELECT">
      <formula>NOT(ISERROR(SEARCH("SELECT",A21)))</formula>
    </cfRule>
  </conditionalFormatting>
  <conditionalFormatting sqref="A32">
    <cfRule type="containsText" dxfId="475" priority="41" operator="containsText" text="SELECT">
      <formula>NOT(ISERROR(SEARCH("SELECT",A32)))</formula>
    </cfRule>
  </conditionalFormatting>
  <conditionalFormatting sqref="A8:I8">
    <cfRule type="containsText" dxfId="474" priority="12" operator="containsText" text="SELECT">
      <formula>NOT(ISERROR(SEARCH("SELECT",A8)))</formula>
    </cfRule>
  </conditionalFormatting>
  <conditionalFormatting sqref="A11:I11">
    <cfRule type="containsText" dxfId="473" priority="8" operator="containsText" text="SELECT">
      <formula>NOT(ISERROR(SEARCH("SELECT",A11)))</formula>
    </cfRule>
  </conditionalFormatting>
  <conditionalFormatting sqref="A14:I14">
    <cfRule type="containsText" dxfId="472" priority="4" operator="containsText" text="SELECT">
      <formula>NOT(ISERROR(SEARCH("SELECT",A14)))</formula>
    </cfRule>
  </conditionalFormatting>
  <conditionalFormatting sqref="A5:XFD5">
    <cfRule type="containsText" dxfId="471" priority="13" operator="containsText" text="SELECT">
      <formula>NOT(ISERROR(SEARCH("SELECT",A5)))</formula>
    </cfRule>
    <cfRule type="containsText" dxfId="470" priority="15" operator="containsText" text="SELECT">
      <formula>NOT(ISERROR(SEARCH("SELECT",A5)))</formula>
    </cfRule>
  </conditionalFormatting>
  <conditionalFormatting sqref="A8:XFD8">
    <cfRule type="containsText" dxfId="469" priority="9" operator="containsText" text="SELECT">
      <formula>NOT(ISERROR(SEARCH("SELECT",A8)))</formula>
    </cfRule>
  </conditionalFormatting>
  <conditionalFormatting sqref="A11:XFD11">
    <cfRule type="containsText" dxfId="468" priority="5" operator="containsText" text="SELECT">
      <formula>NOT(ISERROR(SEARCH("SELECT",A11)))</formula>
    </cfRule>
  </conditionalFormatting>
  <conditionalFormatting sqref="A14:XFD14">
    <cfRule type="containsText" dxfId="467" priority="1" operator="containsText" text="SELECT">
      <formula>NOT(ISERROR(SEARCH("SELECT",A14)))</formula>
    </cfRule>
  </conditionalFormatting>
  <conditionalFormatting sqref="A16:XFD16">
    <cfRule type="containsText" dxfId="466" priority="26" operator="containsText" text="SELECT">
      <formula>NOT(ISERROR(SEARCH("SELECT",A16)))</formula>
    </cfRule>
    <cfRule type="containsText" dxfId="465" priority="25" operator="containsText" text="SELECT">
      <formula>NOT(ISERROR(SEARCH("SELECT",A16)))</formula>
    </cfRule>
  </conditionalFormatting>
  <conditionalFormatting sqref="A17:XFD17">
    <cfRule type="containsText" dxfId="464" priority="17" operator="containsText" text="SELECT">
      <formula>NOT(ISERROR(SEARCH("SELECT",A17)))</formula>
    </cfRule>
    <cfRule type="containsText" dxfId="463" priority="18" operator="containsText" text="SELECT">
      <formula>NOT(ISERROR(SEARCH("SELECT",A17)))</formula>
    </cfRule>
  </conditionalFormatting>
  <conditionalFormatting sqref="A21:XFD21">
    <cfRule type="containsText" dxfId="462" priority="21" operator="containsText" text="SELECT">
      <formula>NOT(ISERROR(SEARCH("SELECT",A21)))</formula>
    </cfRule>
    <cfRule type="containsText" dxfId="461" priority="19" operator="containsText" text="SELECT">
      <formula>NOT(ISERROR(SEARCH("SELECT",A21)))</formula>
    </cfRule>
  </conditionalFormatting>
  <conditionalFormatting sqref="A32:XFD32">
    <cfRule type="containsText" dxfId="460" priority="42" operator="containsText" text="SELECT">
      <formula>NOT(ISERROR(SEARCH("SELECT",A32)))</formula>
    </cfRule>
    <cfRule type="containsText" dxfId="459" priority="40" operator="containsText" text="SELECT">
      <formula>NOT(ISERROR(SEARCH("SELECT",A32)))</formula>
    </cfRule>
  </conditionalFormatting>
  <conditionalFormatting sqref="A36:XFD36">
    <cfRule type="containsText" dxfId="458" priority="31" operator="containsText" text="SELECT">
      <formula>NOT(ISERROR(SEARCH("SELECT",A36)))</formula>
    </cfRule>
    <cfRule type="containsText" dxfId="457" priority="32" operator="containsText" text="SELECT">
      <formula>NOT(ISERROR(SEARCH("SELECT",A36)))</formula>
    </cfRule>
  </conditionalFormatting>
  <conditionalFormatting sqref="H2">
    <cfRule type="containsText" dxfId="456" priority="33" operator="containsText" text="SELECT">
      <formula>NOT(ISERROR(SEARCH("SELECT",H2)))</formula>
    </cfRule>
    <cfRule type="containsText" dxfId="455" priority="34" operator="containsText" text="SELECT">
      <formula>NOT(ISERROR(SEARCH("SELECT",H2)))</formula>
    </cfRule>
  </conditionalFormatting>
  <conditionalFormatting sqref="J2">
    <cfRule type="containsText" dxfId="454" priority="35" operator="containsText" text="SELECT">
      <formula>NOT(ISERROR(SEARCH("SELECT",J2)))</formula>
    </cfRule>
    <cfRule type="containsText" dxfId="453" priority="36" operator="containsText" text="SELECT">
      <formula>NOT(ISERROR(SEARCH("SELECT",J2)))</formula>
    </cfRule>
  </conditionalFormatting>
  <conditionalFormatting sqref="J8:XFD8">
    <cfRule type="containsText" dxfId="452" priority="10" operator="containsText" text="SELECT">
      <formula>NOT(ISERROR(SEARCH("SELECT",J8)))</formula>
    </cfRule>
  </conditionalFormatting>
  <conditionalFormatting sqref="J11:XFD11">
    <cfRule type="containsText" dxfId="451" priority="6" operator="containsText" text="SELECT">
      <formula>NOT(ISERROR(SEARCH("SELECT",J11)))</formula>
    </cfRule>
  </conditionalFormatting>
  <conditionalFormatting sqref="J14:XFD14">
    <cfRule type="containsText" dxfId="450" priority="2" operator="containsText" text="SELECT">
      <formula>NOT(ISERROR(SEARCH("SELECT",J14)))</formula>
    </cfRule>
  </conditionalFormatting>
  <conditionalFormatting sqref="L2">
    <cfRule type="containsText" dxfId="449" priority="37" operator="containsText" text="SELECT">
      <formula>NOT(ISERROR(SEARCH("SELECT",L2)))</formula>
    </cfRule>
  </conditionalFormatting>
  <conditionalFormatting sqref="N2 L2">
    <cfRule type="containsText" dxfId="448" priority="39" operator="containsText" text="SELECT">
      <formula>NOT(ISERROR(SEARCH("SELECT",L2)))</formula>
    </cfRule>
  </conditionalFormatting>
  <conditionalFormatting sqref="N2">
    <cfRule type="containsText" dxfId="447" priority="38" operator="containsText" text="SELECT">
      <formula>NOT(ISERROR(SEARCH("SELECT",N2)))</formula>
    </cfRule>
  </conditionalFormatting>
  <conditionalFormatting sqref="U16:U17">
    <cfRule type="cellIs" dxfId="446" priority="23" operator="greaterThan">
      <formula>0</formula>
    </cfRule>
    <cfRule type="cellIs" dxfId="445" priority="24" operator="greaterThan">
      <formula>0</formula>
    </cfRule>
    <cfRule type="cellIs" dxfId="444" priority="22" operator="lessThan">
      <formula>0</formula>
    </cfRule>
  </conditionalFormatting>
  <conditionalFormatting sqref="U36">
    <cfRule type="cellIs" dxfId="443" priority="28" operator="lessThan">
      <formula>0</formula>
    </cfRule>
    <cfRule type="cellIs" dxfId="442" priority="29" operator="greaterThan">
      <formula>0</formula>
    </cfRule>
    <cfRule type="cellIs" dxfId="441" priority="30" operator="greaterThan">
      <formula>0</formula>
    </cfRule>
  </conditionalFormatting>
  <dataValidations count="1">
    <dataValidation operator="greaterThan" allowBlank="1" showInputMessage="1" showErrorMessage="1" sqref="F36 F16:F17" xr:uid="{2C026540-90A4-4742-965E-94D469DA519E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1160A675-5AD1-4F4D-A090-4A79CF4FF702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27" operator="containsText" id="{B95EF5BB-8E3B-E545-813C-1DDE5DD209F2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5C983952-C275-DB48-8A25-810B8D439EA2}">
          <x14:formula1>
            <xm:f>datasheet!$E$51:$E$66</xm:f>
          </x14:formula1>
          <xm:sqref>R32</xm:sqref>
        </x14:dataValidation>
        <x14:dataValidation type="list" allowBlank="1" showInputMessage="1" showErrorMessage="1" xr:uid="{4BD47A71-A1D9-AF40-80FF-83EC797751E5}">
          <x14:formula1>
            <xm:f>datasheet!$F$111:$F$123</xm:f>
          </x14:formula1>
          <xm:sqref>K32</xm:sqref>
        </x14:dataValidation>
        <x14:dataValidation type="list" allowBlank="1" showInputMessage="1" showErrorMessage="1" xr:uid="{89407C8A-4F8A-0142-A6D9-0E7B6FD835CF}">
          <x14:formula1>
            <xm:f>datasheet!$I$88:$I$151</xm:f>
          </x14:formula1>
          <xm:sqref>N32 L36 L21</xm:sqref>
        </x14:dataValidation>
        <x14:dataValidation type="list" allowBlank="1" showInputMessage="1" showErrorMessage="1" xr:uid="{B6BE409E-425B-F248-A37B-46B16447DD6B}">
          <x14:formula1>
            <xm:f>datasheet!$F$66:$F$70</xm:f>
          </x14:formula1>
          <xm:sqref>S32</xm:sqref>
        </x14:dataValidation>
        <x14:dataValidation type="list" allowBlank="1" showInputMessage="1" showErrorMessage="1" xr:uid="{C5B880F8-7305-D84C-B9FE-320F1101ED67}">
          <x14:formula1>
            <xm:f>datasheet!$E$51:$E$82</xm:f>
          </x14:formula1>
          <xm:sqref>B32 D32</xm:sqref>
        </x14:dataValidation>
        <x14:dataValidation type="list" allowBlank="1" showInputMessage="1" showErrorMessage="1" xr:uid="{8C51FF67-57AD-954A-8C2D-145CA8E6E15A}">
          <x14:formula1>
            <xm:f>datasheet!$J$59:$J$71</xm:f>
          </x14:formula1>
          <xm:sqref>A32</xm:sqref>
        </x14:dataValidation>
        <x14:dataValidation type="list" allowBlank="1" showInputMessage="1" showErrorMessage="1" xr:uid="{2FA81093-CB1D-3041-A337-71CAE795FB92}">
          <x14:formula1>
            <xm:f>datasheet!$J$74:$J$80</xm:f>
          </x14:formula1>
          <xm:sqref>C32</xm:sqref>
        </x14:dataValidation>
        <x14:dataValidation type="list" allowBlank="1" showInputMessage="1" showErrorMessage="1" xr:uid="{67F0138B-6CE6-9A44-BC39-CDA96FD5DEE5}">
          <x14:formula1>
            <xm:f>datasheet!$E$25:$E$31</xm:f>
          </x14:formula1>
          <xm:sqref>E32</xm:sqref>
        </x14:dataValidation>
        <x14:dataValidation type="list" allowBlank="1" showInputMessage="1" showErrorMessage="1" xr:uid="{7CF0AD5D-7621-CE4A-A858-DF738FDEDB3E}">
          <x14:formula1>
            <xm:f>datasheet!$F$6:$F$12</xm:f>
          </x14:formula1>
          <xm:sqref>G32</xm:sqref>
        </x14:dataValidation>
        <x14:dataValidation type="list" allowBlank="1" showInputMessage="1" showErrorMessage="1" xr:uid="{D82CB181-6764-494F-9CB7-0B4324CCA17D}">
          <x14:formula1>
            <xm:f>datasheet!$H$6:$H$12</xm:f>
          </x14:formula1>
          <xm:sqref>H32</xm:sqref>
        </x14:dataValidation>
        <x14:dataValidation type="list" allowBlank="1" showInputMessage="1" showErrorMessage="1" xr:uid="{1F8349F1-0F71-3F47-9D25-9A8F82C720F5}">
          <x14:formula1>
            <xm:f>datasheet!$F$53:$F$55</xm:f>
          </x14:formula1>
          <xm:sqref>I32</xm:sqref>
        </x14:dataValidation>
        <x14:dataValidation type="list" allowBlank="1" showInputMessage="1" showErrorMessage="1" xr:uid="{8442316E-31F9-0345-BC7E-7E1FD1495496}">
          <x14:formula1>
            <xm:f>datasheet!$F$37:$F$39</xm:f>
          </x14:formula1>
          <xm:sqref>J32</xm:sqref>
        </x14:dataValidation>
        <x14:dataValidation type="list" allowBlank="1" showInputMessage="1" showErrorMessage="1" xr:uid="{5C029B53-FA56-0D46-A4AF-11423A34D8E3}">
          <x14:formula1>
            <xm:f>datasheet!$F$25:$F$31</xm:f>
          </x14:formula1>
          <xm:sqref>H36</xm:sqref>
        </x14:dataValidation>
        <x14:dataValidation type="list" allowBlank="1" showInputMessage="1" showErrorMessage="1" xr:uid="{C587956F-1F9D-2C45-9FB2-114A57FBB454}">
          <x14:formula1>
            <xm:f>datasheet!$F$126:$F$138</xm:f>
          </x14:formula1>
          <xm:sqref>J36 J21</xm:sqref>
        </x14:dataValidation>
        <x14:dataValidation type="list" allowBlank="1" showInputMessage="1" showErrorMessage="1" xr:uid="{5472E7EE-47C0-564B-814C-CA2C16681FA1}">
          <x14:formula1>
            <xm:f>datasheet!$F$84:$F$85</xm:f>
          </x14:formula1>
          <xm:sqref>J8</xm:sqref>
        </x14:dataValidation>
        <x14:dataValidation type="list" allowBlank="1" showInputMessage="1" showErrorMessage="1" xr:uid="{C5CDDED4-A92E-ED4A-A756-7C0A9BD55568}">
          <x14:formula1>
            <xm:f>datasheet!$F$88:$F$89</xm:f>
          </x14:formula1>
          <xm:sqref>J11</xm:sqref>
        </x14:dataValidation>
        <x14:dataValidation type="list" allowBlank="1" showInputMessage="1" showErrorMessage="1" xr:uid="{B4788A56-A131-824E-A614-5FED52D4E470}">
          <x14:formula1>
            <xm:f>datasheet!$F$92:$F$93</xm:f>
          </x14:formula1>
          <xm:sqref>J14</xm:sqref>
        </x14:dataValidation>
        <x14:dataValidation type="list" allowBlank="1" showInputMessage="1" showErrorMessage="1" xr:uid="{8545FC79-D8E3-3449-8E51-289148A30BF6}">
          <x14:formula1>
            <xm:f>datasheet!$I$88:$I$149</xm:f>
          </x14:formula1>
          <xm:sqref>L5 L8 L11 L14</xm:sqref>
        </x14:dataValidation>
        <x14:dataValidation type="list" allowBlank="1" showInputMessage="1" showErrorMessage="1" xr:uid="{A5BE5B2F-67D9-E144-989C-1D39F5875380}">
          <x14:formula1>
            <xm:f>datasheet!$F$126:$F$127</xm:f>
          </x14:formula1>
          <xm:sqref>J5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5F2F4-7DB6-BF40-BA1F-DC9B4319866E}">
  <dimension ref="A1:X36"/>
  <sheetViews>
    <sheetView zoomScale="130" zoomScaleNormal="130" workbookViewId="0">
      <pane xSplit="21" ySplit="15" topLeftCell="X16" activePane="bottomRight" state="frozen"/>
      <selection pane="topRight" activeCell="V1" sqref="V1"/>
      <selection pane="bottomLeft" activeCell="A16" sqref="A16"/>
      <selection pane="bottomRight" activeCell="F11" sqref="F11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customWidth="1"/>
    <col min="12" max="12" width="11.1640625" style="18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7" style="18" bestFit="1" customWidth="1"/>
    <col min="19" max="19" width="8.33203125" style="18" bestFit="1" customWidth="1"/>
    <col min="20" max="20" width="10.5" style="18" bestFit="1" customWidth="1"/>
    <col min="21" max="21" width="22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Top="1" thickBot="1" x14ac:dyDescent="0.25">
      <c r="A1" s="145" t="s">
        <v>10</v>
      </c>
      <c r="B1" s="14" t="s">
        <v>99</v>
      </c>
      <c r="C1" s="145" t="s">
        <v>103</v>
      </c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70" customHeight="1" thickTop="1" thickBot="1" x14ac:dyDescent="0.25">
      <c r="B2" s="31"/>
      <c r="C2" s="31"/>
      <c r="D2" s="31"/>
      <c r="E2" s="31"/>
      <c r="F2" s="31"/>
      <c r="G2" s="31"/>
      <c r="H2" s="51"/>
      <c r="I2" s="31"/>
      <c r="J2" s="51"/>
      <c r="K2" s="31"/>
      <c r="L2" s="51"/>
      <c r="M2" s="31"/>
      <c r="N2" s="5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142" customFormat="1" ht="37" customHeight="1" thickTop="1" thickBot="1" x14ac:dyDescent="0.25">
      <c r="A3" s="144"/>
      <c r="B3" s="144"/>
      <c r="D3" s="143"/>
      <c r="F3" s="143"/>
      <c r="H3" s="145" t="s">
        <v>92</v>
      </c>
      <c r="I3" s="144" t="s">
        <v>53</v>
      </c>
      <c r="J3" s="145" t="s">
        <v>76</v>
      </c>
      <c r="K3" s="144" t="s">
        <v>53</v>
      </c>
      <c r="L3" s="145" t="s">
        <v>26</v>
      </c>
      <c r="M3" s="143" t="s">
        <v>53</v>
      </c>
      <c r="N3" s="145" t="s">
        <v>67</v>
      </c>
      <c r="O3" s="144"/>
      <c r="P3" s="143"/>
      <c r="Q3" s="144"/>
      <c r="R3" s="144"/>
      <c r="S3" s="144"/>
      <c r="T3" s="144"/>
      <c r="U3" s="144"/>
      <c r="V3" s="144"/>
      <c r="W3" s="144"/>
      <c r="X3" s="143"/>
    </row>
    <row r="4" spans="1:24" s="92" customFormat="1" ht="17" thickTop="1" x14ac:dyDescent="0.2">
      <c r="E4" s="93"/>
    </row>
    <row r="5" spans="1:24" s="38" customFormat="1" ht="58" customHeight="1" x14ac:dyDescent="0.2">
      <c r="A5" s="67" t="s">
        <v>101</v>
      </c>
      <c r="B5" s="67" t="s">
        <v>101</v>
      </c>
      <c r="C5" s="68" t="s">
        <v>101</v>
      </c>
      <c r="D5" s="68" t="s">
        <v>101</v>
      </c>
      <c r="E5" s="68" t="s">
        <v>101</v>
      </c>
      <c r="F5" s="68" t="s">
        <v>101</v>
      </c>
      <c r="G5" s="68" t="s">
        <v>101</v>
      </c>
      <c r="H5" s="77">
        <v>15000</v>
      </c>
      <c r="I5" s="14" t="s">
        <v>99</v>
      </c>
      <c r="J5" s="128">
        <v>0.25</v>
      </c>
      <c r="K5" s="14" t="s">
        <v>99</v>
      </c>
      <c r="L5" s="128" t="s">
        <v>69</v>
      </c>
      <c r="M5" s="14" t="s">
        <v>99</v>
      </c>
      <c r="N5" s="69" t="str">
        <f>IF(AND(J5="YOUR RISK",L5="SELECT"),"EMPTY",IF(AND(J5="YOUR RISK"),"EMPTY",IF(AND(L5="SELECT"),"EMPTY",IF(AND(J5=0.25,L5=0.5),7.5,IF(AND(J5=0.25,L5=0.6),6.25,IF(AND(J5=0.25,L5=0.7),5.35,IF(AND(J5=0.25,L5=0.8),4.68,IF(AND(J5=0.25,L5=0.9),4.16,IF(AND(J5=0.25,L5=1),3.75,IF(AND(J5=0.25,L5=1.1),3.4,IF(AND(J5=0.25,L5=1.2),3.12,IF(AND(J5=0.25,L5=1.3),2.88,IF(AND(J5=0.25,L5=1.4),2.67,IF(AND(J5=0.25,L5=1.5),2.5,IF(AND(J5=0.25,L5=1.6),2.34,IF(AND(J5=0.25,L5=1.7),2.2,IF(AND(J5=0.25,L5=1.8),2.08,IF(AND(J5=0.25,L5=1.9),1.97,IF(AND(J5=0.25,L5=2),1.87,IF(AND(J5=0.25,L5=2.1),1.78,IF(AND(J5=0.25,L5=2.2),1.7,IF(AND(J5=0.25,L5=2.3),1.63,IF(AND(J5=0.25,L5=2.4),1.56,IF(AND(J5=0.25,L5=2.5),1.5,IF(AND(J5=0.25,L5=2.6),1.44,IF(AND(J5=0.25,L5=2.7),1.38,IF(AND(J5=0.25,L5=2.8),1.33,IF(AND(J5=0.25,L5=2.9),1.29,IF(AND(J5=0.25,L5=3),1.25,IF(AND(J5=0.25,L5=3.1),1.2,IF(AND(J5=0.25,L5=3.2),1.17,IF(AND(J5=0.25,L5=3.3),1.13,IF(AND(J5=0.25,L5=3.4),1.1,IF(AND(J5=0.25,L5=3.5),1.07,IF(AND(J5=0.25,L5=3.6),1.04,IF(AND(J5=0.25,L5=3.7),1.01,IF(AND(J5=0.25,L5=3.8),0.98,IF(AND(J5=0.25,L5=3.9),0.96,IF(AND(J5=0.25,L5=4),0.93,IF(AND(J5=0.25,L5=4.1),0.91,IF(AND(J5=0.25,L5=4.2),0.89,IF(AND(J5=0.25,L5=4.3),0.87,IF(AND(J5=0.25,L5=4.4),0.85,IF(AND(J5=0.25,L5=4.5),0.83,IF(AND(J5=0.25,L5=4.6),0.81,IF(AND(J5=0.25,L5=4.7),0.79,IF(AND(J5=0.25,L5=4.8),0.78,IF(AND(J5=0.25,L5=4.9),0.76,IF(AND(J5=0.25,L5=5),0.75,IF(AND(J5=0.25,L5=5.1),0.73,IF(AND(J5=0.25,L5=5.2),0.72,IF(AND(J5=0.25,L5=5.3),0.7,IF(AND(J5=0.25,L5=5.4),0.69,IF(AND(J5=0.25,L5=5.5),0.68,IF(AND(J5=0.25,L5=5.6),0.66,IF(AND(J5=0.25,L5=5.7),0.65,IF(AND(J5=0.25,L5=5.8),0.64,IF(AND(J5=0.25,L5=5.9),0.63,IF(AND(J5=0.25,L5=6),0.62,IF(AND(J5=0.25,L5=6.1),0.61,IF(AND(J5=0.25,L5=6.2),0.6,IF(AND(J5=0.25,L5=6.3),0.59,IF(AND(J5=0.25,L5=6.4),0.58,IF(AND(J5=0.25,L5=6.5),0.57))))))))))))))))))))))))))))))))))))))))))))))))))))))))))))))))</f>
        <v>EMPTY</v>
      </c>
      <c r="O5" s="68" t="s">
        <v>101</v>
      </c>
      <c r="P5" s="68" t="s">
        <v>101</v>
      </c>
      <c r="Q5" s="68" t="s">
        <v>101</v>
      </c>
      <c r="R5" s="68" t="s">
        <v>101</v>
      </c>
      <c r="S5" s="68" t="s">
        <v>101</v>
      </c>
      <c r="T5" s="68" t="s">
        <v>101</v>
      </c>
      <c r="V5" s="68" t="s">
        <v>101</v>
      </c>
      <c r="W5" s="27" t="s">
        <v>91</v>
      </c>
      <c r="X5" s="27"/>
    </row>
    <row r="6" spans="1:24" s="20" customFormat="1" ht="17" thickBot="1" x14ac:dyDescent="0.25">
      <c r="E6" s="29"/>
    </row>
    <row r="7" spans="1:24" s="92" customFormat="1" ht="17" thickTop="1" x14ac:dyDescent="0.2">
      <c r="E7" s="93"/>
    </row>
    <row r="8" spans="1:24" s="38" customFormat="1" ht="58" customHeight="1" x14ac:dyDescent="0.2">
      <c r="A8" s="67" t="s">
        <v>101</v>
      </c>
      <c r="B8" s="67" t="s">
        <v>101</v>
      </c>
      <c r="C8" s="68" t="s">
        <v>101</v>
      </c>
      <c r="D8" s="68" t="s">
        <v>101</v>
      </c>
      <c r="E8" s="68" t="s">
        <v>101</v>
      </c>
      <c r="F8" s="68" t="s">
        <v>101</v>
      </c>
      <c r="G8" s="68" t="s">
        <v>101</v>
      </c>
      <c r="H8" s="70" t="s">
        <v>68</v>
      </c>
      <c r="I8" s="14" t="s">
        <v>99</v>
      </c>
      <c r="J8" s="128" t="s">
        <v>100</v>
      </c>
      <c r="K8" s="14" t="s">
        <v>99</v>
      </c>
      <c r="L8" s="128" t="s">
        <v>69</v>
      </c>
      <c r="M8" s="14" t="s">
        <v>99</v>
      </c>
      <c r="N8" s="69" t="str">
        <f>IF(AND(J8="YOUR RISK",L8="SELECT"),"EMPTY",IF(AND(J8="YOUR RISK"),"EMPTY",IF(AND(L8="SELECT"),"EMPTY",IF(AND(J8=0.5,L8=0.5),15,IF(AND(J8=0.5,L8=0.6),12.5,IF(AND(J8=0.5,L8=0.7),10.71,IF(AND(J8=0.5,L8=0.8),9.37,IF(AND(J8=0.5,L8=0.9),8.33,IF(AND(J8=0.5,L8=1),7.5,IF(AND(J8=0.5,L8=1,1),6.81,IF(AND(J8=0.5,L8=1.2),6.25,IF(AND(J8=0.5,L8=1.3),5.76,IF(AND(J8=0.5,L8=1.4),5.35,IF(AND(J8=0.5,L8=1.5),5,IF(AND(J8=0.5,L8=1.6),4.68,IF(AND(J8=0.5,L8=1.7),4.41,IF(AND(J8=0.5,L8=1.8),4.16,IF(AND(J8=0.5,L8=1.9),3.94,IF(AND(J8=0.5,L8=2),3.75,IF(AND(J8=0.5,L8=2.1),3.57,IF(AND(J8=0.5,L8=2.2),3.4,IF(AND(J8=0.5,L8=2.3),3.26,IF(AND(J8=0.5,L8=2.4),3.12,IF(AND(J8=0.5,L8=2.5),3,IF(AND(J8=0.5,L8=2.6),2.88,IF(AND(J8=0.5,L8=2.7),2.77,IF(AND(J8=0.5,L8=2.8),2.67,IF(AND(J8=0.5,L8=2.9),2.58,IF(AND(J8=0.5,L8=3),2.5,IF(AND(J8=0.5,L8=3.1),2.41,IF(AND(J8=0.5,L8=3.2),2.34,IF(AND(J8=0.5,L8=3.3),2.27,IF(AND(J8=0.5,L8=3.4),2.2,IF(AND(J8=0.5,L8=3.5),2.14,IF(AND(J8=0.5,L8=3.6),2.08,IF(AND(J8=0.5,L8=3.7),2.02,IF(AND(J8=0.5,L8=3.8),1.97,IF(AND(J8=0.5,L8=3.9),1.92,IF(AND(J8=0.5,L8=4),1.87,IF(AND(J8=0.5,L8=4.1),1.82,IF(AND(J8=0.5,L8=4.2),1.78,IF(AND(J8=0.5,L8=4.3),1.74,IF(AND(J8=0.5,L8=4.4),1.7,IF(AND(J8=0.5,L8=4.5),1.66,IF(AND(J8=0.5,L8=4.6),1.63,IF(AND(J8=0.5,L8=4.7),1.59,IF(AND(J8=0.5,L8=4.8),1.56,IF(AND(J8=0.5,L8=4.9),1.53,IF(AND(J8=0.5,L8=5),1.5,IF(AND(J8=0.5,L8=5.1),1.47,IF(AND(J8=0.5,L8=5.2),1.44,IF(AND(J8=0.5,L8=5.3),1.41,IF(AND(J8=0.5,L8=5.4),1.38,IF(AND(J8=0.5,L8=5.5),1.36,IF(AND(J8=0.5,L8=5.6),1.33,IF(AND(J8=0.5,L8=5.7),1.31,IF(AND(J8=0.5,L8=5.8),1.29,IF(AND(J8=0.5,L8=5.9),1.27,IF(AND(J8=0.5,L8=6),1.25,IF(AND(J8=0.5,L8=6.1),1.22,IF(AND(J8=0.5,L8=6.2),1.2,IF(AND(J8=0.5,L8=6.3),1.19,IF(AND(J8=0.5,L8=6.4),1.17,IF(AND(J8=0.5,L8=6.5),1.15))))))))))))))))))))))))))))))))))))))))))))))))))))))))))))))))</f>
        <v>EMPTY</v>
      </c>
      <c r="O8" s="68" t="s">
        <v>101</v>
      </c>
      <c r="P8" s="68" t="s">
        <v>101</v>
      </c>
      <c r="Q8" s="68" t="s">
        <v>101</v>
      </c>
      <c r="R8" s="68" t="s">
        <v>101</v>
      </c>
      <c r="S8" s="68" t="s">
        <v>101</v>
      </c>
      <c r="T8" s="68" t="s">
        <v>101</v>
      </c>
      <c r="U8" s="68" t="s">
        <v>101</v>
      </c>
      <c r="V8" s="68" t="s">
        <v>101</v>
      </c>
      <c r="W8" s="27" t="s">
        <v>91</v>
      </c>
      <c r="X8" s="27"/>
    </row>
    <row r="9" spans="1:24" s="20" customFormat="1" ht="17" thickBot="1" x14ac:dyDescent="0.25">
      <c r="E9" s="29"/>
    </row>
    <row r="10" spans="1:24" s="92" customFormat="1" ht="17" thickTop="1" x14ac:dyDescent="0.2">
      <c r="E10" s="93"/>
    </row>
    <row r="11" spans="1:24" s="38" customFormat="1" ht="58" customHeight="1" x14ac:dyDescent="0.2">
      <c r="A11" s="67" t="s">
        <v>101</v>
      </c>
      <c r="B11" s="67" t="s">
        <v>101</v>
      </c>
      <c r="C11" s="68" t="s">
        <v>101</v>
      </c>
      <c r="D11" s="68" t="s">
        <v>101</v>
      </c>
      <c r="E11" s="68" t="s">
        <v>101</v>
      </c>
      <c r="F11" s="68" t="s">
        <v>101</v>
      </c>
      <c r="G11" s="68" t="s">
        <v>101</v>
      </c>
      <c r="H11" s="70" t="s">
        <v>68</v>
      </c>
      <c r="I11" s="14" t="s">
        <v>99</v>
      </c>
      <c r="J11" s="128" t="s">
        <v>100</v>
      </c>
      <c r="K11" s="14" t="s">
        <v>99</v>
      </c>
      <c r="L11" s="128" t="s">
        <v>69</v>
      </c>
      <c r="M11" s="14" t="s">
        <v>99</v>
      </c>
      <c r="N11" s="69" t="str">
        <f>IF(AND(J11="YOUR RISK",L11="SELECT"),"EMPTY",IF(AND(J11="YOUR RISK"),"EMPTY",IF(AND(L11="SELECT"),"EMPTY",IF(AND(J11=0.75,L11=0.5),22.5,IF(AND(J11=0.75,L11=0.6),18.75,IF(AND(J11=0.75,L11=0.7),16.07,IF(AND(J11=0.75,L11=0.8),14.06,IF(AND(J11=0.75,L11=0.9),12.5,IF(AND(J11=0.75,L11=1),11.25,IF(AND(J11=0.75,L11=1.1),10.22,IF(AND(J11=0.75,L11=1.2),9.37,IF(AND(J11=0.75,L11=1.3),8.65,IF(AND(J11=0.75,L11=1.4),8.03,IF(AND(J11=0.75,L11=1.5),7.5,IF(AND(J11=0.75,L11=1.6),7.03,IF(AND(J11=0.75,L11=1.7),6.61,IF(AND(J11=0.75,L11=1.8),6.25,IF(AND(J11=0.75,L11=1.9),5.92,IF(AND(J11=0.75,L11=2),5.62,IF(AND(J11=0.75,L11=2.1),5.35,IF(AND(J11=0.75,L11=2.2),5.11,IF(AND(J11=0.75,L11=2.3),4.89,IF(AND(J11=0.75,L11=2.4),4.68,IF(AND(J11=0.75,L11=2.5),4.5,IF(AND(J11=0.75,L11=2.6),4.32,IF(AND(J11=0.75,L11=2.7),4.16,IF(AND(J11=0.75,L11=2.8),4.01,IF(AND(J11=0.75,L11=2.9),3.87,IF(AND(J11=0.75,L11=3),3.75,IF(AND(J11=0.75,L11=3.1),3.62,IF(AND(J11=0.75,L11=3.2),3.51,IF(AND(J11=0.75,L11=3.3),3.4,IF(AND(J11=0.75,L11=3.4),3.3,IF(AND(J11=0.75,L11=3.5),3.21,IF(AND(J11=0.75,L11=3.6),3.12,IF(AND(J11=0.75,L11=3.7),3.04,IF(AND(J11=0.75,L11=3.8),2.96,IF(AND(J11=0.75,L11=3.9),2.88,IF(AND(J11=0.75,L11=4),2.81,IF(AND(J11=0.75,L11=4.1),2.74,IF(AND(J11=0.75,L11=4.2),2.67,IF(AND(J11=0.75,L11=4.3),2.61,IF(AND(J11=0.75,L11=4.4),2.55,IF(AND(J11=0.75,L11=4.5),2.5,IF(AND(J11=0.75,L11=4.6),2.44,IF(AND(J11=0.75,L11=4.7),2.39,IF(AND(J11=0.75,L11=4.8),2.34,IF(AND(J11=0.75,L11=4.9),2.29,IF(AND(J11=0.75,L11=5),2.25,IF(AND(J11=0.75,L11=5.1),2.2,IF(AND(J11=0.75,L11=5.2),2.16,IF(AND(J11=0.75,L11=5.3),2.12,IF(AND(J11=0.75,L11=5.4),2.08,IF(AND(J11=0.75,L11=5.5),2.04,IF(AND(J11=0.75,L11=5.6),2,IF(AND(J11=0.75,L11=5.7),1.97,IF(AND(J11=0.75,L11=5.8),1.93,IF(AND(J11=0.75,L11=5.9),1.9,IF(AND(J11=0.75,L11=6),1.87,IF(AND(J11=0.75,L11=6.1),1.84,IF(AND(J11=0.75,L11=6.2),1.81,IF(AND(J11=0.75,L11=6.3),1.78,IF(AND(J11=0.75,L11=6.4),1.75,IF(AND(J11=0.75,L11=6.5),1.73))))))))))))))))))))))))))))))))))))))))))))))))))))))))))))))))</f>
        <v>EMPTY</v>
      </c>
      <c r="O11" s="68" t="s">
        <v>101</v>
      </c>
      <c r="P11" s="68" t="s">
        <v>101</v>
      </c>
      <c r="Q11" s="68" t="s">
        <v>101</v>
      </c>
      <c r="R11" s="68" t="s">
        <v>101</v>
      </c>
      <c r="S11" s="68" t="s">
        <v>101</v>
      </c>
      <c r="T11" s="68" t="s">
        <v>101</v>
      </c>
      <c r="U11" s="68" t="s">
        <v>101</v>
      </c>
      <c r="V11" s="68" t="s">
        <v>101</v>
      </c>
      <c r="W11" s="27" t="s">
        <v>91</v>
      </c>
      <c r="X11" s="27"/>
    </row>
    <row r="12" spans="1:24" s="20" customFormat="1" ht="17" thickBot="1" x14ac:dyDescent="0.25">
      <c r="E12" s="29"/>
    </row>
    <row r="13" spans="1:24" s="92" customFormat="1" ht="17" thickTop="1" x14ac:dyDescent="0.2">
      <c r="E13" s="93"/>
    </row>
    <row r="14" spans="1:24" s="38" customFormat="1" ht="58" customHeight="1" x14ac:dyDescent="0.2">
      <c r="A14" s="67" t="s">
        <v>101</v>
      </c>
      <c r="B14" s="67" t="s">
        <v>101</v>
      </c>
      <c r="C14" s="68" t="s">
        <v>101</v>
      </c>
      <c r="D14" s="68" t="s">
        <v>101</v>
      </c>
      <c r="E14" s="68" t="s">
        <v>101</v>
      </c>
      <c r="F14" s="68" t="s">
        <v>101</v>
      </c>
      <c r="G14" s="68" t="s">
        <v>101</v>
      </c>
      <c r="H14" s="70" t="s">
        <v>68</v>
      </c>
      <c r="I14" s="14" t="s">
        <v>99</v>
      </c>
      <c r="J14" s="128" t="s">
        <v>100</v>
      </c>
      <c r="K14" s="14" t="s">
        <v>99</v>
      </c>
      <c r="L14" s="128" t="s">
        <v>69</v>
      </c>
      <c r="M14" s="14" t="s">
        <v>99</v>
      </c>
      <c r="N14" s="69" t="str">
        <f>IF(AND(J14="YOUR RISK",L14="SELECT"),"EMPTY",IF(AND(J14="YOUR RISK"),"EMPTY",IF(AND(L14="SELECT"),"EMPTY",IF(AND(J14=1,L14=0.5),30,IF(AND(J14=1,L14=0.6),25,IF(AND(J14=1,L14=0.7),21.42,IF(AND(J14=1,L14=0.8),18.75,IF(AND(J14=1,L14=0.9),16.66,IF(AND(J14=1,L14=1),15,IF(AND(J14=1,L14=1.1),13.63,IF(AND(J14=1,L14=1.2),12.5,IF(AND(J14=1,L14=1.3),11.53,IF(AND(J14=1,L14=1.4),10.71,IF(AND(J14=1,L14=1.5),10,IF(AND(J14=1,L14=1.6),9.37,IF(AND(J14=1,L14=1.7),8.82,IF(AND(J14=1,L14=1.8),8.33,IF(AND(J14=1,L14=1.9),7.89,IF(AND(J14=1,L14=2),7.5,IF(AND(J14=1,L14=2.1),7.14,IF(AND(J14=1,L14=2.2),6.81,IF(AND(J14=1,L14=2.3),6.52,IF(AND(J14=1,L14=2.4),6.25,IF(AND(J14=1,L14=2.5),6,IF(AND(J14=1,L14=2.6),5.76,IF(AND(J14=1,L14=2.7),5.55,IF(AND(J14=1,L14=2.8),5.35,IF(AND(J14=1,L14=2.9),5.17,IF(AND(J14=1,L14=3),5,IF(AND(J14=1,L14=3.1),4.83,IF(AND(J14=1,L14=3.2),4.68,IF(AND(J14=1,L14=3.3),4.54,IF(AND(J14=1,L14=3.4),4.41,IF(AND(J14=1,L14=3.5),4.28,IF(AND(J14=1,L14=3.6),4.16,IF(AND(J14=1,L14=3.7),4.05,IF(AND(J14=1,L14=3.8),3.94,IF(AND(J14=1,L14=3.9),3.84,IF(AND(J14=1,L14=4),3.75,IF(AND(J14=1,L14=4.1),3.65,IF(AND(J14=1,L14=4.2),3.57,IF(AND(J14=1,L14=4.3),3.48,IF(AND(J14=1,L14=4.4),3.4,IF(AND(J14=1,L14=4.5),3.33,IF(AND(J14=1,L14=4.6),3.26,IF(AND(J14=1,L14=4.7),3.19,IF(AND(J14=1,L14=4.8),3.12,IF(AND(J14=1,L14=4.9),3.06,IF(AND(J14=1,L14=5),3,IF(AND(J14=1,L14=5.1),2.94,IF(AND(J14=1,L14=5.2),2.88,IF(AND(J14=1,L14=5.3),2.83,IF(AND(J14=1,L14=5.4),2.77,IF(AND(J14=1,L14=5.5),2.72,IF(AND(J14=1,L14=5.6),2.67,IF(AND(J14=1,L14=5.7),2.63,IF(AND(J14=1,L14=5.8),2.58,IF(AND(J14=1,L14=5.9),2.54,IF(AND(J14=1,L14=6),2.5,IF(AND(J14=1,L14=6.1),2.45,IF(AND(J14=1,L14=6.2),2.41,IF(AND(J14=1,L14=6.3),2.38,IF(AND(J14=1,L14=6.4),2.34,IF(AND(J14=1,L14=6.5),2.3))))))))))))))))))))))))))))))))))))))))))))))))))))))))))))))))</f>
        <v>EMPTY</v>
      </c>
      <c r="O14" s="68" t="s">
        <v>101</v>
      </c>
      <c r="P14" s="68" t="s">
        <v>101</v>
      </c>
      <c r="Q14" s="68" t="s">
        <v>101</v>
      </c>
      <c r="R14" s="68" t="s">
        <v>101</v>
      </c>
      <c r="S14" s="68" t="s">
        <v>101</v>
      </c>
      <c r="T14" s="68" t="s">
        <v>101</v>
      </c>
      <c r="U14" s="68" t="s">
        <v>101</v>
      </c>
      <c r="V14" s="68" t="s">
        <v>101</v>
      </c>
      <c r="W14" s="27" t="s">
        <v>91</v>
      </c>
      <c r="X14" s="27"/>
    </row>
    <row r="15" spans="1:24" s="124" customFormat="1" ht="63" customHeight="1" x14ac:dyDescent="0.2">
      <c r="E15" s="125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1" customFormat="1" ht="33" customHeight="1" x14ac:dyDescent="0.2">
      <c r="A17" s="96"/>
      <c r="B17" s="97"/>
      <c r="C17" s="97"/>
      <c r="D17" s="97"/>
      <c r="E17" s="97"/>
      <c r="F17" s="98"/>
      <c r="G17" s="97"/>
      <c r="H17" s="99"/>
      <c r="I17" s="96"/>
      <c r="J17" s="97"/>
      <c r="K17" s="96"/>
      <c r="L17" s="97"/>
      <c r="M17" s="96"/>
      <c r="N17" s="100"/>
      <c r="O17" s="97"/>
      <c r="P17" s="97"/>
      <c r="Q17" s="97"/>
      <c r="R17" s="97"/>
      <c r="S17" s="97"/>
      <c r="T17" s="97"/>
      <c r="U17" s="97"/>
      <c r="V17" s="97"/>
      <c r="W17" s="99">
        <v>15600</v>
      </c>
      <c r="X17" s="97"/>
    </row>
    <row r="18" spans="1:24" s="20" customFormat="1" ht="17" thickBot="1" x14ac:dyDescent="0.25">
      <c r="E18" s="29"/>
    </row>
    <row r="24" spans="1:24" s="38" customFormat="1" ht="58" customHeight="1" thickTop="1" thickBot="1" x14ac:dyDescent="0.25">
      <c r="A24" s="67" t="s">
        <v>101</v>
      </c>
      <c r="B24" s="67" t="s">
        <v>101</v>
      </c>
      <c r="C24" s="68" t="s">
        <v>101</v>
      </c>
      <c r="D24" s="68" t="s">
        <v>101</v>
      </c>
      <c r="E24" s="68" t="s">
        <v>101</v>
      </c>
      <c r="F24" s="68" t="s">
        <v>101</v>
      </c>
      <c r="G24" s="68" t="s">
        <v>101</v>
      </c>
      <c r="H24" s="77">
        <v>6000</v>
      </c>
      <c r="I24" s="14" t="s">
        <v>99</v>
      </c>
      <c r="J24" s="27" t="s">
        <v>100</v>
      </c>
      <c r="K24" s="14" t="s">
        <v>99</v>
      </c>
      <c r="L24" s="27" t="s">
        <v>69</v>
      </c>
      <c r="M24" s="14" t="s">
        <v>99</v>
      </c>
      <c r="N24" s="69" t="str">
        <f>IF(AND(J24="YOUR RISK",L24="SELECT"),"EMPTY")</f>
        <v>EMPTY</v>
      </c>
      <c r="O24" s="68" t="s">
        <v>101</v>
      </c>
      <c r="P24" s="68" t="s">
        <v>101</v>
      </c>
      <c r="Q24" s="68" t="s">
        <v>101</v>
      </c>
      <c r="R24" s="68" t="s">
        <v>101</v>
      </c>
      <c r="S24" s="68" t="s">
        <v>101</v>
      </c>
      <c r="T24" s="68" t="s">
        <v>101</v>
      </c>
      <c r="U24" s="68" t="s">
        <v>101</v>
      </c>
      <c r="V24" s="68" t="s">
        <v>101</v>
      </c>
      <c r="W24" s="27" t="s">
        <v>91</v>
      </c>
      <c r="X24" s="27"/>
    </row>
    <row r="32" spans="1:24" s="38" customFormat="1" ht="35" customHeight="1" thickTop="1" thickBot="1" x14ac:dyDescent="0.25">
      <c r="A32" s="27" t="s">
        <v>69</v>
      </c>
      <c r="B32" s="37" t="s">
        <v>69</v>
      </c>
      <c r="C32" s="27" t="s">
        <v>69</v>
      </c>
      <c r="D32" s="27" t="s">
        <v>69</v>
      </c>
      <c r="E32" s="27" t="s">
        <v>69</v>
      </c>
      <c r="F32" s="27" t="s">
        <v>91</v>
      </c>
      <c r="G32" s="27" t="s">
        <v>69</v>
      </c>
      <c r="H32" s="27" t="s">
        <v>69</v>
      </c>
      <c r="I32" s="27" t="s">
        <v>69</v>
      </c>
      <c r="J32" s="27" t="s">
        <v>69</v>
      </c>
      <c r="K32" s="27" t="s">
        <v>69</v>
      </c>
      <c r="L32" s="27" t="s">
        <v>91</v>
      </c>
      <c r="M32" s="27" t="s">
        <v>91</v>
      </c>
      <c r="N32" s="27" t="s">
        <v>69</v>
      </c>
      <c r="O32" s="27" t="s">
        <v>91</v>
      </c>
      <c r="P32" s="27" t="s">
        <v>91</v>
      </c>
      <c r="Q32" s="27" t="s">
        <v>91</v>
      </c>
      <c r="R32" s="27">
        <v>3</v>
      </c>
      <c r="S32" s="27" t="s">
        <v>25</v>
      </c>
      <c r="T32" s="27" t="s">
        <v>91</v>
      </c>
      <c r="U32" s="27" t="s">
        <v>91</v>
      </c>
      <c r="V32" s="27" t="s">
        <v>91</v>
      </c>
      <c r="W32" s="27" t="s">
        <v>91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99</v>
      </c>
      <c r="J36" s="43">
        <v>0.25</v>
      </c>
      <c r="K36" s="49" t="s">
        <v>99</v>
      </c>
      <c r="L36" s="43">
        <v>1.2</v>
      </c>
      <c r="M36" s="49" t="s">
        <v>99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conditionalFormatting sqref="A5">
    <cfRule type="containsText" dxfId="438" priority="28" operator="containsText" text="SELECT">
      <formula>NOT(ISERROR(SEARCH("SELECT",A5)))</formula>
    </cfRule>
  </conditionalFormatting>
  <conditionalFormatting sqref="A8">
    <cfRule type="containsText" dxfId="437" priority="25" operator="containsText" text="SELECT">
      <formula>NOT(ISERROR(SEARCH("SELECT",A8)))</formula>
    </cfRule>
  </conditionalFormatting>
  <conditionalFormatting sqref="A11">
    <cfRule type="containsText" dxfId="436" priority="23" operator="containsText" text="SELECT">
      <formula>NOT(ISERROR(SEARCH("SELECT",A11)))</formula>
    </cfRule>
  </conditionalFormatting>
  <conditionalFormatting sqref="A14">
    <cfRule type="containsText" dxfId="435" priority="21" operator="containsText" text="SELECT">
      <formula>NOT(ISERROR(SEARCH("SELECT",A14)))</formula>
    </cfRule>
  </conditionalFormatting>
  <conditionalFormatting sqref="A24">
    <cfRule type="containsText" dxfId="434" priority="19" operator="containsText" text="SELECT">
      <formula>NOT(ISERROR(SEARCH("SELECT",A24)))</formula>
    </cfRule>
  </conditionalFormatting>
  <conditionalFormatting sqref="A32">
    <cfRule type="containsText" dxfId="433" priority="44" operator="containsText" text="SELECT">
      <formula>NOT(ISERROR(SEARCH("SELECT",A32)))</formula>
    </cfRule>
  </conditionalFormatting>
  <conditionalFormatting sqref="A8:I8">
    <cfRule type="containsText" dxfId="432" priority="26" operator="containsText" text="SELECT">
      <formula>NOT(ISERROR(SEARCH("SELECT",A8)))</formula>
    </cfRule>
  </conditionalFormatting>
  <conditionalFormatting sqref="A11:I11">
    <cfRule type="containsText" dxfId="431" priority="24" operator="containsText" text="SELECT">
      <formula>NOT(ISERROR(SEARCH("SELECT",A11)))</formula>
    </cfRule>
  </conditionalFormatting>
  <conditionalFormatting sqref="A14:I14">
    <cfRule type="containsText" dxfId="430" priority="22" operator="containsText" text="SELECT">
      <formula>NOT(ISERROR(SEARCH("SELECT",A14)))</formula>
    </cfRule>
  </conditionalFormatting>
  <conditionalFormatting sqref="A5:T5 V5:XFD5">
    <cfRule type="containsText" dxfId="429" priority="29" operator="containsText" text="SELECT">
      <formula>NOT(ISERROR(SEARCH("SELECT",A5)))</formula>
    </cfRule>
    <cfRule type="containsText" dxfId="428" priority="27" operator="containsText" text="SELECT">
      <formula>NOT(ISERROR(SEARCH("SELECT",A5)))</formula>
    </cfRule>
  </conditionalFormatting>
  <conditionalFormatting sqref="A8:XFD8">
    <cfRule type="containsText" dxfId="427" priority="13" operator="containsText" text="SELECT">
      <formula>NOT(ISERROR(SEARCH("SELECT",A8)))</formula>
    </cfRule>
  </conditionalFormatting>
  <conditionalFormatting sqref="A11:XFD11">
    <cfRule type="containsText" dxfId="426" priority="11" operator="containsText" text="SELECT">
      <formula>NOT(ISERROR(SEARCH("SELECT",A11)))</formula>
    </cfRule>
  </conditionalFormatting>
  <conditionalFormatting sqref="A14:XFD14">
    <cfRule type="containsText" dxfId="425" priority="9" operator="containsText" text="SELECT">
      <formula>NOT(ISERROR(SEARCH("SELECT",A14)))</formula>
    </cfRule>
  </conditionalFormatting>
  <conditionalFormatting sqref="A16:XFD17">
    <cfRule type="containsText" dxfId="424" priority="7" operator="containsText" text="SELECT">
      <formula>NOT(ISERROR(SEARCH("SELECT",A16)))</formula>
    </cfRule>
    <cfRule type="containsText" dxfId="423" priority="8" operator="containsText" text="SELECT">
      <formula>NOT(ISERROR(SEARCH("SELECT",A16)))</formula>
    </cfRule>
  </conditionalFormatting>
  <conditionalFormatting sqref="A24:XFD24">
    <cfRule type="containsText" dxfId="422" priority="20" operator="containsText" text="SELECT">
      <formula>NOT(ISERROR(SEARCH("SELECT",A24)))</formula>
    </cfRule>
    <cfRule type="containsText" dxfId="421" priority="18" operator="containsText" text="SELECT">
      <formula>NOT(ISERROR(SEARCH("SELECT",A24)))</formula>
    </cfRule>
  </conditionalFormatting>
  <conditionalFormatting sqref="A32:XFD32">
    <cfRule type="containsText" dxfId="420" priority="45" operator="containsText" text="SELECT">
      <formula>NOT(ISERROR(SEARCH("SELECT",A32)))</formula>
    </cfRule>
    <cfRule type="containsText" dxfId="419" priority="43" operator="containsText" text="SELECT">
      <formula>NOT(ISERROR(SEARCH("SELECT",A32)))</formula>
    </cfRule>
  </conditionalFormatting>
  <conditionalFormatting sqref="A36:XFD36">
    <cfRule type="containsText" dxfId="418" priority="34" operator="containsText" text="SELECT">
      <formula>NOT(ISERROR(SEARCH("SELECT",A36)))</formula>
    </cfRule>
    <cfRule type="containsText" dxfId="417" priority="35" operator="containsText" text="SELECT">
      <formula>NOT(ISERROR(SEARCH("SELECT",A36)))</formula>
    </cfRule>
  </conditionalFormatting>
  <conditionalFormatting sqref="B1">
    <cfRule type="containsText" dxfId="416" priority="2" operator="containsText" text="SELECT">
      <formula>NOT(ISERROR(SEARCH("SELECT",B1)))</formula>
    </cfRule>
    <cfRule type="containsText" dxfId="415" priority="1" operator="containsText" text="SELECT">
      <formula>NOT(ISERROR(SEARCH("SELECT",B1)))</formula>
    </cfRule>
  </conditionalFormatting>
  <conditionalFormatting sqref="H2">
    <cfRule type="containsText" dxfId="414" priority="36" operator="containsText" text="SELECT">
      <formula>NOT(ISERROR(SEARCH("SELECT",H2)))</formula>
    </cfRule>
    <cfRule type="containsText" dxfId="413" priority="37" operator="containsText" text="SELECT">
      <formula>NOT(ISERROR(SEARCH("SELECT",H2)))</formula>
    </cfRule>
  </conditionalFormatting>
  <conditionalFormatting sqref="J2">
    <cfRule type="containsText" dxfId="412" priority="38" operator="containsText" text="SELECT">
      <formula>NOT(ISERROR(SEARCH("SELECT",J2)))</formula>
    </cfRule>
    <cfRule type="containsText" dxfId="411" priority="39" operator="containsText" text="SELECT">
      <formula>NOT(ISERROR(SEARCH("SELECT",J2)))</formula>
    </cfRule>
  </conditionalFormatting>
  <conditionalFormatting sqref="J8:XFD8">
    <cfRule type="containsText" dxfId="410" priority="14" operator="containsText" text="SELECT">
      <formula>NOT(ISERROR(SEARCH("SELECT",J8)))</formula>
    </cfRule>
  </conditionalFormatting>
  <conditionalFormatting sqref="J11:XFD11">
    <cfRule type="containsText" dxfId="409" priority="12" operator="containsText" text="SELECT">
      <formula>NOT(ISERROR(SEARCH("SELECT",J11)))</formula>
    </cfRule>
  </conditionalFormatting>
  <conditionalFormatting sqref="J14:XFD14">
    <cfRule type="containsText" dxfId="408" priority="10" operator="containsText" text="SELECT">
      <formula>NOT(ISERROR(SEARCH("SELECT",J14)))</formula>
    </cfRule>
  </conditionalFormatting>
  <conditionalFormatting sqref="L2">
    <cfRule type="containsText" dxfId="407" priority="40" operator="containsText" text="SELECT">
      <formula>NOT(ISERROR(SEARCH("SELECT",L2)))</formula>
    </cfRule>
  </conditionalFormatting>
  <conditionalFormatting sqref="N2 L2">
    <cfRule type="containsText" dxfId="406" priority="42" operator="containsText" text="SELECT">
      <formula>NOT(ISERROR(SEARCH("SELECT",L2)))</formula>
    </cfRule>
  </conditionalFormatting>
  <conditionalFormatting sqref="N2">
    <cfRule type="containsText" dxfId="405" priority="41" operator="containsText" text="SELECT">
      <formula>NOT(ISERROR(SEARCH("SELECT",N2)))</formula>
    </cfRule>
  </conditionalFormatting>
  <conditionalFormatting sqref="U16">
    <cfRule type="cellIs" dxfId="404" priority="6" operator="greaterThan">
      <formula>0</formula>
    </cfRule>
    <cfRule type="cellIs" dxfId="403" priority="5" operator="greaterThan">
      <formula>0</formula>
    </cfRule>
    <cfRule type="cellIs" dxfId="402" priority="4" operator="lessThan">
      <formula>0</formula>
    </cfRule>
  </conditionalFormatting>
  <conditionalFormatting sqref="U17">
    <cfRule type="cellIs" dxfId="401" priority="17" operator="greaterThan">
      <formula>0</formula>
    </cfRule>
    <cfRule type="cellIs" dxfId="400" priority="15" operator="lessThan">
      <formula>0</formula>
    </cfRule>
    <cfRule type="cellIs" dxfId="399" priority="16" operator="greaterThan">
      <formula>0</formula>
    </cfRule>
  </conditionalFormatting>
  <conditionalFormatting sqref="U36">
    <cfRule type="cellIs" dxfId="398" priority="32" operator="greaterThan">
      <formula>0</formula>
    </cfRule>
    <cfRule type="cellIs" dxfId="397" priority="31" operator="lessThan">
      <formula>0</formula>
    </cfRule>
    <cfRule type="cellIs" dxfId="396" priority="33" operator="greaterThan">
      <formula>0</formula>
    </cfRule>
  </conditionalFormatting>
  <dataValidations count="1">
    <dataValidation operator="greaterThan" allowBlank="1" showInputMessage="1" showErrorMessage="1" sqref="F36 F16:F17" xr:uid="{73E31B4E-C629-EE44-8684-06D3DF656AD0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4B092C86-5A93-CD46-B8C6-B8FF72F1A96D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30" operator="containsText" id="{620BFE90-CAD6-F74C-867E-4B32FB9F4D50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6F2A3D9-3823-7143-A940-AFE779A340CA}">
          <x14:formula1>
            <xm:f>datasheet!$I$88:$I$149</xm:f>
          </x14:formula1>
          <xm:sqref>L5 L8 L11 L14</xm:sqref>
        </x14:dataValidation>
        <x14:dataValidation type="list" allowBlank="1" showInputMessage="1" showErrorMessage="1" xr:uid="{DBD52C91-63FC-5E46-9E29-CA2E8F18EDF0}">
          <x14:formula1>
            <xm:f>datasheet!$F$92:$F$93</xm:f>
          </x14:formula1>
          <xm:sqref>J14</xm:sqref>
        </x14:dataValidation>
        <x14:dataValidation type="list" allowBlank="1" showInputMessage="1" showErrorMessage="1" xr:uid="{FFF75F3B-E910-DB4C-92C5-079ED52D042F}">
          <x14:formula1>
            <xm:f>datasheet!$F$88:$F$89</xm:f>
          </x14:formula1>
          <xm:sqref>J11</xm:sqref>
        </x14:dataValidation>
        <x14:dataValidation type="list" allowBlank="1" showInputMessage="1" showErrorMessage="1" xr:uid="{1AEF6472-222D-3E49-8F02-E8D27EB5DD5D}">
          <x14:formula1>
            <xm:f>datasheet!$F$84:$F$85</xm:f>
          </x14:formula1>
          <xm:sqref>J8</xm:sqref>
        </x14:dataValidation>
        <x14:dataValidation type="list" allowBlank="1" showInputMessage="1" showErrorMessage="1" xr:uid="{C0CB1E9E-5F89-154F-B2F8-409054734949}">
          <x14:formula1>
            <xm:f>datasheet!$F$126:$F$127</xm:f>
          </x14:formula1>
          <xm:sqref>J5</xm:sqref>
        </x14:dataValidation>
        <x14:dataValidation type="list" allowBlank="1" showInputMessage="1" showErrorMessage="1" xr:uid="{4C1E142D-3AE2-584F-B875-4AA121E2A60B}">
          <x14:formula1>
            <xm:f>datasheet!$E$51:$E$66</xm:f>
          </x14:formula1>
          <xm:sqref>R32</xm:sqref>
        </x14:dataValidation>
        <x14:dataValidation type="list" allowBlank="1" showInputMessage="1" showErrorMessage="1" xr:uid="{E4225A00-F471-774B-9AA6-0355DD08318F}">
          <x14:formula1>
            <xm:f>datasheet!$F$111:$F$123</xm:f>
          </x14:formula1>
          <xm:sqref>K32</xm:sqref>
        </x14:dataValidation>
        <x14:dataValidation type="list" allowBlank="1" showInputMessage="1" showErrorMessage="1" xr:uid="{FA0F6E2F-7D29-7B4E-B024-84B0BF6D96FC}">
          <x14:formula1>
            <xm:f>datasheet!$I$88:$I$151</xm:f>
          </x14:formula1>
          <xm:sqref>N32 L36 L24</xm:sqref>
        </x14:dataValidation>
        <x14:dataValidation type="list" allowBlank="1" showInputMessage="1" showErrorMessage="1" xr:uid="{590FC63B-1EF3-0045-AA93-A05F10D93218}">
          <x14:formula1>
            <xm:f>datasheet!$F$66:$F$70</xm:f>
          </x14:formula1>
          <xm:sqref>S32</xm:sqref>
        </x14:dataValidation>
        <x14:dataValidation type="list" allowBlank="1" showInputMessage="1" showErrorMessage="1" xr:uid="{6CE20794-0107-B249-86A6-D5525D12EFDC}">
          <x14:formula1>
            <xm:f>datasheet!$E$51:$E$82</xm:f>
          </x14:formula1>
          <xm:sqref>B32 D32</xm:sqref>
        </x14:dataValidation>
        <x14:dataValidation type="list" allowBlank="1" showInputMessage="1" showErrorMessage="1" xr:uid="{8E085C68-1D2E-E846-BB17-700510251D15}">
          <x14:formula1>
            <xm:f>datasheet!$J$59:$J$71</xm:f>
          </x14:formula1>
          <xm:sqref>A32</xm:sqref>
        </x14:dataValidation>
        <x14:dataValidation type="list" allowBlank="1" showInputMessage="1" showErrorMessage="1" xr:uid="{408CD839-BDC7-F342-ADC6-73359D6E3000}">
          <x14:formula1>
            <xm:f>datasheet!$J$74:$J$80</xm:f>
          </x14:formula1>
          <xm:sqref>C32</xm:sqref>
        </x14:dataValidation>
        <x14:dataValidation type="list" allowBlank="1" showInputMessage="1" showErrorMessage="1" xr:uid="{55CE2D23-0F91-7B4F-80B6-079556A44EEC}">
          <x14:formula1>
            <xm:f>datasheet!$E$25:$E$31</xm:f>
          </x14:formula1>
          <xm:sqref>E32</xm:sqref>
        </x14:dataValidation>
        <x14:dataValidation type="list" allowBlank="1" showInputMessage="1" showErrorMessage="1" xr:uid="{B1206EB2-9666-DC49-B901-0FADDBBE2EAF}">
          <x14:formula1>
            <xm:f>datasheet!$F$6:$F$12</xm:f>
          </x14:formula1>
          <xm:sqref>G32</xm:sqref>
        </x14:dataValidation>
        <x14:dataValidation type="list" allowBlank="1" showInputMessage="1" showErrorMessage="1" xr:uid="{9DAA809E-9B83-0A4F-8B35-F1F5AD91C212}">
          <x14:formula1>
            <xm:f>datasheet!$H$6:$H$12</xm:f>
          </x14:formula1>
          <xm:sqref>H32</xm:sqref>
        </x14:dataValidation>
        <x14:dataValidation type="list" allowBlank="1" showInputMessage="1" showErrorMessage="1" xr:uid="{BE846D30-4751-1B48-94D9-C91CB19C289D}">
          <x14:formula1>
            <xm:f>datasheet!$F$53:$F$55</xm:f>
          </x14:formula1>
          <xm:sqref>I32</xm:sqref>
        </x14:dataValidation>
        <x14:dataValidation type="list" allowBlank="1" showInputMessage="1" showErrorMessage="1" xr:uid="{6006CE6E-034C-1045-974F-A38B6AAD882E}">
          <x14:formula1>
            <xm:f>datasheet!$F$37:$F$39</xm:f>
          </x14:formula1>
          <xm:sqref>J32</xm:sqref>
        </x14:dataValidation>
        <x14:dataValidation type="list" allowBlank="1" showInputMessage="1" showErrorMessage="1" xr:uid="{1DEFB7D9-E164-784F-B680-4DE4826EB176}">
          <x14:formula1>
            <xm:f>datasheet!$F$25:$F$31</xm:f>
          </x14:formula1>
          <xm:sqref>H36</xm:sqref>
        </x14:dataValidation>
        <x14:dataValidation type="list" allowBlank="1" showInputMessage="1" showErrorMessage="1" xr:uid="{3CECFDB9-3FC6-9648-8100-29B93C18BC2F}">
          <x14:formula1>
            <xm:f>datasheet!$F$126:$F$138</xm:f>
          </x14:formula1>
          <xm:sqref>J36 J24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3F6C-0521-AB4F-8EF3-19C31660CCE1}">
  <dimension ref="A1:X36"/>
  <sheetViews>
    <sheetView zoomScale="130" zoomScaleNormal="130" workbookViewId="0">
      <pane xSplit="21" ySplit="15" topLeftCell="X16" activePane="bottomRight" state="frozen"/>
      <selection pane="topRight" activeCell="V1" sqref="V1"/>
      <selection pane="bottomLeft" activeCell="A16" sqref="A16"/>
      <selection pane="bottomRight" activeCell="J5" sqref="J5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customWidth="1"/>
    <col min="12" max="12" width="11.1640625" style="18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22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146" customFormat="1" ht="72" customHeight="1" thickTop="1" x14ac:dyDescent="0.2">
      <c r="B2" s="147"/>
      <c r="C2" s="147"/>
      <c r="D2" s="147"/>
      <c r="E2" s="147"/>
      <c r="F2" s="147"/>
      <c r="G2" s="147"/>
      <c r="H2" s="51"/>
      <c r="I2" s="147"/>
      <c r="J2" s="51"/>
      <c r="K2" s="147"/>
      <c r="L2" s="51"/>
      <c r="M2" s="147"/>
      <c r="N2" s="51"/>
      <c r="O2" s="147"/>
      <c r="P2" s="147"/>
      <c r="Q2" s="147"/>
      <c r="R2" s="147"/>
      <c r="S2" s="147"/>
      <c r="T2" s="147"/>
      <c r="U2" s="147"/>
      <c r="V2" s="147"/>
      <c r="W2" s="147"/>
      <c r="X2" s="147"/>
    </row>
    <row r="3" spans="1:24" s="148" customFormat="1" ht="35" customHeight="1" x14ac:dyDescent="0.2">
      <c r="B3" s="149"/>
      <c r="D3" s="149"/>
      <c r="F3" s="149"/>
      <c r="H3" s="150" t="s">
        <v>92</v>
      </c>
      <c r="I3" s="151" t="s">
        <v>53</v>
      </c>
      <c r="J3" s="150" t="s">
        <v>76</v>
      </c>
      <c r="K3" s="151" t="s">
        <v>53</v>
      </c>
      <c r="L3" s="152" t="s">
        <v>26</v>
      </c>
      <c r="M3" s="149" t="s">
        <v>53</v>
      </c>
      <c r="N3" s="152" t="s">
        <v>98</v>
      </c>
      <c r="O3" s="151"/>
      <c r="P3" s="149"/>
      <c r="Q3" s="151"/>
      <c r="R3" s="151"/>
      <c r="S3" s="151"/>
      <c r="T3" s="151"/>
      <c r="U3" s="151"/>
      <c r="V3" s="151"/>
      <c r="W3" s="151"/>
      <c r="X3" s="149"/>
    </row>
    <row r="4" spans="1:24" s="94" customFormat="1" ht="16" x14ac:dyDescent="0.2">
      <c r="E4" s="95"/>
    </row>
    <row r="5" spans="1:24" s="38" customFormat="1" ht="58" customHeight="1" x14ac:dyDescent="0.2">
      <c r="A5" s="67" t="s">
        <v>101</v>
      </c>
      <c r="B5" s="67" t="s">
        <v>101</v>
      </c>
      <c r="C5" s="68" t="s">
        <v>101</v>
      </c>
      <c r="D5" s="68" t="s">
        <v>101</v>
      </c>
      <c r="E5" s="68" t="s">
        <v>101</v>
      </c>
      <c r="F5" s="68" t="s">
        <v>101</v>
      </c>
      <c r="G5" s="68" t="s">
        <v>101</v>
      </c>
      <c r="H5" s="77">
        <v>15000</v>
      </c>
      <c r="I5" s="14" t="s">
        <v>99</v>
      </c>
      <c r="J5" s="128" t="s">
        <v>100</v>
      </c>
      <c r="K5" s="14" t="s">
        <v>99</v>
      </c>
      <c r="L5" s="128" t="s">
        <v>69</v>
      </c>
      <c r="M5" s="14" t="s">
        <v>99</v>
      </c>
      <c r="N5" s="69" t="str">
        <f>IF(AND(J5="YOUR RISK",L5="SELECT"),"EMPTY",IF(AND(J5="YOUR RISK"),"EMPTY",IF(AND(L5="SELECT"),"EMPTY",IF(AND(J5=0.25,L5=0.5),7.5,IF(AND(J5=0.25,L5=0.6),6.25,IF(AND(J5=0.25,L5=0.7),5.35,IF(AND(J5=0.25,L5=0.8),4.68,IF(AND(J5=0.25,L5=0.9),4.16,IF(AND(J5=0.25,L5=1),3.75,IF(AND(J5=0.25,L5=1.1),3.4,IF(AND(J5=0.25,L5=1.2),3.12,IF(AND(J5=0.25,L5=1.3),2.88,IF(AND(J5=0.25,L5=1.4),2.67,IF(AND(J5=0.25,L5=1.5),2.5,IF(AND(J5=0.25,L5=1.6),2.34,IF(AND(J5=0.25,L5=1.7),2.2,IF(AND(J5=0.25,L5=1.8),2.08,IF(AND(J5=0.25,L5=1.9),1.97,IF(AND(J5=0.25,L5=2),1.87,IF(AND(J5=0.25,L5=2.1),1.78,IF(AND(J5=0.25,L5=2.2),1.7,IF(AND(J5=0.25,L5=2.3),1.63,IF(AND(J5=0.25,L5=2.4),1.56,IF(AND(J5=0.25,L5=2.5),1.5,IF(AND(J5=0.25,L5=2.6),1.44,IF(AND(J5=0.25,L5=2.7),1.38,IF(AND(J5=0.25,L5=2.8),1.33,IF(AND(J5=0.25,L5=2.9),1.29,IF(AND(J5=0.25,L5=3),1.25,IF(AND(J5=0.25,L5=3.1),1.2,IF(AND(J5=0.25,L5=3.2),1.17,IF(AND(J5=0.25,L5=3.3),1.13,IF(AND(J5=0.25,L5=3.4),1.1,IF(AND(J5=0.25,L5=3.5),1.07,IF(AND(J5=0.25,L5=3.6),1.04,IF(AND(J5=0.25,L5=3.7),1.01,IF(AND(J5=0.25,L5=3.8),0.98,IF(AND(J5=0.25,L5=3.9),0.96,IF(AND(J5=0.25,L5=4),0.93,IF(AND(J5=0.25,L5=4.1),0.91,IF(AND(J5=0.25,L5=4.2),0.89,IF(AND(J5=0.25,L5=4.3),0.87,IF(AND(J5=0.25,L5=4.4),0.85,IF(AND(J5=0.25,L5=4.5),0.83,IF(AND(J5=0.25,L5=4.6),0.81,IF(AND(J5=0.25,L5=4.7),0.79,IF(AND(J5=0.25,L5=4.8),0.78,IF(AND(J5=0.25,L5=4.9),0.76,IF(AND(J5=0.25,L5=5),0.75,IF(AND(J5=0.25,L5=5.1),0.73,IF(AND(J5=0.25,L5=5.2),0.72,IF(AND(J5=0.25,L5=5.3),0.7,IF(AND(J5=0.25,L5=5.4),0.69,IF(AND(J5=0.25,L5=5.5),0.68,IF(AND(J5=0.25,L5=5.6),0.66,IF(AND(J5=0.25,L5=5.7),0.65,IF(AND(J5=0.25,L5=5.8),0.64,IF(AND(J5=0.25,L5=5.9),0.63,IF(AND(J5=0.25,L5=6),0.62,IF(AND(J5=0.25,L5=6.1),0.61,IF(AND(J5=0.25,L5=6.2),0.6,IF(AND(J5=0.25,L5=6.3),0.59,IF(AND(J5=0.25,L5=6.4),0.58,IF(AND(J5=0.25,L5=6.5),0.57))))))))))))))))))))))))))))))))))))))))))))))))))))))))))))))))</f>
        <v>EMPTY</v>
      </c>
      <c r="O5" s="68" t="s">
        <v>101</v>
      </c>
      <c r="P5" s="68" t="s">
        <v>101</v>
      </c>
      <c r="Q5" s="68" t="s">
        <v>101</v>
      </c>
      <c r="R5" s="68" t="s">
        <v>101</v>
      </c>
      <c r="S5" s="68" t="s">
        <v>101</v>
      </c>
      <c r="T5" s="68" t="s">
        <v>101</v>
      </c>
      <c r="U5" s="68" t="s">
        <v>101</v>
      </c>
      <c r="V5" s="68" t="s">
        <v>101</v>
      </c>
      <c r="W5" s="27" t="s">
        <v>91</v>
      </c>
      <c r="X5" s="27"/>
    </row>
    <row r="6" spans="1:24" s="20" customFormat="1" ht="17" thickBot="1" x14ac:dyDescent="0.25">
      <c r="E6" s="29"/>
    </row>
    <row r="7" spans="1:24" s="92" customFormat="1" ht="17" thickTop="1" x14ac:dyDescent="0.2">
      <c r="E7" s="93"/>
    </row>
    <row r="8" spans="1:24" s="38" customFormat="1" ht="58" customHeight="1" x14ac:dyDescent="0.2">
      <c r="A8" s="67" t="s">
        <v>101</v>
      </c>
      <c r="B8" s="67" t="s">
        <v>101</v>
      </c>
      <c r="C8" s="68" t="s">
        <v>101</v>
      </c>
      <c r="D8" s="68" t="s">
        <v>101</v>
      </c>
      <c r="E8" s="68" t="s">
        <v>101</v>
      </c>
      <c r="F8" s="68" t="s">
        <v>101</v>
      </c>
      <c r="G8" s="68" t="s">
        <v>101</v>
      </c>
      <c r="H8" s="70" t="s">
        <v>68</v>
      </c>
      <c r="I8" s="14" t="s">
        <v>99</v>
      </c>
      <c r="J8" s="128" t="s">
        <v>100</v>
      </c>
      <c r="K8" s="14" t="s">
        <v>99</v>
      </c>
      <c r="L8" s="128" t="s">
        <v>69</v>
      </c>
      <c r="M8" s="14" t="s">
        <v>99</v>
      </c>
      <c r="N8" s="69" t="str">
        <f>IF(AND(J8="YOUR RISK",L8="SELECT"),"EMPTY",IF(AND(J8="YOUR RISK"),"EMPTY",IF(AND(L8="SELECT"),"EMPTY",IF(AND(J8=0.5,L8=0.5),15,IF(AND(J8=0.5,L8=0.6),12.5,IF(AND(J8=0.5,L8=0.7),10.71,IF(AND(J8=0.5,L8=0.8),9.37,IF(AND(J8=0.5,L8=0.9),8.33,IF(AND(J8=0.5,L8=1),7.5,IF(AND(J8=0.5,L8=1,1),6.81,IF(AND(J8=0.5,L8=1.2),6.25,IF(AND(J8=0.5,L8=1.3),5.76,IF(AND(J8=0.5,L8=1.4),5.35,IF(AND(J8=0.5,L8=1.5),5,IF(AND(J8=0.5,L8=1.6),4.68,IF(AND(J8=0.5,L8=1.7),4.41,IF(AND(J8=0.5,L8=1.8),4.16,IF(AND(J8=0.5,L8=1.9),3.94,IF(AND(J8=0.5,L8=2),3.75,IF(AND(J8=0.5,L8=2.1),3.57,IF(AND(J8=0.5,L8=2.2),3.4,IF(AND(J8=0.5,L8=2.3),3.26,IF(AND(J8=0.5,L8=2.4),3.12,IF(AND(J8=0.5,L8=2.5),3,IF(AND(J8=0.5,L8=2.6),2.88,IF(AND(J8=0.5,L8=2.7),2.77,IF(AND(J8=0.5,L8=2.8),2.67,IF(AND(J8=0.5,L8=2.9),2.58,IF(AND(J8=0.5,L8=3),2.5,IF(AND(J8=0.5,L8=3.1),2.41,IF(AND(J8=0.5,L8=3.2),2.34,IF(AND(J8=0.5,L8=3.3),2.27,IF(AND(J8=0.5,L8=3.4),2.2,IF(AND(J8=0.5,L8=3.5),2.14,IF(AND(J8=0.5,L8=3.6),2.08,IF(AND(J8=0.5,L8=3.7),2.02,IF(AND(J8=0.5,L8=3.8),1.97,IF(AND(J8=0.5,L8=3.9),1.92,IF(AND(J8=0.5,L8=4),1.87,IF(AND(J8=0.5,L8=4.1),1.82,IF(AND(J8=0.5,L8=4.2),1.78,IF(AND(J8=0.5,L8=4.3),1.74,IF(AND(J8=0.5,L8=4.4),1.7,IF(AND(J8=0.5,L8=4.5),1.66,IF(AND(J8=0.5,L8=4.6),1.63,IF(AND(J8=0.5,L8=4.7),1.59,IF(AND(J8=0.5,L8=4.8),1.56,IF(AND(J8=0.5,L8=4.9),1.53,IF(AND(J8=0.5,L8=5),1.5,IF(AND(J8=0.5,L8=5.1),1.47,IF(AND(J8=0.5,L8=5.2),1.44,IF(AND(J8=0.5,L8=5.3),1.41,IF(AND(J8=0.5,L8=5.4),1.38,IF(AND(J8=0.5,L8=5.5),1.36,IF(AND(J8=0.5,L8=5.6),1.33,IF(AND(J8=0.5,L8=5.7),1.31,IF(AND(J8=0.5,L8=5.8),1.29,IF(AND(J8=0.5,L8=5.9),1.27,IF(AND(J8=0.5,L8=6),1.25,IF(AND(J8=0.5,L8=6.1),1.22,IF(AND(J8=0.5,L8=6.2),1.2,IF(AND(J8=0.5,L8=6.3),1.19,IF(AND(J8=0.5,L8=6.4),1.17,IF(AND(J8=0.5,L8=6.5),1.15))))))))))))))))))))))))))))))))))))))))))))))))))))))))))))))))</f>
        <v>EMPTY</v>
      </c>
      <c r="O8" s="68" t="s">
        <v>101</v>
      </c>
      <c r="P8" s="68" t="s">
        <v>101</v>
      </c>
      <c r="Q8" s="68" t="s">
        <v>101</v>
      </c>
      <c r="R8" s="68" t="s">
        <v>101</v>
      </c>
      <c r="S8" s="68" t="s">
        <v>101</v>
      </c>
      <c r="T8" s="68" t="s">
        <v>101</v>
      </c>
      <c r="U8" s="68" t="s">
        <v>101</v>
      </c>
      <c r="V8" s="68" t="s">
        <v>101</v>
      </c>
      <c r="W8" s="27" t="s">
        <v>91</v>
      </c>
      <c r="X8" s="27"/>
    </row>
    <row r="9" spans="1:24" s="20" customFormat="1" ht="17" thickBot="1" x14ac:dyDescent="0.25">
      <c r="E9" s="29"/>
    </row>
    <row r="10" spans="1:24" s="92" customFormat="1" ht="17" thickTop="1" x14ac:dyDescent="0.2">
      <c r="E10" s="93"/>
    </row>
    <row r="11" spans="1:24" s="38" customFormat="1" ht="58" customHeight="1" x14ac:dyDescent="0.2">
      <c r="A11" s="67" t="s">
        <v>101</v>
      </c>
      <c r="B11" s="67" t="s">
        <v>101</v>
      </c>
      <c r="C11" s="68" t="s">
        <v>101</v>
      </c>
      <c r="D11" s="68" t="s">
        <v>101</v>
      </c>
      <c r="E11" s="68" t="s">
        <v>101</v>
      </c>
      <c r="F11" s="68" t="s">
        <v>101</v>
      </c>
      <c r="G11" s="68" t="s">
        <v>101</v>
      </c>
      <c r="H11" s="70" t="s">
        <v>68</v>
      </c>
      <c r="I11" s="14" t="s">
        <v>99</v>
      </c>
      <c r="J11" s="128" t="s">
        <v>100</v>
      </c>
      <c r="K11" s="14" t="s">
        <v>99</v>
      </c>
      <c r="L11" s="128" t="s">
        <v>69</v>
      </c>
      <c r="M11" s="14" t="s">
        <v>99</v>
      </c>
      <c r="N11" s="69" t="str">
        <f>IF(AND(J11="YOUR RISK",L11="SELECT"),"EMPTY",IF(AND(J11="YOUR RISK"),"EMPTY",IF(AND(L11="SELECT"),"EMPTY",IF(AND(J11=0.75,L11=0.5),22.5,IF(AND(J11=0.75,L11=0.6),18.75,IF(AND(J11=0.75,L11=0.7),16.07,IF(AND(J11=0.75,L11=0.8),14.06,IF(AND(J11=0.75,L11=0.9),12.5,IF(AND(J11=0.75,L11=1),11.25,IF(AND(J11=0.75,L11=1.1),10.22,IF(AND(J11=0.75,L11=1.2),9.37,IF(AND(J11=0.75,L11=1.3),8.65,IF(AND(J11=0.75,L11=1.4),8.03,IF(AND(J11=0.75,L11=1.5),7.5,IF(AND(J11=0.75,L11=1.6),7.03,IF(AND(J11=0.75,L11=1.7),6.61,IF(AND(J11=0.75,L11=1.8),6.25,IF(AND(J11=0.75,L11=1.9),5.92,IF(AND(J11=0.75,L11=2),5.62,IF(AND(J11=0.75,L11=2.1),5.35,IF(AND(J11=0.75,L11=2.2),5.11,IF(AND(J11=0.75,L11=2.3),4.89,IF(AND(J11=0.75,L11=2.4),4.68,IF(AND(J11=0.75,L11=2.5),4.5,IF(AND(J11=0.75,L11=2.6),4.32,IF(AND(J11=0.75,L11=2.7),4.16,IF(AND(J11=0.75,L11=2.8),4.01,IF(AND(J11=0.75,L11=2.9),3.87,IF(AND(J11=0.75,L11=3),3.75,IF(AND(J11=0.75,L11=3.1),3.62,IF(AND(J11=0.75,L11=3.2),3.51,IF(AND(J11=0.75,L11=3.3),3.4,IF(AND(J11=0.75,L11=3.4),3.3,IF(AND(J11=0.75,L11=3.5),3.21,IF(AND(J11=0.75,L11=3.6),3.12,IF(AND(J11=0.75,L11=3.7),3.04,IF(AND(J11=0.75,L11=3.8),2.96,IF(AND(J11=0.75,L11=3.9),2.88,IF(AND(J11=0.75,L11=4),2.81,IF(AND(J11=0.75,L11=4.1),2.74,IF(AND(J11=0.75,L11=4.2),2.67,IF(AND(J11=0.75,L11=4.3),2.61,IF(AND(J11=0.75,L11=4.4),2.55,IF(AND(J11=0.75,L11=4.5),2.5,IF(AND(J11=0.75,L11=4.6),2.44,IF(AND(J11=0.75,L11=4.7),2.39,IF(AND(J11=0.75,L11=4.8),2.34,IF(AND(J11=0.75,L11=4.9),2.29,IF(AND(J11=0.75,L11=5),2.25,IF(AND(J11=0.75,L11=5.1),2.2,IF(AND(J11=0.75,L11=5.2),2.16,IF(AND(J11=0.75,L11=5.3),2.12,IF(AND(J11=0.75,L11=5.4),2.08,IF(AND(J11=0.75,L11=5.5),2.04,IF(AND(J11=0.75,L11=5.6),2,IF(AND(J11=0.75,L11=5.7),1.97,IF(AND(J11=0.75,L11=5.8),1.93,IF(AND(J11=0.75,L11=5.9),1.9,IF(AND(J11=0.75,L11=6),1.87,IF(AND(J11=0.75,L11=6.1),1.84,IF(AND(J11=0.75,L11=6.2),1.81,IF(AND(J11=0.75,L11=6.3),1.78,IF(AND(J11=0.75,L11=6.4),1.75,IF(AND(J11=0.75,L11=6.5),1.73))))))))))))))))))))))))))))))))))))))))))))))))))))))))))))))))</f>
        <v>EMPTY</v>
      </c>
      <c r="O11" s="68" t="s">
        <v>101</v>
      </c>
      <c r="P11" s="68" t="s">
        <v>101</v>
      </c>
      <c r="Q11" s="68" t="s">
        <v>101</v>
      </c>
      <c r="R11" s="68" t="s">
        <v>101</v>
      </c>
      <c r="S11" s="68" t="s">
        <v>101</v>
      </c>
      <c r="T11" s="68" t="s">
        <v>101</v>
      </c>
      <c r="U11" s="68" t="s">
        <v>101</v>
      </c>
      <c r="V11" s="68" t="s">
        <v>101</v>
      </c>
      <c r="W11" s="27" t="s">
        <v>91</v>
      </c>
      <c r="X11" s="27"/>
    </row>
    <row r="12" spans="1:24" s="20" customFormat="1" ht="17" thickBot="1" x14ac:dyDescent="0.25">
      <c r="E12" s="29"/>
    </row>
    <row r="13" spans="1:24" s="92" customFormat="1" ht="17" thickTop="1" x14ac:dyDescent="0.2">
      <c r="E13" s="93"/>
    </row>
    <row r="14" spans="1:24" s="38" customFormat="1" ht="58" customHeight="1" x14ac:dyDescent="0.2">
      <c r="A14" s="67" t="s">
        <v>101</v>
      </c>
      <c r="B14" s="67" t="s">
        <v>101</v>
      </c>
      <c r="C14" s="68" t="s">
        <v>101</v>
      </c>
      <c r="D14" s="68" t="s">
        <v>101</v>
      </c>
      <c r="E14" s="68" t="s">
        <v>101</v>
      </c>
      <c r="F14" s="68" t="s">
        <v>101</v>
      </c>
      <c r="G14" s="68" t="s">
        <v>101</v>
      </c>
      <c r="H14" s="70" t="s">
        <v>68</v>
      </c>
      <c r="I14" s="14" t="s">
        <v>99</v>
      </c>
      <c r="J14" s="128" t="s">
        <v>100</v>
      </c>
      <c r="K14" s="14" t="s">
        <v>99</v>
      </c>
      <c r="L14" s="128" t="s">
        <v>69</v>
      </c>
      <c r="M14" s="14" t="s">
        <v>99</v>
      </c>
      <c r="N14" s="69" t="str">
        <f>IF(AND(J14="YOUR RISK",L14="SELECT"),"EMPTY",IF(AND(J14="YOUR RISK"),"EMPTY",IF(AND(L14="SELECT"),"EMPTY",IF(AND(J14=1,L14=0.5),30,IF(AND(J14=1,L14=0.6),25,IF(AND(J14=1,L14=0.7),21.42,IF(AND(J14=1,L14=0.8),18.75,IF(AND(J14=1,L14=0.9),16.66,IF(AND(J14=1,L14=1),15,IF(AND(J14=1,L14=1.1),13.63,IF(AND(J14=1,L14=1.2),12.5,IF(AND(J14=1,L14=1.3),11.53,IF(AND(J14=1,L14=1.4),10.71,IF(AND(J14=1,L14=1.5),10,IF(AND(J14=1,L14=1.6),9.37,IF(AND(J14=1,L14=1.7),8.82,IF(AND(J14=1,L14=1.8),8.33,IF(AND(J14=1,L14=1.9),7.89,IF(AND(J14=1,L14=2),7.5,IF(AND(J14=1,L14=2.1),7.14,IF(AND(J14=1,L14=2.2),6.81,IF(AND(J14=1,L14=2.3),6.52,IF(AND(J14=1,L14=2.4),6.25,IF(AND(J14=1,L14=2.5),6,IF(AND(J14=1,L14=2.6),5.76,IF(AND(J14=1,L14=2.7),5.55,IF(AND(J14=1,L14=2.8),5.35,IF(AND(J14=1,L14=2.9),5.17,IF(AND(J14=1,L14=3),5,IF(AND(J14=1,L14=3.1),4.83,IF(AND(J14=1,L14=3.2),4.68,IF(AND(J14=1,L14=3.3),4.54,IF(AND(J14=1,L14=3.4),4.41,IF(AND(J14=1,L14=3.5),4.28,IF(AND(J14=1,L14=3.6),4.16,IF(AND(J14=1,L14=3.7),4.05,IF(AND(J14=1,L14=3.8),3.94,IF(AND(J14=1,L14=3.9),3.84,IF(AND(J14=1,L14=4),3.75,IF(AND(J14=1,L14=4.1),3.65,IF(AND(J14=1,L14=4.2),3.57,IF(AND(J14=1,L14=4.3),3.48,IF(AND(J14=1,L14=4.4),3.4,IF(AND(J14=1,L14=4.5),3.33,IF(AND(J14=1,L14=4.6),3.26,IF(AND(J14=1,L14=4.7),3.19,IF(AND(J14=1,L14=4.8),3.12,IF(AND(J14=1,L14=4.9),3.06,IF(AND(J14=1,L14=5),3,IF(AND(J14=1,L14=5.1),2.94,IF(AND(J14=1,L14=5.2),2.88,IF(AND(J14=1,L14=5.3),2.83,IF(AND(J14=1,L14=5.4),2.77,IF(AND(J14=1,L14=5.5),2.72,IF(AND(J14=1,L14=5.6),2.67,IF(AND(J14=1,L14=5.7),2.63,IF(AND(J14=1,L14=5.8),2.58,IF(AND(J14=1,L14=5.9),2.54,IF(AND(J14=1,L14=6),2.5,IF(AND(J14=1,L14=6.1),2.45,IF(AND(J14=1,L14=6.2),2.41,IF(AND(J14=1,L14=6.3),2.38,IF(AND(J14=1,L14=6.4),2.34,IF(AND(J14=1,L14=6.5),2.3))))))))))))))))))))))))))))))))))))))))))))))))))))))))))))))))</f>
        <v>EMPTY</v>
      </c>
      <c r="O14" s="68" t="s">
        <v>101</v>
      </c>
      <c r="P14" s="68" t="s">
        <v>101</v>
      </c>
      <c r="Q14" s="68" t="s">
        <v>101</v>
      </c>
      <c r="R14" s="68" t="s">
        <v>101</v>
      </c>
      <c r="S14" s="68" t="s">
        <v>101</v>
      </c>
      <c r="T14" s="68" t="s">
        <v>101</v>
      </c>
      <c r="U14" s="68" t="s">
        <v>101</v>
      </c>
      <c r="V14" s="68" t="s">
        <v>101</v>
      </c>
      <c r="W14" s="27" t="s">
        <v>91</v>
      </c>
      <c r="X14" s="27"/>
    </row>
    <row r="15" spans="1:24" s="124" customFormat="1" ht="63" customHeight="1" x14ac:dyDescent="0.2">
      <c r="E15" s="125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1" customFormat="1" ht="33" customHeight="1" x14ac:dyDescent="0.2">
      <c r="A17" s="96"/>
      <c r="B17" s="97"/>
      <c r="C17" s="97"/>
      <c r="D17" s="97"/>
      <c r="E17" s="97"/>
      <c r="F17" s="98"/>
      <c r="G17" s="97"/>
      <c r="H17" s="99"/>
      <c r="I17" s="96"/>
      <c r="J17" s="97"/>
      <c r="K17" s="96"/>
      <c r="L17" s="97"/>
      <c r="M17" s="96"/>
      <c r="N17" s="100"/>
      <c r="O17" s="97"/>
      <c r="P17" s="97"/>
      <c r="Q17" s="97"/>
      <c r="R17" s="97"/>
      <c r="S17" s="97"/>
      <c r="T17" s="97"/>
      <c r="U17" s="97"/>
      <c r="V17" s="97"/>
      <c r="W17" s="99">
        <v>15600</v>
      </c>
      <c r="X17" s="97"/>
    </row>
    <row r="18" spans="1:24" s="20" customFormat="1" ht="17" thickBot="1" x14ac:dyDescent="0.25">
      <c r="E18" s="29"/>
    </row>
    <row r="24" spans="1:24" s="38" customFormat="1" ht="58" customHeight="1" thickTop="1" thickBot="1" x14ac:dyDescent="0.25">
      <c r="A24" s="67" t="s">
        <v>101</v>
      </c>
      <c r="B24" s="67" t="s">
        <v>101</v>
      </c>
      <c r="C24" s="68" t="s">
        <v>101</v>
      </c>
      <c r="D24" s="68" t="s">
        <v>101</v>
      </c>
      <c r="E24" s="68" t="s">
        <v>101</v>
      </c>
      <c r="F24" s="68" t="s">
        <v>101</v>
      </c>
      <c r="G24" s="68" t="s">
        <v>101</v>
      </c>
      <c r="H24" s="77">
        <v>6000</v>
      </c>
      <c r="I24" s="14" t="s">
        <v>99</v>
      </c>
      <c r="J24" s="27" t="s">
        <v>100</v>
      </c>
      <c r="K24" s="14" t="s">
        <v>99</v>
      </c>
      <c r="L24" s="27" t="s">
        <v>69</v>
      </c>
      <c r="M24" s="14" t="s">
        <v>99</v>
      </c>
      <c r="N24" s="69" t="str">
        <f>IF(AND(J24="YOUR RISK",L24="SELECT"),"EMPTY")</f>
        <v>EMPTY</v>
      </c>
      <c r="O24" s="68" t="s">
        <v>101</v>
      </c>
      <c r="P24" s="68" t="s">
        <v>101</v>
      </c>
      <c r="Q24" s="68" t="s">
        <v>101</v>
      </c>
      <c r="R24" s="68" t="s">
        <v>101</v>
      </c>
      <c r="S24" s="68" t="s">
        <v>101</v>
      </c>
      <c r="T24" s="68" t="s">
        <v>101</v>
      </c>
      <c r="U24" s="68" t="s">
        <v>101</v>
      </c>
      <c r="V24" s="68" t="s">
        <v>101</v>
      </c>
      <c r="W24" s="27" t="s">
        <v>91</v>
      </c>
      <c r="X24" s="27"/>
    </row>
    <row r="32" spans="1:24" s="38" customFormat="1" ht="35" customHeight="1" thickTop="1" thickBot="1" x14ac:dyDescent="0.25">
      <c r="A32" s="27" t="s">
        <v>69</v>
      </c>
      <c r="B32" s="37" t="s">
        <v>69</v>
      </c>
      <c r="C32" s="27" t="s">
        <v>69</v>
      </c>
      <c r="D32" s="27" t="s">
        <v>69</v>
      </c>
      <c r="E32" s="27" t="s">
        <v>69</v>
      </c>
      <c r="F32" s="27" t="s">
        <v>91</v>
      </c>
      <c r="G32" s="27" t="s">
        <v>69</v>
      </c>
      <c r="H32" s="27" t="s">
        <v>69</v>
      </c>
      <c r="I32" s="27" t="s">
        <v>69</v>
      </c>
      <c r="J32" s="27" t="s">
        <v>69</v>
      </c>
      <c r="K32" s="27" t="s">
        <v>69</v>
      </c>
      <c r="L32" s="27" t="s">
        <v>91</v>
      </c>
      <c r="M32" s="27" t="s">
        <v>91</v>
      </c>
      <c r="N32" s="27" t="s">
        <v>69</v>
      </c>
      <c r="O32" s="27" t="s">
        <v>91</v>
      </c>
      <c r="P32" s="27" t="s">
        <v>91</v>
      </c>
      <c r="Q32" s="27" t="s">
        <v>91</v>
      </c>
      <c r="R32" s="27">
        <v>3</v>
      </c>
      <c r="S32" s="27" t="s">
        <v>25</v>
      </c>
      <c r="T32" s="27" t="s">
        <v>91</v>
      </c>
      <c r="U32" s="27" t="s">
        <v>91</v>
      </c>
      <c r="V32" s="27" t="s">
        <v>91</v>
      </c>
      <c r="W32" s="27" t="s">
        <v>91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99</v>
      </c>
      <c r="J36" s="43">
        <v>0.25</v>
      </c>
      <c r="K36" s="49" t="s">
        <v>99</v>
      </c>
      <c r="L36" s="43">
        <v>1.2</v>
      </c>
      <c r="M36" s="49" t="s">
        <v>99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j1dDMQLPpeSt/TIxldq3nSW405b9uP5ZqTGOJpodDkNvA1H7/Tnr0ZFxSNwhqaFy+dJY76FDzB37QtfrKJ41wQ==" saltValue="Y68AZVlO+89TuEfXW3gt9g==" spinCount="100000" sheet="1" objects="1" scenarios="1"/>
  <conditionalFormatting sqref="A5">
    <cfRule type="containsText" dxfId="393" priority="26" operator="containsText" text="SELECT">
      <formula>NOT(ISERROR(SEARCH("SELECT",A5)))</formula>
    </cfRule>
  </conditionalFormatting>
  <conditionalFormatting sqref="A8">
    <cfRule type="containsText" dxfId="392" priority="23" operator="containsText" text="SELECT">
      <formula>NOT(ISERROR(SEARCH("SELECT",A8)))</formula>
    </cfRule>
  </conditionalFormatting>
  <conditionalFormatting sqref="A11">
    <cfRule type="containsText" dxfId="391" priority="21" operator="containsText" text="SELECT">
      <formula>NOT(ISERROR(SEARCH("SELECT",A11)))</formula>
    </cfRule>
  </conditionalFormatting>
  <conditionalFormatting sqref="A14">
    <cfRule type="containsText" dxfId="390" priority="19" operator="containsText" text="SELECT">
      <formula>NOT(ISERROR(SEARCH("SELECT",A14)))</formula>
    </cfRule>
  </conditionalFormatting>
  <conditionalFormatting sqref="A24">
    <cfRule type="containsText" dxfId="389" priority="17" operator="containsText" text="SELECT">
      <formula>NOT(ISERROR(SEARCH("SELECT",A24)))</formula>
    </cfRule>
  </conditionalFormatting>
  <conditionalFormatting sqref="A32">
    <cfRule type="containsText" dxfId="388" priority="42" operator="containsText" text="SELECT">
      <formula>NOT(ISERROR(SEARCH("SELECT",A32)))</formula>
    </cfRule>
  </conditionalFormatting>
  <conditionalFormatting sqref="A8:I8">
    <cfRule type="containsText" dxfId="387" priority="24" operator="containsText" text="SELECT">
      <formula>NOT(ISERROR(SEARCH("SELECT",A8)))</formula>
    </cfRule>
  </conditionalFormatting>
  <conditionalFormatting sqref="A11:I11">
    <cfRule type="containsText" dxfId="386" priority="22" operator="containsText" text="SELECT">
      <formula>NOT(ISERROR(SEARCH("SELECT",A11)))</formula>
    </cfRule>
  </conditionalFormatting>
  <conditionalFormatting sqref="A14:I14">
    <cfRule type="containsText" dxfId="385" priority="20" operator="containsText" text="SELECT">
      <formula>NOT(ISERROR(SEARCH("SELECT",A14)))</formula>
    </cfRule>
  </conditionalFormatting>
  <conditionalFormatting sqref="A5:XFD5">
    <cfRule type="containsText" dxfId="384" priority="27" operator="containsText" text="SELECT">
      <formula>NOT(ISERROR(SEARCH("SELECT",A5)))</formula>
    </cfRule>
    <cfRule type="containsText" dxfId="383" priority="25" operator="containsText" text="SELECT">
      <formula>NOT(ISERROR(SEARCH("SELECT",A5)))</formula>
    </cfRule>
  </conditionalFormatting>
  <conditionalFormatting sqref="A8:XFD8">
    <cfRule type="containsText" dxfId="382" priority="11" operator="containsText" text="SELECT">
      <formula>NOT(ISERROR(SEARCH("SELECT",A8)))</formula>
    </cfRule>
  </conditionalFormatting>
  <conditionalFormatting sqref="A11:XFD11">
    <cfRule type="containsText" dxfId="381" priority="9" operator="containsText" text="SELECT">
      <formula>NOT(ISERROR(SEARCH("SELECT",A11)))</formula>
    </cfRule>
  </conditionalFormatting>
  <conditionalFormatting sqref="A14:XFD14">
    <cfRule type="containsText" dxfId="380" priority="7" operator="containsText" text="SELECT">
      <formula>NOT(ISERROR(SEARCH("SELECT",A14)))</formula>
    </cfRule>
  </conditionalFormatting>
  <conditionalFormatting sqref="A16:XFD17">
    <cfRule type="containsText" dxfId="379" priority="5" operator="containsText" text="SELECT">
      <formula>NOT(ISERROR(SEARCH("SELECT",A16)))</formula>
    </cfRule>
    <cfRule type="containsText" dxfId="378" priority="6" operator="containsText" text="SELECT">
      <formula>NOT(ISERROR(SEARCH("SELECT",A16)))</formula>
    </cfRule>
  </conditionalFormatting>
  <conditionalFormatting sqref="A24:XFD24">
    <cfRule type="containsText" dxfId="377" priority="16" operator="containsText" text="SELECT">
      <formula>NOT(ISERROR(SEARCH("SELECT",A24)))</formula>
    </cfRule>
    <cfRule type="containsText" dxfId="376" priority="18" operator="containsText" text="SELECT">
      <formula>NOT(ISERROR(SEARCH("SELECT",A24)))</formula>
    </cfRule>
  </conditionalFormatting>
  <conditionalFormatting sqref="A32:XFD32">
    <cfRule type="containsText" dxfId="375" priority="43" operator="containsText" text="SELECT">
      <formula>NOT(ISERROR(SEARCH("SELECT",A32)))</formula>
    </cfRule>
    <cfRule type="containsText" dxfId="374" priority="41" operator="containsText" text="SELECT">
      <formula>NOT(ISERROR(SEARCH("SELECT",A32)))</formula>
    </cfRule>
  </conditionalFormatting>
  <conditionalFormatting sqref="A36:XFD36">
    <cfRule type="containsText" dxfId="373" priority="32" operator="containsText" text="SELECT">
      <formula>NOT(ISERROR(SEARCH("SELECT",A36)))</formula>
    </cfRule>
    <cfRule type="containsText" dxfId="372" priority="33" operator="containsText" text="SELECT">
      <formula>NOT(ISERROR(SEARCH("SELECT",A36)))</formula>
    </cfRule>
  </conditionalFormatting>
  <conditionalFormatting sqref="H2">
    <cfRule type="containsText" dxfId="371" priority="34" operator="containsText" text="SELECT">
      <formula>NOT(ISERROR(SEARCH("SELECT",H2)))</formula>
    </cfRule>
    <cfRule type="containsText" dxfId="370" priority="35" operator="containsText" text="SELECT">
      <formula>NOT(ISERROR(SEARCH("SELECT",H2)))</formula>
    </cfRule>
  </conditionalFormatting>
  <conditionalFormatting sqref="J2">
    <cfRule type="containsText" dxfId="369" priority="36" operator="containsText" text="SELECT">
      <formula>NOT(ISERROR(SEARCH("SELECT",J2)))</formula>
    </cfRule>
    <cfRule type="containsText" dxfId="368" priority="37" operator="containsText" text="SELECT">
      <formula>NOT(ISERROR(SEARCH("SELECT",J2)))</formula>
    </cfRule>
  </conditionalFormatting>
  <conditionalFormatting sqref="J8:XFD8">
    <cfRule type="containsText" dxfId="367" priority="12" operator="containsText" text="SELECT">
      <formula>NOT(ISERROR(SEARCH("SELECT",J8)))</formula>
    </cfRule>
  </conditionalFormatting>
  <conditionalFormatting sqref="J11:XFD11">
    <cfRule type="containsText" dxfId="366" priority="10" operator="containsText" text="SELECT">
      <formula>NOT(ISERROR(SEARCH("SELECT",J11)))</formula>
    </cfRule>
  </conditionalFormatting>
  <conditionalFormatting sqref="J14:XFD14">
    <cfRule type="containsText" dxfId="365" priority="8" operator="containsText" text="SELECT">
      <formula>NOT(ISERROR(SEARCH("SELECT",J14)))</formula>
    </cfRule>
  </conditionalFormatting>
  <conditionalFormatting sqref="L2">
    <cfRule type="containsText" dxfId="364" priority="38" operator="containsText" text="SELECT">
      <formula>NOT(ISERROR(SEARCH("SELECT",L2)))</formula>
    </cfRule>
  </conditionalFormatting>
  <conditionalFormatting sqref="N2 L2">
    <cfRule type="containsText" dxfId="363" priority="40" operator="containsText" text="SELECT">
      <formula>NOT(ISERROR(SEARCH("SELECT",L2)))</formula>
    </cfRule>
  </conditionalFormatting>
  <conditionalFormatting sqref="N2">
    <cfRule type="containsText" dxfId="362" priority="39" operator="containsText" text="SELECT">
      <formula>NOT(ISERROR(SEARCH("SELECT",N2)))</formula>
    </cfRule>
  </conditionalFormatting>
  <conditionalFormatting sqref="U16">
    <cfRule type="cellIs" dxfId="361" priority="2" operator="lessThan">
      <formula>0</formula>
    </cfRule>
    <cfRule type="cellIs" dxfId="360" priority="4" operator="greaterThan">
      <formula>0</formula>
    </cfRule>
    <cfRule type="cellIs" dxfId="359" priority="3" operator="greaterThan">
      <formula>0</formula>
    </cfRule>
  </conditionalFormatting>
  <conditionalFormatting sqref="U17">
    <cfRule type="cellIs" dxfId="358" priority="15" operator="greaterThan">
      <formula>0</formula>
    </cfRule>
    <cfRule type="cellIs" dxfId="357" priority="13" operator="lessThan">
      <formula>0</formula>
    </cfRule>
    <cfRule type="cellIs" dxfId="356" priority="14" operator="greaterThan">
      <formula>0</formula>
    </cfRule>
  </conditionalFormatting>
  <conditionalFormatting sqref="U36">
    <cfRule type="cellIs" dxfId="355" priority="31" operator="greaterThan">
      <formula>0</formula>
    </cfRule>
    <cfRule type="cellIs" dxfId="354" priority="30" operator="greaterThan">
      <formula>0</formula>
    </cfRule>
    <cfRule type="cellIs" dxfId="353" priority="29" operator="lessThan">
      <formula>0</formula>
    </cfRule>
  </conditionalFormatting>
  <dataValidations count="1">
    <dataValidation operator="greaterThan" allowBlank="1" showInputMessage="1" showErrorMessage="1" sqref="F36 F16:F17" xr:uid="{992C33E7-2539-6844-A848-9F918DF45727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E366362-C9C8-9548-9B0E-2A086CC531EA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28" operator="containsText" id="{6A9AF139-939E-8449-9D9F-0F970F8E3A20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F814ADF8-6226-674E-9595-D434C50348DA}">
          <x14:formula1>
            <xm:f>datasheet!$F$126:$F$138</xm:f>
          </x14:formula1>
          <xm:sqref>J36 J24</xm:sqref>
        </x14:dataValidation>
        <x14:dataValidation type="list" allowBlank="1" showInputMessage="1" showErrorMessage="1" xr:uid="{5786425E-3036-5146-9115-69566FE87141}">
          <x14:formula1>
            <xm:f>datasheet!$F$25:$F$31</xm:f>
          </x14:formula1>
          <xm:sqref>H36</xm:sqref>
        </x14:dataValidation>
        <x14:dataValidation type="list" allowBlank="1" showInputMessage="1" showErrorMessage="1" xr:uid="{F7022950-8015-974C-A733-8BBC8AD687AA}">
          <x14:formula1>
            <xm:f>datasheet!$F$37:$F$39</xm:f>
          </x14:formula1>
          <xm:sqref>J32</xm:sqref>
        </x14:dataValidation>
        <x14:dataValidation type="list" allowBlank="1" showInputMessage="1" showErrorMessage="1" xr:uid="{7BA46F69-C88E-BA4C-9849-E7958AEEC059}">
          <x14:formula1>
            <xm:f>datasheet!$F$53:$F$55</xm:f>
          </x14:formula1>
          <xm:sqref>I32</xm:sqref>
        </x14:dataValidation>
        <x14:dataValidation type="list" allowBlank="1" showInputMessage="1" showErrorMessage="1" xr:uid="{AFA0BE3F-683C-9046-86CA-B0252ADDAC13}">
          <x14:formula1>
            <xm:f>datasheet!$H$6:$H$12</xm:f>
          </x14:formula1>
          <xm:sqref>H32</xm:sqref>
        </x14:dataValidation>
        <x14:dataValidation type="list" allowBlank="1" showInputMessage="1" showErrorMessage="1" xr:uid="{69F535BE-051F-2F49-A40F-3768362DF284}">
          <x14:formula1>
            <xm:f>datasheet!$F$6:$F$12</xm:f>
          </x14:formula1>
          <xm:sqref>G32</xm:sqref>
        </x14:dataValidation>
        <x14:dataValidation type="list" allowBlank="1" showInputMessage="1" showErrorMessage="1" xr:uid="{5E801891-42EA-654E-A54E-1FB5F7A0A4B2}">
          <x14:formula1>
            <xm:f>datasheet!$E$25:$E$31</xm:f>
          </x14:formula1>
          <xm:sqref>E32</xm:sqref>
        </x14:dataValidation>
        <x14:dataValidation type="list" allowBlank="1" showInputMessage="1" showErrorMessage="1" xr:uid="{067D1156-F1EB-DC4C-8E7C-638B80BBE3B8}">
          <x14:formula1>
            <xm:f>datasheet!$J$74:$J$80</xm:f>
          </x14:formula1>
          <xm:sqref>C32</xm:sqref>
        </x14:dataValidation>
        <x14:dataValidation type="list" allowBlank="1" showInputMessage="1" showErrorMessage="1" xr:uid="{6895D353-4F65-CF41-AFB0-9BDC5739BAD6}">
          <x14:formula1>
            <xm:f>datasheet!$J$59:$J$71</xm:f>
          </x14:formula1>
          <xm:sqref>A32</xm:sqref>
        </x14:dataValidation>
        <x14:dataValidation type="list" allowBlank="1" showInputMessage="1" showErrorMessage="1" xr:uid="{7BE999BC-DAC7-CD47-B7F8-8D17D6320BC3}">
          <x14:formula1>
            <xm:f>datasheet!$E$51:$E$82</xm:f>
          </x14:formula1>
          <xm:sqref>B32 D32</xm:sqref>
        </x14:dataValidation>
        <x14:dataValidation type="list" allowBlank="1" showInputMessage="1" showErrorMessage="1" xr:uid="{A44F3324-4685-9544-95D8-E33EDE073B9A}">
          <x14:formula1>
            <xm:f>datasheet!$F$66:$F$70</xm:f>
          </x14:formula1>
          <xm:sqref>S32</xm:sqref>
        </x14:dataValidation>
        <x14:dataValidation type="list" allowBlank="1" showInputMessage="1" showErrorMessage="1" xr:uid="{1BB682E5-9F9F-2345-A436-2F9A7281BF67}">
          <x14:formula1>
            <xm:f>datasheet!$I$88:$I$151</xm:f>
          </x14:formula1>
          <xm:sqref>N32 L36 L24</xm:sqref>
        </x14:dataValidation>
        <x14:dataValidation type="list" allowBlank="1" showInputMessage="1" showErrorMessage="1" xr:uid="{32E92285-7AF7-F54A-A0C7-65F196C83688}">
          <x14:formula1>
            <xm:f>datasheet!$F$111:$F$123</xm:f>
          </x14:formula1>
          <xm:sqref>K32</xm:sqref>
        </x14:dataValidation>
        <x14:dataValidation type="list" allowBlank="1" showInputMessage="1" showErrorMessage="1" xr:uid="{ACDA7C38-3D65-0944-833B-46696C401BD6}">
          <x14:formula1>
            <xm:f>datasheet!$E$51:$E$66</xm:f>
          </x14:formula1>
          <xm:sqref>R32</xm:sqref>
        </x14:dataValidation>
        <x14:dataValidation type="list" allowBlank="1" showInputMessage="1" showErrorMessage="1" xr:uid="{3A14A136-64D5-764C-9BA7-B8617AFAAC93}">
          <x14:formula1>
            <xm:f>datasheet!$F$126:$F$127</xm:f>
          </x14:formula1>
          <xm:sqref>J5</xm:sqref>
        </x14:dataValidation>
        <x14:dataValidation type="list" allowBlank="1" showInputMessage="1" showErrorMessage="1" xr:uid="{0225C7AA-92C0-9943-8654-6FB73C2223E1}">
          <x14:formula1>
            <xm:f>datasheet!$F$84:$F$85</xm:f>
          </x14:formula1>
          <xm:sqref>J8</xm:sqref>
        </x14:dataValidation>
        <x14:dataValidation type="list" allowBlank="1" showInputMessage="1" showErrorMessage="1" xr:uid="{D3450025-A248-7948-A1E2-0D2BAE0AEFE3}">
          <x14:formula1>
            <xm:f>datasheet!$F$88:$F$89</xm:f>
          </x14:formula1>
          <xm:sqref>J11</xm:sqref>
        </x14:dataValidation>
        <x14:dataValidation type="list" allowBlank="1" showInputMessage="1" showErrorMessage="1" xr:uid="{736855BD-C41B-EB4F-8E6C-E53FC6429E56}">
          <x14:formula1>
            <xm:f>datasheet!$F$92:$F$93</xm:f>
          </x14:formula1>
          <xm:sqref>J14</xm:sqref>
        </x14:dataValidation>
        <x14:dataValidation type="list" allowBlank="1" showInputMessage="1" showErrorMessage="1" xr:uid="{EB30C9BC-B91D-FF49-B642-51F7DE715F28}">
          <x14:formula1>
            <xm:f>datasheet!$I$88:$I$149</xm:f>
          </x14:formula1>
          <xm:sqref>L5 L8 L11 L14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Journal</vt:lpstr>
      <vt:lpstr>Journal.Pic</vt:lpstr>
      <vt:lpstr>Sheet2 (3)</vt:lpstr>
      <vt:lpstr>datasheet</vt:lpstr>
      <vt:lpstr>Journal.Backup</vt:lpstr>
      <vt:lpstr>6,000 $ lot size(normal)</vt:lpstr>
      <vt:lpstr>6,000 $ lot size (black)</vt:lpstr>
      <vt:lpstr>15,000 $ lot size(normal)</vt:lpstr>
      <vt:lpstr>15,000 $ lot size black</vt:lpstr>
      <vt:lpstr>line</vt:lpstr>
      <vt:lpstr>line.backup</vt:lpstr>
      <vt:lpstr>Journal.Pic.Backup</vt:lpstr>
      <vt:lpstr>6,000 $ lot size(star.black)</vt:lpstr>
      <vt:lpstr>15,000 $ lot size(star.black)</vt:lpstr>
      <vt:lpstr>6,000 $ lot size(star.normal)</vt:lpstr>
      <vt:lpstr>15,000 $ lot size(star.normal)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</dc:creator>
  <cp:lastModifiedBy>Hossein</cp:lastModifiedBy>
  <dcterms:created xsi:type="dcterms:W3CDTF">2024-05-16T10:01:35Z</dcterms:created>
  <dcterms:modified xsi:type="dcterms:W3CDTF">2024-11-18T12:37:45Z</dcterms:modified>
</cp:coreProperties>
</file>