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hvanvolk\Documents\Courses\Fall 2014\ECON\"/>
    </mc:Choice>
  </mc:AlternateContent>
  <bookViews>
    <workbookView xWindow="0" yWindow="0" windowWidth="22755" windowHeight="10770"/>
  </bookViews>
  <sheets>
    <sheet name="population" sheetId="4" r:id="rId1"/>
    <sheet name="Zombies" sheetId="3" r:id="rId2"/>
    <sheet name="Bullets" sheetId="5" r:id="rId3"/>
  </sheets>
  <calcPr calcId="152511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2" i="5" l="1"/>
  <c r="F2" i="5"/>
  <c r="G2" i="5"/>
  <c r="O2" i="5"/>
  <c r="P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F27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D27" i="5"/>
  <c r="G27" i="5"/>
  <c r="F26" i="5"/>
  <c r="D26" i="5"/>
  <c r="G26" i="5"/>
  <c r="F25" i="5"/>
  <c r="D25" i="5"/>
  <c r="G25" i="5"/>
  <c r="F24" i="5"/>
  <c r="D24" i="5"/>
  <c r="G24" i="5"/>
  <c r="F23" i="5"/>
  <c r="D23" i="5"/>
  <c r="G23" i="5"/>
  <c r="F22" i="5"/>
  <c r="D22" i="5"/>
  <c r="G22" i="5"/>
  <c r="F21" i="5"/>
  <c r="D21" i="5"/>
  <c r="G21" i="5"/>
  <c r="F20" i="5"/>
  <c r="D20" i="5"/>
  <c r="G20" i="5"/>
  <c r="F19" i="5"/>
  <c r="D19" i="5"/>
  <c r="G19" i="5"/>
  <c r="F18" i="5"/>
  <c r="D18" i="5"/>
  <c r="G18" i="5"/>
  <c r="F17" i="5"/>
  <c r="D17" i="5"/>
  <c r="G17" i="5"/>
  <c r="F16" i="5"/>
  <c r="D16" i="5"/>
  <c r="G16" i="5"/>
  <c r="F15" i="5"/>
  <c r="D15" i="5"/>
  <c r="G15" i="5"/>
  <c r="F14" i="5"/>
  <c r="D14" i="5"/>
  <c r="G14" i="5"/>
  <c r="F13" i="5"/>
  <c r="D13" i="5"/>
  <c r="G13" i="5"/>
  <c r="F12" i="5"/>
  <c r="D12" i="5"/>
  <c r="G12" i="5"/>
  <c r="F11" i="5"/>
  <c r="D11" i="5"/>
  <c r="G11" i="5"/>
  <c r="N2" i="5"/>
  <c r="B28" i="5"/>
  <c r="B29" i="5"/>
  <c r="B30" i="5"/>
  <c r="B31" i="5"/>
  <c r="B32" i="5"/>
  <c r="B33" i="5"/>
  <c r="B34" i="5"/>
  <c r="B35" i="5"/>
  <c r="B36" i="5"/>
  <c r="B37" i="5"/>
  <c r="B38" i="5"/>
  <c r="C28" i="5"/>
  <c r="C29" i="5"/>
  <c r="C30" i="5"/>
  <c r="C31" i="5"/>
  <c r="C32" i="5"/>
  <c r="C33" i="5"/>
  <c r="C34" i="5"/>
  <c r="C35" i="5"/>
  <c r="C36" i="5"/>
  <c r="C37" i="5"/>
  <c r="C38" i="5"/>
  <c r="D3" i="5"/>
  <c r="F3" i="5"/>
  <c r="G3" i="5"/>
  <c r="D4" i="5"/>
  <c r="F4" i="5"/>
  <c r="G4" i="5"/>
  <c r="D5" i="5"/>
  <c r="F5" i="5"/>
  <c r="G5" i="5"/>
  <c r="D6" i="5"/>
  <c r="F6" i="5"/>
  <c r="G6" i="5"/>
  <c r="D7" i="5"/>
  <c r="F7" i="5"/>
  <c r="G7" i="5"/>
  <c r="D8" i="5"/>
  <c r="F8" i="5"/>
  <c r="G8" i="5"/>
  <c r="D9" i="5"/>
  <c r="F9" i="5"/>
  <c r="G9" i="5"/>
  <c r="D10" i="5"/>
  <c r="F10" i="5"/>
  <c r="G10" i="5"/>
  <c r="D28" i="5"/>
  <c r="F28" i="5"/>
  <c r="G28" i="5"/>
  <c r="D29" i="5"/>
  <c r="F29" i="5"/>
  <c r="G29" i="5"/>
  <c r="D30" i="5"/>
  <c r="F30" i="5"/>
  <c r="G30" i="5"/>
  <c r="D31" i="5"/>
  <c r="F31" i="5"/>
  <c r="G31" i="5"/>
  <c r="D32" i="5"/>
  <c r="F32" i="5"/>
  <c r="G32" i="5"/>
  <c r="D33" i="5"/>
  <c r="F33" i="5"/>
  <c r="G33" i="5"/>
  <c r="D34" i="5"/>
  <c r="F34" i="5"/>
  <c r="G34" i="5"/>
  <c r="D35" i="5"/>
  <c r="F35" i="5"/>
  <c r="G35" i="5"/>
  <c r="D36" i="5"/>
  <c r="F36" i="5"/>
  <c r="G36" i="5"/>
  <c r="D37" i="5"/>
  <c r="F37" i="5"/>
  <c r="G37" i="5"/>
  <c r="D38" i="5"/>
  <c r="F38" i="5"/>
  <c r="G38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B3" i="3"/>
  <c r="C3" i="3"/>
  <c r="B4" i="3"/>
  <c r="D3" i="3"/>
  <c r="C4" i="3"/>
  <c r="B5" i="3"/>
  <c r="D4" i="3"/>
  <c r="C5" i="3"/>
  <c r="B6" i="3"/>
  <c r="D5" i="3"/>
  <c r="C6" i="3"/>
  <c r="B7" i="3"/>
  <c r="D6" i="3"/>
  <c r="C7" i="3"/>
  <c r="B8" i="3"/>
  <c r="D7" i="3"/>
  <c r="C8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G40" i="3"/>
  <c r="E40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C40" i="3"/>
  <c r="G39" i="3"/>
  <c r="E39" i="3"/>
  <c r="C39" i="3"/>
  <c r="G38" i="3"/>
  <c r="E38" i="3"/>
  <c r="C38" i="3"/>
  <c r="G37" i="3"/>
  <c r="E37" i="3"/>
  <c r="C37" i="3"/>
  <c r="G36" i="3"/>
  <c r="E36" i="3"/>
  <c r="C36" i="3"/>
  <c r="G35" i="3"/>
  <c r="E35" i="3"/>
  <c r="C35" i="3"/>
  <c r="G34" i="3"/>
  <c r="E34" i="3"/>
  <c r="C34" i="3"/>
  <c r="G33" i="3"/>
  <c r="E33" i="3"/>
  <c r="C33" i="3"/>
  <c r="G32" i="3"/>
  <c r="E32" i="3"/>
  <c r="C32" i="3"/>
  <c r="G31" i="3"/>
  <c r="E31" i="3"/>
  <c r="C31" i="3"/>
  <c r="G30" i="3"/>
  <c r="E30" i="3"/>
  <c r="C30" i="3"/>
  <c r="G29" i="3"/>
  <c r="E29" i="3"/>
  <c r="C29" i="3"/>
  <c r="G28" i="3"/>
  <c r="E28" i="3"/>
  <c r="C28" i="3"/>
  <c r="G27" i="3"/>
  <c r="E27" i="3"/>
  <c r="C27" i="3"/>
  <c r="G26" i="3"/>
  <c r="E26" i="3"/>
  <c r="C26" i="3"/>
  <c r="G25" i="3"/>
  <c r="E25" i="3"/>
  <c r="C25" i="3"/>
  <c r="G24" i="3"/>
  <c r="E24" i="3"/>
  <c r="C24" i="3"/>
  <c r="G23" i="3"/>
  <c r="E23" i="3"/>
  <c r="C23" i="3"/>
  <c r="G22" i="3"/>
  <c r="E22" i="3"/>
  <c r="C22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H3" i="3"/>
  <c r="H4" i="3"/>
  <c r="H5" i="3"/>
  <c r="H6" i="3"/>
  <c r="G7" i="3"/>
  <c r="G6" i="3"/>
  <c r="G5" i="3"/>
  <c r="G4" i="3"/>
  <c r="G3" i="3"/>
  <c r="C16" i="3"/>
  <c r="C21" i="3"/>
  <c r="C20" i="3"/>
  <c r="C19" i="3"/>
  <c r="C18" i="3"/>
  <c r="C17" i="3"/>
  <c r="C15" i="3"/>
  <c r="C14" i="3"/>
  <c r="C13" i="3"/>
  <c r="C12" i="3"/>
  <c r="C11" i="3"/>
  <c r="C10" i="3"/>
  <c r="C9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B9" i="3"/>
  <c r="B10" i="3"/>
  <c r="B11" i="3"/>
  <c r="A10" i="3"/>
  <c r="A11" i="3"/>
  <c r="A12" i="3"/>
  <c r="A13" i="3"/>
  <c r="A14" i="3"/>
  <c r="A15" i="3"/>
  <c r="A16" i="3"/>
  <c r="A17" i="3"/>
  <c r="A18" i="3"/>
  <c r="A19" i="3"/>
  <c r="A20" i="3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B31" i="4"/>
  <c r="B32" i="4"/>
  <c r="B33" i="4"/>
  <c r="B34" i="4"/>
  <c r="B35" i="4"/>
  <c r="B36" i="4"/>
  <c r="B37" i="4"/>
  <c r="B38" i="4"/>
  <c r="B39" i="4"/>
  <c r="B40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I3" i="4"/>
  <c r="I4" i="4"/>
  <c r="I5" i="4"/>
  <c r="I6" i="4"/>
  <c r="I7" i="4"/>
  <c r="I8" i="4"/>
  <c r="I9" i="4"/>
  <c r="I10" i="4"/>
  <c r="I11" i="4"/>
  <c r="I12" i="4"/>
  <c r="M3" i="4"/>
  <c r="L3" i="4"/>
  <c r="K3" i="4"/>
  <c r="J3" i="4"/>
  <c r="R3" i="4"/>
  <c r="G3" i="4"/>
  <c r="F3" i="4"/>
  <c r="H3" i="4"/>
  <c r="Z3" i="4"/>
  <c r="X3" i="4"/>
  <c r="AD3" i="4"/>
  <c r="Y3" i="4"/>
  <c r="Q3" i="4"/>
  <c r="AE3" i="4"/>
  <c r="AB3" i="4"/>
  <c r="V3" i="4"/>
  <c r="T3" i="4"/>
  <c r="P3" i="4"/>
  <c r="N3" i="4"/>
  <c r="AC3" i="4"/>
  <c r="AA3" i="4"/>
  <c r="W3" i="4"/>
  <c r="U3" i="4"/>
  <c r="S3" i="4"/>
  <c r="O3" i="4"/>
  <c r="M4" i="4"/>
  <c r="L4" i="4"/>
  <c r="K4" i="4"/>
  <c r="J4" i="4"/>
  <c r="R4" i="4"/>
  <c r="G4" i="4"/>
  <c r="F4" i="4"/>
  <c r="H4" i="4"/>
  <c r="Z4" i="4"/>
  <c r="X4" i="4"/>
  <c r="AD4" i="4"/>
  <c r="Y4" i="4"/>
  <c r="Q4" i="4"/>
  <c r="AE4" i="4"/>
  <c r="AB4" i="4"/>
  <c r="V4" i="4"/>
  <c r="T4" i="4"/>
  <c r="P4" i="4"/>
  <c r="N4" i="4"/>
  <c r="AC4" i="4"/>
  <c r="AA4" i="4"/>
  <c r="W4" i="4"/>
  <c r="U4" i="4"/>
  <c r="S4" i="4"/>
  <c r="O4" i="4"/>
  <c r="O5" i="4"/>
  <c r="O6" i="4"/>
  <c r="O7" i="4"/>
  <c r="O8" i="4"/>
  <c r="O9" i="4"/>
  <c r="O10" i="4"/>
  <c r="O11" i="4"/>
  <c r="O12" i="4"/>
  <c r="S5" i="4"/>
  <c r="S6" i="4"/>
  <c r="S7" i="4"/>
  <c r="S8" i="4"/>
  <c r="S9" i="4"/>
  <c r="S10" i="4"/>
  <c r="S11" i="4"/>
  <c r="S12" i="4"/>
  <c r="U5" i="4"/>
  <c r="U6" i="4"/>
  <c r="U7" i="4"/>
  <c r="U8" i="4"/>
  <c r="U9" i="4"/>
  <c r="U10" i="4"/>
  <c r="U11" i="4"/>
  <c r="U12" i="4"/>
  <c r="W5" i="4"/>
  <c r="W6" i="4"/>
  <c r="W7" i="4"/>
  <c r="W8" i="4"/>
  <c r="W9" i="4"/>
  <c r="W10" i="4"/>
  <c r="W11" i="4"/>
  <c r="W12" i="4"/>
  <c r="AA5" i="4"/>
  <c r="AA6" i="4"/>
  <c r="AA7" i="4"/>
  <c r="AA8" i="4"/>
  <c r="AA9" i="4"/>
  <c r="AA10" i="4"/>
  <c r="AA11" i="4"/>
  <c r="AA12" i="4"/>
  <c r="AC5" i="4"/>
  <c r="AC6" i="4"/>
  <c r="AC7" i="4"/>
  <c r="AC8" i="4"/>
  <c r="AC9" i="4"/>
  <c r="AC10" i="4"/>
  <c r="AC11" i="4"/>
  <c r="AC12" i="4"/>
  <c r="N5" i="4"/>
  <c r="N6" i="4"/>
  <c r="N7" i="4"/>
  <c r="N8" i="4"/>
  <c r="N9" i="4"/>
  <c r="N10" i="4"/>
  <c r="N11" i="4"/>
  <c r="N12" i="4"/>
  <c r="P5" i="4"/>
  <c r="P6" i="4"/>
  <c r="P7" i="4"/>
  <c r="P8" i="4"/>
  <c r="P9" i="4"/>
  <c r="P10" i="4"/>
  <c r="P11" i="4"/>
  <c r="P12" i="4"/>
  <c r="T5" i="4"/>
  <c r="T6" i="4"/>
  <c r="T7" i="4"/>
  <c r="T8" i="4"/>
  <c r="T9" i="4"/>
  <c r="T10" i="4"/>
  <c r="T11" i="4"/>
  <c r="T12" i="4"/>
  <c r="V5" i="4"/>
  <c r="V6" i="4"/>
  <c r="V7" i="4"/>
  <c r="V8" i="4"/>
  <c r="V9" i="4"/>
  <c r="V10" i="4"/>
  <c r="V11" i="4"/>
  <c r="V12" i="4"/>
  <c r="AB5" i="4"/>
  <c r="AB6" i="4"/>
  <c r="AB7" i="4"/>
  <c r="AB8" i="4"/>
  <c r="AB9" i="4"/>
  <c r="AB10" i="4"/>
  <c r="AB11" i="4"/>
  <c r="AB12" i="4"/>
  <c r="AE5" i="4"/>
  <c r="AE6" i="4"/>
  <c r="AE7" i="4"/>
  <c r="AE8" i="4"/>
  <c r="AE9" i="4"/>
  <c r="AE10" i="4"/>
  <c r="AE11" i="4"/>
  <c r="AE12" i="4"/>
  <c r="Q5" i="4"/>
  <c r="Q6" i="4"/>
  <c r="Q7" i="4"/>
  <c r="Q8" i="4"/>
  <c r="Q9" i="4"/>
  <c r="Q10" i="4"/>
  <c r="Q11" i="4"/>
  <c r="Q12" i="4"/>
  <c r="Y5" i="4"/>
  <c r="Y6" i="4"/>
  <c r="Y7" i="4"/>
  <c r="Y8" i="4"/>
  <c r="Y9" i="4"/>
  <c r="Y10" i="4"/>
  <c r="Y11" i="4"/>
  <c r="Y12" i="4"/>
  <c r="AD5" i="4"/>
  <c r="AD6" i="4"/>
  <c r="AD7" i="4"/>
  <c r="AD8" i="4"/>
  <c r="AD9" i="4"/>
  <c r="AD10" i="4"/>
  <c r="AD11" i="4"/>
  <c r="AD12" i="4"/>
  <c r="X5" i="4"/>
  <c r="X6" i="4"/>
  <c r="X7" i="4"/>
  <c r="X8" i="4"/>
  <c r="X9" i="4"/>
  <c r="X10" i="4"/>
  <c r="X11" i="4"/>
  <c r="X12" i="4"/>
  <c r="Z5" i="4"/>
  <c r="Z6" i="4"/>
  <c r="Z7" i="4"/>
  <c r="Z8" i="4"/>
  <c r="Z9" i="4"/>
  <c r="Z10" i="4"/>
  <c r="Z11" i="4"/>
  <c r="Z12" i="4"/>
  <c r="H5" i="4"/>
  <c r="H6" i="4"/>
  <c r="H7" i="4"/>
  <c r="H8" i="4"/>
  <c r="H9" i="4"/>
  <c r="H10" i="4"/>
  <c r="H11" i="4"/>
  <c r="H12" i="4"/>
  <c r="F5" i="4"/>
  <c r="F6" i="4"/>
  <c r="F7" i="4"/>
  <c r="F8" i="4"/>
  <c r="F9" i="4"/>
  <c r="F10" i="4"/>
  <c r="F11" i="4"/>
  <c r="F12" i="4"/>
  <c r="G5" i="4"/>
  <c r="G6" i="4"/>
  <c r="G7" i="4"/>
  <c r="G8" i="4"/>
  <c r="G9" i="4"/>
  <c r="G10" i="4"/>
  <c r="G11" i="4"/>
  <c r="G12" i="4"/>
  <c r="R5" i="4"/>
  <c r="R6" i="4"/>
  <c r="R7" i="4"/>
  <c r="R8" i="4"/>
  <c r="R9" i="4"/>
  <c r="R10" i="4"/>
  <c r="R11" i="4"/>
  <c r="R12" i="4"/>
  <c r="J5" i="4"/>
  <c r="J6" i="4"/>
  <c r="J7" i="4"/>
  <c r="J8" i="4"/>
  <c r="J9" i="4"/>
  <c r="J10" i="4"/>
  <c r="J11" i="4"/>
  <c r="J12" i="4"/>
  <c r="K5" i="4"/>
  <c r="K6" i="4"/>
  <c r="K7" i="4"/>
  <c r="K8" i="4"/>
  <c r="K9" i="4"/>
  <c r="K10" i="4"/>
  <c r="K11" i="4"/>
  <c r="K12" i="4"/>
  <c r="L5" i="4"/>
  <c r="L6" i="4"/>
  <c r="L7" i="4"/>
  <c r="L8" i="4"/>
  <c r="L9" i="4"/>
  <c r="L10" i="4"/>
  <c r="L11" i="4"/>
  <c r="L12" i="4"/>
  <c r="M5" i="4"/>
  <c r="M6" i="4"/>
  <c r="M7" i="4"/>
  <c r="M8" i="4"/>
  <c r="M9" i="4"/>
  <c r="M10" i="4"/>
  <c r="M11" i="4"/>
  <c r="M12" i="4"/>
</calcChain>
</file>

<file path=xl/comments1.xml><?xml version="1.0" encoding="utf-8"?>
<comments xmlns="http://schemas.openxmlformats.org/spreadsheetml/2006/main">
  <authors>
    <author>Ghost</author>
    <author>Belinda Archibong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Ghost:</t>
        </r>
        <r>
          <rPr>
            <sz val="9"/>
            <color indexed="81"/>
            <rFont val="Tahoma"/>
            <family val="2"/>
          </rPr>
          <t xml:space="preserve">
tip: leave this cell blank when charting multiple entries </t>
        </r>
      </text>
    </comment>
    <comment ref="B1" authorId="1" shapeId="0">
      <text>
        <r>
          <rPr>
            <b/>
            <sz val="9"/>
            <color indexed="81"/>
            <rFont val="Calibri"/>
            <family val="2"/>
          </rPr>
          <t>Belinda Archibong:</t>
        </r>
        <r>
          <rPr>
            <sz val="9"/>
            <color indexed="81"/>
            <rFont val="Calibri"/>
            <family val="2"/>
          </rPr>
          <t xml:space="preserve">
focus on these for mapping </t>
        </r>
      </text>
    </comment>
  </commentList>
</comments>
</file>

<file path=xl/comments2.xml><?xml version="1.0" encoding="utf-8"?>
<comments xmlns="http://schemas.openxmlformats.org/spreadsheetml/2006/main">
  <authors>
    <author>Ghost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Ghost:</t>
        </r>
        <r>
          <rPr>
            <sz val="9"/>
            <color indexed="81"/>
            <rFont val="Tahoma"/>
            <family val="2"/>
          </rPr>
          <t xml:space="preserve">
global average birth rate=19.15 so close to mark. Us- 13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Ghost:</t>
        </r>
        <r>
          <rPr>
            <sz val="9"/>
            <color indexed="81"/>
            <rFont val="Tahoma"/>
            <family val="2"/>
          </rPr>
          <t xml:space="preserve">
the more you reproduce, the more zombies you get…
when do zombies get to 0?</t>
        </r>
      </text>
    </comment>
  </commentList>
</comments>
</file>

<file path=xl/comments3.xml><?xml version="1.0" encoding="utf-8"?>
<comments xmlns="http://schemas.openxmlformats.org/spreadsheetml/2006/main">
  <authors>
    <author>Belinda Archibong</author>
    <author>Ghost</author>
  </authors>
  <commentList>
    <comment ref="A1" authorId="0" shapeId="0">
      <text>
        <r>
          <rPr>
            <b/>
            <sz val="9"/>
            <color indexed="81"/>
            <rFont val="Calibri"/>
            <family val="2"/>
          </rPr>
          <t>Belinda Archibong:</t>
        </r>
        <r>
          <rPr>
            <sz val="9"/>
            <color indexed="81"/>
            <rFont val="Calibri"/>
            <family val="2"/>
          </rPr>
          <t xml:space="preserve">
You can use series fill to fill in the number of years here</t>
        </r>
      </text>
    </comment>
    <comment ref="B1" authorId="1" shapeId="0">
      <text>
        <r>
          <rPr>
            <b/>
            <sz val="9"/>
            <color indexed="81"/>
            <rFont val="Tahoma"/>
            <family val="2"/>
          </rPr>
          <t>Ghost:</t>
        </r>
        <r>
          <rPr>
            <sz val="9"/>
            <color indexed="81"/>
            <rFont val="Tahoma"/>
            <family val="2"/>
          </rPr>
          <t xml:space="preserve">
demand is inelastic e&lt;1</t>
        </r>
      </text>
    </comment>
    <comment ref="O1" authorId="1" shapeId="0">
      <text>
        <r>
          <rPr>
            <b/>
            <sz val="9"/>
            <color indexed="81"/>
            <rFont val="Tahoma"/>
            <family val="2"/>
          </rPr>
          <t>Ghost:</t>
        </r>
        <r>
          <rPr>
            <sz val="9"/>
            <color indexed="81"/>
            <rFont val="Tahoma"/>
            <family val="2"/>
          </rPr>
          <t xml:space="preserve">
Nesting if then statements
In the years, we're making profit with high prices enter 1
</t>
        </r>
      </text>
    </comment>
    <comment ref="A39" authorId="1" shapeId="0">
      <text>
        <r>
          <rPr>
            <b/>
            <sz val="9"/>
            <color indexed="81"/>
            <rFont val="Tahoma"/>
            <family val="2"/>
          </rPr>
          <t>Ghost:</t>
        </r>
        <r>
          <rPr>
            <sz val="9"/>
            <color indexed="81"/>
            <rFont val="Tahoma"/>
            <family val="2"/>
          </rPr>
          <t xml:space="preserve">
MAFIA govt decides to monopoly and price fix</t>
        </r>
      </text>
    </comment>
  </commentList>
</comments>
</file>

<file path=xl/sharedStrings.xml><?xml version="1.0" encoding="utf-8"?>
<sst xmlns="http://schemas.openxmlformats.org/spreadsheetml/2006/main" count="54" uniqueCount="54">
  <si>
    <t>Tokyo</t>
  </si>
  <si>
    <t>Jakarta</t>
  </si>
  <si>
    <t>Seoul</t>
  </si>
  <si>
    <t>Delhi</t>
  </si>
  <si>
    <t>Shanghai</t>
  </si>
  <si>
    <t>Cairo</t>
  </si>
  <si>
    <t>Mumbai</t>
  </si>
  <si>
    <t>Lagos</t>
  </si>
  <si>
    <t>London</t>
  </si>
  <si>
    <t>Rome</t>
  </si>
  <si>
    <t>Accra</t>
  </si>
  <si>
    <t>Naples</t>
  </si>
  <si>
    <t>Detroit</t>
  </si>
  <si>
    <t>Bangkok</t>
  </si>
  <si>
    <t>Year</t>
  </si>
  <si>
    <t>Istanbul</t>
  </si>
  <si>
    <t>Karachi</t>
  </si>
  <si>
    <t>Moscow</t>
  </si>
  <si>
    <t>São Paulo</t>
  </si>
  <si>
    <t>Beijing</t>
  </si>
  <si>
    <t>Guangzhou</t>
  </si>
  <si>
    <t>Lahore</t>
  </si>
  <si>
    <t>Shenzhen</t>
  </si>
  <si>
    <t>Tianjin</t>
  </si>
  <si>
    <t>Chennai</t>
  </si>
  <si>
    <t>Dhaka</t>
  </si>
  <si>
    <t>Mexico City</t>
  </si>
  <si>
    <t>Kinshasa</t>
  </si>
  <si>
    <t>Bangalore</t>
  </si>
  <si>
    <t>New York</t>
  </si>
  <si>
    <t>Bullets</t>
  </si>
  <si>
    <t>price_bullets ($/pack)</t>
  </si>
  <si>
    <t>Revenue(bullets)</t>
  </si>
  <si>
    <t>costs ( of producing bullets ) ($/pack)</t>
    <phoneticPr fontId="4" type="noConversion"/>
  </si>
  <si>
    <t>Profit (Revenue-total costs)</t>
  </si>
  <si>
    <t>Zombie Growth rate (New York)</t>
  </si>
  <si>
    <r>
      <t>Zombie growth rate (</t>
    </r>
    <r>
      <rPr>
        <b/>
        <sz val="11"/>
        <color indexed="8"/>
        <rFont val="Calibri"/>
        <family val="2"/>
      </rPr>
      <t>Accra</t>
    </r>
    <r>
      <rPr>
        <b/>
        <sz val="11"/>
        <color theme="1"/>
        <rFont val="Calibri"/>
        <family val="2"/>
        <scheme val="minor"/>
      </rPr>
      <t>)</t>
    </r>
    <phoneticPr fontId="4" type="noConversion"/>
  </si>
  <si>
    <r>
      <t>Zombie growth rate (</t>
    </r>
    <r>
      <rPr>
        <b/>
        <sz val="11"/>
        <color indexed="8"/>
        <rFont val="Calibri"/>
        <family val="2"/>
      </rPr>
      <t>Seoul</t>
    </r>
    <r>
      <rPr>
        <b/>
        <sz val="11"/>
        <color theme="1"/>
        <rFont val="Calibri"/>
        <family val="2"/>
        <scheme val="minor"/>
      </rPr>
      <t>)</t>
    </r>
    <phoneticPr fontId="4" type="noConversion"/>
  </si>
  <si>
    <r>
      <t xml:space="preserve">Population mortality rate </t>
    </r>
    <r>
      <rPr>
        <b/>
        <sz val="11"/>
        <color indexed="8"/>
        <rFont val="Calibri"/>
        <family val="2"/>
      </rPr>
      <t xml:space="preserve">New York </t>
    </r>
    <r>
      <rPr>
        <b/>
        <sz val="11"/>
        <color theme="1"/>
        <rFont val="Calibri"/>
        <family val="2"/>
        <scheme val="minor"/>
      </rPr>
      <t>(death/100persons)</t>
    </r>
    <phoneticPr fontId="4" type="noConversion"/>
  </si>
  <si>
    <r>
      <t xml:space="preserve">Population mortality rate </t>
    </r>
    <r>
      <rPr>
        <b/>
        <sz val="11"/>
        <color indexed="8"/>
        <rFont val="Calibri"/>
        <family val="2"/>
      </rPr>
      <t xml:space="preserve">Seoul </t>
    </r>
    <r>
      <rPr>
        <b/>
        <sz val="11"/>
        <color theme="1"/>
        <rFont val="Calibri"/>
        <family val="2"/>
        <scheme val="minor"/>
      </rPr>
      <t>(death/100persons)</t>
    </r>
    <phoneticPr fontId="4" type="noConversion"/>
  </si>
  <si>
    <t>Population birth rate (birth/100 persons)</t>
    <phoneticPr fontId="4" type="noConversion"/>
  </si>
  <si>
    <r>
      <t xml:space="preserve">Population mortality rate </t>
    </r>
    <r>
      <rPr>
        <b/>
        <sz val="11"/>
        <color indexed="8"/>
        <rFont val="Calibri"/>
        <family val="2"/>
      </rPr>
      <t xml:space="preserve">Accra </t>
    </r>
    <r>
      <rPr>
        <b/>
        <sz val="11"/>
        <color theme="1"/>
        <rFont val="Calibri"/>
        <family val="2"/>
        <scheme val="minor"/>
      </rPr>
      <t>(death/100persons)</t>
    </r>
    <phoneticPr fontId="4" type="noConversion"/>
  </si>
  <si>
    <r>
      <t>Year</t>
    </r>
    <r>
      <rPr>
        <b/>
        <sz val="11"/>
        <color theme="1"/>
        <rFont val="Calibri"/>
        <family val="2"/>
        <scheme val="minor"/>
      </rPr>
      <t xml:space="preserve"> t=x</t>
    </r>
    <phoneticPr fontId="4" type="noConversion"/>
  </si>
  <si>
    <t>Year 0 is today</t>
    <phoneticPr fontId="4" type="noConversion"/>
  </si>
  <si>
    <t>Sum Profit</t>
    <phoneticPr fontId="4" type="noConversion"/>
  </si>
  <si>
    <t>Max price</t>
  </si>
  <si>
    <t>Min price</t>
  </si>
  <si>
    <t>ln(revenue)</t>
  </si>
  <si>
    <t>Total costs (assume all costs fixed)</t>
  </si>
  <si>
    <t xml:space="preserve">High price, low price </t>
  </si>
  <si>
    <t>Average price</t>
  </si>
  <si>
    <t>Median price</t>
  </si>
  <si>
    <t>Price setting</t>
  </si>
  <si>
    <t>Prices in Price setting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</si>
</sst>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Verdana"/>
      <family val="2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63377788628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3" fontId="0" fillId="0" borderId="0" xfId="0" applyNumberFormat="1"/>
    <xf numFmtId="0" fontId="1" fillId="0" borderId="0" xfId="0" applyFont="1" applyAlignment="1">
      <alignment wrapText="1"/>
    </xf>
    <xf numFmtId="1" fontId="1" fillId="0" borderId="0" xfId="0" applyNumberFormat="1" applyFont="1" applyAlignment="1">
      <alignment wrapText="1"/>
    </xf>
    <xf numFmtId="1" fontId="0" fillId="0" borderId="0" xfId="0" applyNumberFormat="1"/>
    <xf numFmtId="0" fontId="7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2" fontId="0" fillId="0" borderId="0" xfId="0" applyNumberFormat="1"/>
    <xf numFmtId="0" fontId="1" fillId="2" borderId="0" xfId="0" applyFont="1" applyFill="1"/>
    <xf numFmtId="1" fontId="8" fillId="0" borderId="0" xfId="0" applyNumberFormat="1" applyFont="1"/>
    <xf numFmtId="1" fontId="1" fillId="0" borderId="0" xfId="0" applyNumberFormat="1" applyFont="1" applyAlignment="1">
      <alignment wrapText="1"/>
    </xf>
    <xf numFmtId="1" fontId="0" fillId="0" borderId="0" xfId="0" applyNumberFormat="1"/>
    <xf numFmtId="0" fontId="1" fillId="3" borderId="0" xfId="0" applyFont="1" applyFill="1" applyAlignment="1">
      <alignment wrapText="1"/>
    </xf>
    <xf numFmtId="0" fontId="7" fillId="4" borderId="0" xfId="0" applyFont="1" applyFill="1" applyAlignment="1">
      <alignment wrapText="1"/>
    </xf>
    <xf numFmtId="0" fontId="1" fillId="4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44"/>
  <sheetViews>
    <sheetView tabSelected="1" workbookViewId="0">
      <selection activeCell="E6" sqref="E6"/>
    </sheetView>
  </sheetViews>
  <sheetFormatPr defaultColWidth="8.85546875" defaultRowHeight="15" x14ac:dyDescent="0.25"/>
  <cols>
    <col min="1" max="1" width="19" customWidth="1"/>
    <col min="2" max="2" width="9.85546875" bestFit="1" customWidth="1"/>
    <col min="3" max="3" width="9.85546875" customWidth="1"/>
    <col min="4" max="4" width="10.140625" customWidth="1"/>
    <col min="5" max="5" width="9.85546875" customWidth="1"/>
    <col min="6" max="6" width="11" customWidth="1"/>
    <col min="7" max="7" width="10.140625" bestFit="1" customWidth="1"/>
    <col min="8" max="8" width="12.42578125" customWidth="1"/>
    <col min="9" max="9" width="9.85546875" bestFit="1" customWidth="1"/>
    <col min="10" max="19" width="10.140625" bestFit="1" customWidth="1"/>
    <col min="20" max="31" width="9.85546875" bestFit="1" customWidth="1"/>
  </cols>
  <sheetData>
    <row r="1" spans="1:31" s="1" customFormat="1" x14ac:dyDescent="0.25">
      <c r="B1" s="9" t="s">
        <v>29</v>
      </c>
      <c r="C1" s="9" t="s">
        <v>10</v>
      </c>
      <c r="D1" s="9" t="s">
        <v>2</v>
      </c>
      <c r="F1" s="1" t="s">
        <v>7</v>
      </c>
      <c r="G1" s="1" t="s">
        <v>15</v>
      </c>
      <c r="H1" s="1" t="s">
        <v>4</v>
      </c>
      <c r="I1" s="1" t="s">
        <v>8</v>
      </c>
      <c r="J1" s="1" t="s">
        <v>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3</v>
      </c>
      <c r="P1" s="1" t="s">
        <v>21</v>
      </c>
      <c r="Q1" s="1" t="s">
        <v>22</v>
      </c>
      <c r="R1" s="1" t="s">
        <v>16</v>
      </c>
      <c r="S1" s="1" t="s">
        <v>1</v>
      </c>
      <c r="T1" s="1" t="s">
        <v>23</v>
      </c>
      <c r="U1" s="1" t="s">
        <v>24</v>
      </c>
      <c r="V1" s="1" t="s">
        <v>0</v>
      </c>
      <c r="W1" s="1" t="s">
        <v>5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13</v>
      </c>
      <c r="AC1" s="1" t="s">
        <v>9</v>
      </c>
      <c r="AD1" s="1" t="s">
        <v>11</v>
      </c>
      <c r="AE1" s="1" t="s">
        <v>12</v>
      </c>
    </row>
    <row r="2" spans="1:31" x14ac:dyDescent="0.25">
      <c r="A2">
        <v>0</v>
      </c>
      <c r="B2" s="2">
        <v>8336697</v>
      </c>
      <c r="C2" s="2">
        <v>3792000</v>
      </c>
      <c r="D2" s="2">
        <v>10442426</v>
      </c>
      <c r="E2" s="2"/>
      <c r="F2" s="2">
        <v>14920000</v>
      </c>
      <c r="G2" s="2">
        <v>14160467</v>
      </c>
      <c r="H2" s="2">
        <v>17836133</v>
      </c>
      <c r="I2" s="2">
        <v>8308369</v>
      </c>
      <c r="J2" s="2">
        <v>12478447</v>
      </c>
      <c r="K2" s="2">
        <v>12111194</v>
      </c>
      <c r="L2" s="2">
        <v>11821873</v>
      </c>
      <c r="M2" s="2">
        <v>11716620</v>
      </c>
      <c r="N2" s="2">
        <v>11070654</v>
      </c>
      <c r="O2" s="2">
        <v>11007835</v>
      </c>
      <c r="P2" s="2">
        <v>10520000</v>
      </c>
      <c r="Q2" s="2">
        <v>10467400</v>
      </c>
      <c r="R2" s="2">
        <v>13125000</v>
      </c>
      <c r="S2" s="2">
        <v>9761407</v>
      </c>
      <c r="T2" s="2">
        <v>9341844</v>
      </c>
      <c r="U2" s="2">
        <v>8981087</v>
      </c>
      <c r="V2" s="2">
        <v>8967665</v>
      </c>
      <c r="W2" s="2">
        <v>8922949</v>
      </c>
      <c r="X2" s="2">
        <v>8906039</v>
      </c>
      <c r="Y2" s="2">
        <v>8873017</v>
      </c>
      <c r="Z2" s="2">
        <v>8754000</v>
      </c>
      <c r="AA2" s="2">
        <v>8425970</v>
      </c>
      <c r="AB2" s="2">
        <v>8280925</v>
      </c>
      <c r="AC2" s="2">
        <v>3799000</v>
      </c>
      <c r="AD2" s="2">
        <v>3726000</v>
      </c>
      <c r="AE2" s="2">
        <v>3724000</v>
      </c>
    </row>
    <row r="3" spans="1:31" x14ac:dyDescent="0.25">
      <c r="A3">
        <v>1</v>
      </c>
      <c r="B3" s="2">
        <f>B2+((B2*Zombies!$B2/100)- (B2*Zombies!$C2/100))</f>
        <v>9170366.6999999993</v>
      </c>
      <c r="C3" s="2">
        <f>C2+((C2*Zombies!$B2/100)- (C2*Zombies!$E2/100))</f>
        <v>4171200</v>
      </c>
      <c r="D3" s="2">
        <f>D2+((D2*Zombies!$B2/100)- (D2*Zombies!$G2/100))</f>
        <v>11486668.6</v>
      </c>
      <c r="E3" s="2"/>
      <c r="F3" s="2">
        <f>F2+((F2*Zombies!$B2/1000)- (F2*Zombies!$C2/1000))</f>
        <v>15069200</v>
      </c>
      <c r="G3" s="2">
        <f>G2+((G2*Zombies!$B2/1000)- (G2*Zombies!$C2/1000))</f>
        <v>14302071.67</v>
      </c>
      <c r="H3" s="2">
        <f>H2+((H2*Zombies!$B2/1000)- (H2*Zombies!$C2/1000))</f>
        <v>18014494.329999998</v>
      </c>
      <c r="I3" s="2">
        <f>I2+((I2*Zombies!$B2/1000)- (I2*Zombies!$C2/1000))</f>
        <v>8391452.6899999995</v>
      </c>
      <c r="J3" s="2">
        <f>J2+((J2*Zombies!$B2/1000)- (J2*Zombies!$C2/1000))</f>
        <v>12603231.470000001</v>
      </c>
      <c r="K3" s="2">
        <f>K2+((K2*Zombies!$B2/1000)- (K2*Zombies!$C2/1000))</f>
        <v>12232305.939999999</v>
      </c>
      <c r="L3" s="2">
        <f>L2+((L2*Zombies!$B2/1000)- (L2*Zombies!$C2/1000))</f>
        <v>11940091.73</v>
      </c>
      <c r="M3" s="2">
        <f>M2+((M2*Zombies!$B2/1000)- (M2*Zombies!$C2/1000))</f>
        <v>11833786.199999999</v>
      </c>
      <c r="N3" s="2">
        <f>N2+((N2*Zombies!$B2/1000)- (N2*Zombies!$C2/1000))</f>
        <v>11181360.539999999</v>
      </c>
      <c r="O3" s="2">
        <f>O2+((O2*Zombies!$B2/1000)- (O2*Zombies!$C2/1000))</f>
        <v>11117913.35</v>
      </c>
      <c r="P3" s="2">
        <f>P2+((P2*Zombies!$B2/1000)- (P2*Zombies!$C2/1000))</f>
        <v>10625200</v>
      </c>
      <c r="Q3" s="2">
        <f>Q2+((Q2*Zombies!$B2/1000)- (Q2*Zombies!$C2/1000))</f>
        <v>10572074</v>
      </c>
      <c r="R3" s="2">
        <f>R2+((R2*Zombies!$B2/1000)- (R2*Zombies!$C2/1000))</f>
        <v>13256250</v>
      </c>
      <c r="S3" s="2">
        <f>S2+((S2*Zombies!$B2/1000)- (S2*Zombies!$C2/1000))</f>
        <v>9859021.0700000003</v>
      </c>
      <c r="T3" s="2">
        <f>T2+((T2*Zombies!$B2/1000)- (T2*Zombies!$C2/1000))</f>
        <v>9435262.4399999995</v>
      </c>
      <c r="U3" s="2">
        <f>U2+((U2*Zombies!$B2/1000)- (U2*Zombies!$C2/1000))</f>
        <v>9070897.8699999992</v>
      </c>
      <c r="V3" s="2">
        <f>V2+((V2*Zombies!$B2/1000)- (V2*Zombies!$C2/1000))</f>
        <v>9057341.6500000004</v>
      </c>
      <c r="W3" s="2">
        <f>W2+((W2*Zombies!$B2/1000)- (W2*Zombies!$C2/1000))</f>
        <v>9012178.4900000002</v>
      </c>
      <c r="X3" s="2">
        <f>X2+((X2*Zombies!$B2/1000)- (X2*Zombies!$C2/1000))</f>
        <v>8995099.3900000006</v>
      </c>
      <c r="Y3" s="2">
        <f>Y2+((Y2*Zombies!$B2/1000)- (Y2*Zombies!$C2/1000))</f>
        <v>8961747.1699999999</v>
      </c>
      <c r="Z3" s="2">
        <f>Z2+((Z2*Zombies!$B2/1000)- (Z2*Zombies!$C2/1000))</f>
        <v>8841540</v>
      </c>
      <c r="AA3" s="2">
        <f>AA2+((AA2*Zombies!$B2/1000)- (AA2*Zombies!$C2/1000))</f>
        <v>8510229.6999999993</v>
      </c>
      <c r="AB3" s="2">
        <f>AB2+((AB2*Zombies!$B2/1000)- (AB2*Zombies!$C2/1000))</f>
        <v>8363734.25</v>
      </c>
      <c r="AC3" s="2">
        <f>AC2+((AC2*Zombies!$B2/1000)- (AC2*Zombies!$C2/1000))</f>
        <v>3836990</v>
      </c>
      <c r="AD3" s="2">
        <f>AD2+((AD2*Zombies!$B2/1000)- (AD2*Zombies!$C2/1000))</f>
        <v>3763260</v>
      </c>
      <c r="AE3" s="2">
        <f>AE2+((AE2*Zombies!$B2/1000)- (AE2*Zombies!$C2/1000))</f>
        <v>3761240</v>
      </c>
    </row>
    <row r="4" spans="1:31" x14ac:dyDescent="0.25">
      <c r="A4">
        <v>2</v>
      </c>
      <c r="B4" s="2">
        <f>B3+((B3*Zombies!$B3/100)- (B3*Zombies!$C3/100))</f>
        <v>9812292.368999999</v>
      </c>
      <c r="C4" s="2">
        <f>C3+((C3*Zombies!$B3/100)- (C3*Zombies!$E3/100))</f>
        <v>4463184</v>
      </c>
      <c r="D4" s="2">
        <f>D3+((D3*Zombies!$B3/100)- (D3*Zombies!$G3/100))</f>
        <v>12290735.401999999</v>
      </c>
      <c r="E4" s="2"/>
      <c r="F4" s="2">
        <f>F3+((F3*Zombies!$B3/1000)- (F3*Zombies!$C3/1000))</f>
        <v>15174684.4</v>
      </c>
      <c r="G4" s="2">
        <f>G3+((G3*Zombies!$B3/1000)- (G3*Zombies!$C3/1000))</f>
        <v>14402186.17169</v>
      </c>
      <c r="H4" s="2">
        <f>H3+((H3*Zombies!$B3/1000)- (H3*Zombies!$C3/1000))</f>
        <v>18140595.790309999</v>
      </c>
      <c r="I4" s="2">
        <f>I3+((I3*Zombies!$B3/1000)- (I3*Zombies!$C3/1000))</f>
        <v>8450192.8588299993</v>
      </c>
      <c r="J4" s="2">
        <f>J3+((J3*Zombies!$B3/1000)- (J3*Zombies!$C3/1000))</f>
        <v>12691454.090290001</v>
      </c>
      <c r="K4" s="2">
        <f>K3+((K3*Zombies!$B3/1000)- (K3*Zombies!$C3/1000))</f>
        <v>12317932.08158</v>
      </c>
      <c r="L4" s="2">
        <f>L3+((L3*Zombies!$B3/1000)- (L3*Zombies!$C3/1000))</f>
        <v>12023672.37211</v>
      </c>
      <c r="M4" s="2">
        <f>M3+((M3*Zombies!$B3/1000)- (M3*Zombies!$C3/1000))</f>
        <v>11916622.703399999</v>
      </c>
      <c r="N4" s="2">
        <f>N3+((N3*Zombies!$B3/1000)- (N3*Zombies!$C3/1000))</f>
        <v>11259630.063779999</v>
      </c>
      <c r="O4" s="2">
        <f>O3+((O3*Zombies!$B3/1000)- (O3*Zombies!$C3/1000))</f>
        <v>11195738.743449999</v>
      </c>
      <c r="P4" s="2">
        <f>P3+((P3*Zombies!$B3/1000)- (P3*Zombies!$C3/1000))</f>
        <v>10699576.4</v>
      </c>
      <c r="Q4" s="2">
        <f>Q3+((Q3*Zombies!$B3/1000)- (Q3*Zombies!$C3/1000))</f>
        <v>10646078.517999999</v>
      </c>
      <c r="R4" s="2">
        <f>R3+((R3*Zombies!$B3/1000)- (R3*Zombies!$C3/1000))</f>
        <v>13349043.75</v>
      </c>
      <c r="S4" s="2">
        <f>S3+((S3*Zombies!$B3/1000)- (S3*Zombies!$C3/1000))</f>
        <v>9928034.2174900007</v>
      </c>
      <c r="T4" s="2">
        <f>T3+((T3*Zombies!$B3/1000)- (T3*Zombies!$C3/1000))</f>
        <v>9501309.2770799994</v>
      </c>
      <c r="U4" s="2">
        <f>U3+((U3*Zombies!$B3/1000)- (U3*Zombies!$C3/1000))</f>
        <v>9134394.1550899986</v>
      </c>
      <c r="V4" s="2">
        <f>V3+((V3*Zombies!$B3/1000)- (V3*Zombies!$C3/1000))</f>
        <v>9120743.0415500011</v>
      </c>
      <c r="W4" s="2">
        <f>W3+((W3*Zombies!$B3/1000)- (W3*Zombies!$C3/1000))</f>
        <v>9075263.739430001</v>
      </c>
      <c r="X4" s="2">
        <f>X3+((X3*Zombies!$B3/1000)- (X3*Zombies!$C3/1000))</f>
        <v>9058065.0857300013</v>
      </c>
      <c r="Y4" s="2">
        <f>Y3+((Y3*Zombies!$B3/1000)- (Y3*Zombies!$C3/1000))</f>
        <v>9024479.4001899995</v>
      </c>
      <c r="Z4" s="2">
        <f>Z3+((Z3*Zombies!$B3/1000)- (Z3*Zombies!$C3/1000))</f>
        <v>8903430.7799999993</v>
      </c>
      <c r="AA4" s="2">
        <f>AA3+((AA3*Zombies!$B3/1000)- (AA3*Zombies!$C3/1000))</f>
        <v>8569801.3078999985</v>
      </c>
      <c r="AB4" s="2">
        <f>AB3+((AB3*Zombies!$B3/1000)- (AB3*Zombies!$C3/1000))</f>
        <v>8422280.3897500001</v>
      </c>
      <c r="AC4" s="2">
        <f>AC3+((AC3*Zombies!$B3/1000)- (AC3*Zombies!$C3/1000))</f>
        <v>3863848.93</v>
      </c>
      <c r="AD4" s="2">
        <f>AD3+((AD3*Zombies!$B3/1000)- (AD3*Zombies!$C3/1000))</f>
        <v>3789602.82</v>
      </c>
      <c r="AE4" s="2">
        <f>AE3+((AE3*Zombies!$B3/1000)- (AE3*Zombies!$C3/1000))</f>
        <v>3787568.68</v>
      </c>
    </row>
    <row r="5" spans="1:31" x14ac:dyDescent="0.25">
      <c r="A5">
        <v>3</v>
      </c>
      <c r="B5" s="2">
        <f>B4+((B4*Zombies!$B4/100)- (B4*Zombies!$C4/100))</f>
        <v>10283282.402711999</v>
      </c>
      <c r="C5" s="2">
        <f>C4+((C4*Zombies!$B4/100)- (C4*Zombies!$E4/100))</f>
        <v>4641711.3600000003</v>
      </c>
      <c r="D5" s="2">
        <f>D4+((D4*Zombies!$B4/100)- (D4*Zombies!$G4/100))</f>
        <v>12782364.818079999</v>
      </c>
      <c r="E5" s="2"/>
      <c r="F5" s="2">
        <f>F4+((F4*Zombies!$B4/1000)- (F4*Zombies!$C4/1000))</f>
        <v>15247522.885120001</v>
      </c>
      <c r="G5" s="2">
        <f>G4+((G4*Zombies!$B4/1000)- (G4*Zombies!$C4/1000))</f>
        <v>14471316.665314112</v>
      </c>
      <c r="H5" s="2">
        <f>H4+((H4*Zombies!$B4/1000)- (H4*Zombies!$C4/1000))</f>
        <v>18227670.650103487</v>
      </c>
      <c r="I5" s="2">
        <f>I4+((I4*Zombies!$B4/1000)- (I4*Zombies!$C4/1000))</f>
        <v>8490753.7845523842</v>
      </c>
      <c r="J5" s="2">
        <f>J4+((J4*Zombies!$B4/1000)- (J4*Zombies!$C4/1000))</f>
        <v>12752373.069923393</v>
      </c>
      <c r="K5" s="2">
        <f>K4+((K4*Zombies!$B4/1000)- (K4*Zombies!$C4/1000))</f>
        <v>12377058.155571584</v>
      </c>
      <c r="L5" s="2">
        <f>L4+((L4*Zombies!$B4/1000)- (L4*Zombies!$C4/1000))</f>
        <v>12081385.999496128</v>
      </c>
      <c r="M5" s="2">
        <f>M4+((M4*Zombies!$B4/1000)- (M4*Zombies!$C4/1000))</f>
        <v>11973822.492376318</v>
      </c>
      <c r="N5" s="2">
        <f>N4+((N4*Zombies!$B4/1000)- (N4*Zombies!$C4/1000))</f>
        <v>11313676.288086142</v>
      </c>
      <c r="O5" s="2">
        <f>O4+((O4*Zombies!$B4/1000)- (O4*Zombies!$C4/1000))</f>
        <v>11249478.28941856</v>
      </c>
      <c r="P5" s="2">
        <f>P4+((P4*Zombies!$B4/1000)- (P4*Zombies!$C4/1000))</f>
        <v>10750934.36672</v>
      </c>
      <c r="Q5" s="2">
        <f>Q4+((Q4*Zombies!$B4/1000)- (Q4*Zombies!$C4/1000))</f>
        <v>10697179.694886399</v>
      </c>
      <c r="R5" s="2">
        <f>R4+((R4*Zombies!$B4/1000)- (R4*Zombies!$C4/1000))</f>
        <v>13413119.16</v>
      </c>
      <c r="S5" s="2">
        <f>S4+((S4*Zombies!$B4/1000)- (S4*Zombies!$C4/1000))</f>
        <v>9975688.7817339525</v>
      </c>
      <c r="T5" s="2">
        <f>T4+((T4*Zombies!$B4/1000)- (T4*Zombies!$C4/1000))</f>
        <v>9546915.5616099834</v>
      </c>
      <c r="U5" s="2">
        <f>U4+((U4*Zombies!$B4/1000)- (U4*Zombies!$C4/1000))</f>
        <v>9178239.2470344305</v>
      </c>
      <c r="V5" s="2">
        <f>V4+((V4*Zombies!$B4/1000)- (V4*Zombies!$C4/1000))</f>
        <v>9164522.608149441</v>
      </c>
      <c r="W5" s="2">
        <f>W4+((W4*Zombies!$B4/1000)- (W4*Zombies!$C4/1000))</f>
        <v>9118825.0053792652</v>
      </c>
      <c r="X5" s="2">
        <f>X4+((X4*Zombies!$B4/1000)- (X4*Zombies!$C4/1000))</f>
        <v>9101543.7981415056</v>
      </c>
      <c r="Y5" s="2">
        <f>Y4+((Y4*Zombies!$B4/1000)- (Y4*Zombies!$C4/1000))</f>
        <v>9067796.9013109114</v>
      </c>
      <c r="Z5" s="2">
        <f>Z4+((Z4*Zombies!$B4/1000)- (Z4*Zombies!$C4/1000))</f>
        <v>8946167.2477439996</v>
      </c>
      <c r="AA5" s="2">
        <f>AA4+((AA4*Zombies!$B4/1000)- (AA4*Zombies!$C4/1000))</f>
        <v>8610936.3541779183</v>
      </c>
      <c r="AB5" s="2">
        <f>AB4+((AB4*Zombies!$B4/1000)- (AB4*Zombies!$C4/1000))</f>
        <v>8462707.3356208</v>
      </c>
      <c r="AC5" s="2">
        <f>AC4+((AC4*Zombies!$B4/1000)- (AC4*Zombies!$C4/1000))</f>
        <v>3882395.4048640002</v>
      </c>
      <c r="AD5" s="2">
        <f>AD4+((AD4*Zombies!$B4/1000)- (AD4*Zombies!$C4/1000))</f>
        <v>3807792.9135359996</v>
      </c>
      <c r="AE5" s="2">
        <f>AE4+((AE4*Zombies!$B4/1000)- (AE4*Zombies!$C4/1000))</f>
        <v>3805749.009664</v>
      </c>
    </row>
    <row r="6" spans="1:31" x14ac:dyDescent="0.25">
      <c r="A6">
        <v>4</v>
      </c>
      <c r="B6" s="2">
        <f>B5+((B5*Zombies!$B5/100)- (B5*Zombies!$C5/100))</f>
        <v>10546534.432221426</v>
      </c>
      <c r="C6" s="2">
        <f>C5+((C5*Zombies!$B5/100)- (C5*Zombies!$E5/100))</f>
        <v>4641711.3600000003</v>
      </c>
      <c r="D6" s="2">
        <f>D5+((D5*Zombies!$B5/100)- (D5*Zombies!$G5/100))</f>
        <v>12782364.818079999</v>
      </c>
      <c r="E6" s="2"/>
      <c r="F6" s="2">
        <f>F5+((F5*Zombies!$B5/1000)- (F5*Zombies!$C5/1000))</f>
        <v>15286556.543705909</v>
      </c>
      <c r="G6" s="2">
        <f>G5+((G5*Zombies!$B5/1000)- (G5*Zombies!$C5/1000))</f>
        <v>14508363.235977316</v>
      </c>
      <c r="H6" s="2">
        <f>H5+((H5*Zombies!$B5/1000)- (H5*Zombies!$C5/1000))</f>
        <v>18274333.486967754</v>
      </c>
      <c r="I6" s="2">
        <f>I5+((I5*Zombies!$B5/1000)- (I5*Zombies!$C5/1000))</f>
        <v>8512490.1142408382</v>
      </c>
      <c r="J6" s="2">
        <f>J5+((J5*Zombies!$B5/1000)- (J5*Zombies!$C5/1000))</f>
        <v>12785019.144982398</v>
      </c>
      <c r="K6" s="2">
        <f>K5+((K5*Zombies!$B5/1000)- (K5*Zombies!$C5/1000))</f>
        <v>12408743.424449846</v>
      </c>
      <c r="L6" s="2">
        <f>L5+((L5*Zombies!$B5/1000)- (L5*Zombies!$C5/1000))</f>
        <v>12112314.347654838</v>
      </c>
      <c r="M6" s="2">
        <f>M5+((M5*Zombies!$B5/1000)- (M5*Zombies!$C5/1000))</f>
        <v>12004475.477956802</v>
      </c>
      <c r="N6" s="2">
        <f>N5+((N5*Zombies!$B5/1000)- (N5*Zombies!$C5/1000))</f>
        <v>11342639.299383642</v>
      </c>
      <c r="O6" s="2">
        <f>O5+((O5*Zombies!$B5/1000)- (O5*Zombies!$C5/1000))</f>
        <v>11278276.953839472</v>
      </c>
      <c r="P6" s="2">
        <f>P5+((P5*Zombies!$B5/1000)- (P5*Zombies!$C5/1000))</f>
        <v>10778456.758698804</v>
      </c>
      <c r="Q6" s="2">
        <f>Q5+((Q5*Zombies!$B5/1000)- (Q5*Zombies!$C5/1000))</f>
        <v>10724564.474905308</v>
      </c>
      <c r="R6" s="2">
        <f>R5+((R5*Zombies!$B5/1000)- (R5*Zombies!$C5/1000))</f>
        <v>13447456.7450496</v>
      </c>
      <c r="S6" s="2">
        <f>S5+((S5*Zombies!$B5/1000)- (S5*Zombies!$C5/1000))</f>
        <v>10001226.545015192</v>
      </c>
      <c r="T6" s="2">
        <f>T5+((T5*Zombies!$B5/1000)- (T5*Zombies!$C5/1000))</f>
        <v>9571355.6654477045</v>
      </c>
      <c r="U6" s="2">
        <f>U5+((U5*Zombies!$B5/1000)- (U5*Zombies!$C5/1000))</f>
        <v>9201735.5395068377</v>
      </c>
      <c r="V6" s="2">
        <f>V5+((V5*Zombies!$B5/1000)- (V5*Zombies!$C5/1000))</f>
        <v>9187983.7860263027</v>
      </c>
      <c r="W6" s="2">
        <f>W5+((W5*Zombies!$B5/1000)- (W5*Zombies!$C5/1000))</f>
        <v>9142169.1973930355</v>
      </c>
      <c r="X6" s="2">
        <f>X5+((X5*Zombies!$B5/1000)- (X5*Zombies!$C5/1000))</f>
        <v>9124843.7502647471</v>
      </c>
      <c r="Y6" s="2">
        <f>Y5+((Y5*Zombies!$B5/1000)- (Y5*Zombies!$C5/1000))</f>
        <v>9091010.461378267</v>
      </c>
      <c r="Z6" s="2">
        <f>Z5+((Z5*Zombies!$B5/1000)- (Z5*Zombies!$C5/1000))</f>
        <v>8969069.4358982239</v>
      </c>
      <c r="AA6" s="2">
        <f>AA5+((AA5*Zombies!$B5/1000)- (AA5*Zombies!$C5/1000))</f>
        <v>8632980.3512446135</v>
      </c>
      <c r="AB6" s="2">
        <f>AB5+((AB5*Zombies!$B5/1000)- (AB5*Zombies!$C5/1000))</f>
        <v>8484371.8663999885</v>
      </c>
      <c r="AC6" s="2">
        <f>AC5+((AC5*Zombies!$B5/1000)- (AC5*Zombies!$C5/1000))</f>
        <v>3892334.3371004518</v>
      </c>
      <c r="AD6" s="2">
        <f>AD5+((AD5*Zombies!$B5/1000)- (AD5*Zombies!$C5/1000))</f>
        <v>3817540.8633946516</v>
      </c>
      <c r="AE6" s="2">
        <f>AE5+((AE5*Zombies!$B5/1000)- (AE5*Zombies!$C5/1000))</f>
        <v>3815491.7271287399</v>
      </c>
    </row>
    <row r="7" spans="1:31" x14ac:dyDescent="0.25">
      <c r="A7">
        <f>A6+1</f>
        <v>5</v>
      </c>
      <c r="B7" s="2">
        <f>B6+((B6*Zombies!$B6/100)- (B6*Zombies!$C6/100))</f>
        <v>10575221.005877068</v>
      </c>
      <c r="C7" s="2">
        <f>C6+((C6*Zombies!$B6/100)- (C6*Zombies!$E6/100))</f>
        <v>4363208.6784000006</v>
      </c>
      <c r="D7" s="2">
        <f>D6+((D6*Zombies!$B6/100)- (D6*Zombies!$G6/100))</f>
        <v>12015422.9289952</v>
      </c>
      <c r="E7" s="2"/>
      <c r="F7" s="2">
        <f>F6+((F6*Zombies!$B6/1000)- (F6*Zombies!$C6/1000))</f>
        <v>15290714.487085797</v>
      </c>
      <c r="G7" s="2">
        <f>G6+((G6*Zombies!$B6/1000)- (G6*Zombies!$C6/1000))</f>
        <v>14512309.510777501</v>
      </c>
      <c r="H7" s="2">
        <f>H6+((H6*Zombies!$B6/1000)- (H6*Zombies!$C6/1000))</f>
        <v>18279304.105676208</v>
      </c>
      <c r="I7" s="2">
        <f>I6+((I6*Zombies!$B6/1000)- (I6*Zombies!$C6/1000))</f>
        <v>8514805.511551911</v>
      </c>
      <c r="J7" s="2">
        <f>J6+((J6*Zombies!$B6/1000)- (J6*Zombies!$C6/1000))</f>
        <v>12788496.670189833</v>
      </c>
      <c r="K7" s="2">
        <f>K6+((K6*Zombies!$B6/1000)- (K6*Zombies!$C6/1000))</f>
        <v>12412118.602661297</v>
      </c>
      <c r="L7" s="2">
        <f>L6+((L6*Zombies!$B6/1000)- (L6*Zombies!$C6/1000))</f>
        <v>12115608.897157401</v>
      </c>
      <c r="M7" s="2">
        <f>M6+((M6*Zombies!$B6/1000)- (M6*Zombies!$C6/1000))</f>
        <v>12007740.695286807</v>
      </c>
      <c r="N7" s="2">
        <f>N6+((N6*Zombies!$B6/1000)- (N6*Zombies!$C6/1000))</f>
        <v>11345724.497273074</v>
      </c>
      <c r="O7" s="2">
        <f>O6+((O6*Zombies!$B6/1000)- (O6*Zombies!$C6/1000))</f>
        <v>11281344.645170916</v>
      </c>
      <c r="P7" s="2">
        <f>P6+((P6*Zombies!$B6/1000)- (P6*Zombies!$C6/1000))</f>
        <v>10781388.498937171</v>
      </c>
      <c r="Q7" s="2">
        <f>Q6+((Q6*Zombies!$B6/1000)- (Q6*Zombies!$C6/1000))</f>
        <v>10727481.556442482</v>
      </c>
      <c r="R7" s="2">
        <f>R6+((R6*Zombies!$B6/1000)- (R6*Zombies!$C6/1000))</f>
        <v>13451114.453284252</v>
      </c>
      <c r="S7" s="2">
        <f>S6+((S6*Zombies!$B6/1000)- (S6*Zombies!$C6/1000))</f>
        <v>10003946.878635436</v>
      </c>
      <c r="T7" s="2">
        <f>T6+((T6*Zombies!$B6/1000)- (T6*Zombies!$C6/1000))</f>
        <v>9573959.0741887055</v>
      </c>
      <c r="U7" s="2">
        <f>U6+((U6*Zombies!$B6/1000)- (U6*Zombies!$C6/1000))</f>
        <v>9204238.4115735833</v>
      </c>
      <c r="V7" s="2">
        <f>V6+((V6*Zombies!$B6/1000)- (V6*Zombies!$C6/1000))</f>
        <v>9190482.917616101</v>
      </c>
      <c r="W7" s="2">
        <f>W6+((W6*Zombies!$B6/1000)- (W6*Zombies!$C6/1000))</f>
        <v>9144655.8674147259</v>
      </c>
      <c r="X7" s="2">
        <f>X6+((X6*Zombies!$B6/1000)- (X6*Zombies!$C6/1000))</f>
        <v>9127325.7077648193</v>
      </c>
      <c r="Y7" s="2">
        <f>Y6+((Y6*Zombies!$B6/1000)- (Y6*Zombies!$C6/1000))</f>
        <v>9093483.2162237614</v>
      </c>
      <c r="Z7" s="2">
        <f>Z6+((Z6*Zombies!$B6/1000)- (Z6*Zombies!$C6/1000))</f>
        <v>8971509.0227847882</v>
      </c>
      <c r="AA7" s="2">
        <f>AA6+((AA6*Zombies!$B6/1000)- (AA6*Zombies!$C6/1000))</f>
        <v>8635328.5219001528</v>
      </c>
      <c r="AB7" s="2">
        <f>AB6+((AB6*Zombies!$B6/1000)- (AB6*Zombies!$C6/1000))</f>
        <v>8486679.6155476496</v>
      </c>
      <c r="AC7" s="2">
        <f>AC6+((AC6*Zombies!$B6/1000)- (AC6*Zombies!$C6/1000))</f>
        <v>3893393.0520401429</v>
      </c>
      <c r="AD7" s="2">
        <f>AD6+((AD6*Zombies!$B6/1000)- (AD6*Zombies!$C6/1000))</f>
        <v>3818579.2345094951</v>
      </c>
      <c r="AE7" s="2">
        <f>AE6+((AE6*Zombies!$B6/1000)- (AE6*Zombies!$C6/1000))</f>
        <v>3816529.540878519</v>
      </c>
    </row>
    <row r="8" spans="1:31" x14ac:dyDescent="0.25">
      <c r="A8">
        <f t="shared" ref="A8:A22" si="0">A7+1</f>
        <v>6</v>
      </c>
      <c r="B8" s="2">
        <f>B7+((B7*Zombies!$B7/100)- (B7*Zombies!$C7/100))</f>
        <v>10355933.223099202</v>
      </c>
      <c r="C8" s="2">
        <f>C7+((C7*Zombies!$B7/100)- (C7*Zombies!$E7/100))</f>
        <v>3665095.2898560003</v>
      </c>
      <c r="D8" s="2">
        <f>D7+((D7*Zombies!$B7/100)- (D7*Zombies!$G7/100))</f>
        <v>10092955.260355968</v>
      </c>
      <c r="E8" s="2"/>
      <c r="F8" s="2">
        <f>F7+((F7*Zombies!$B7/1000)- (F7*Zombies!$C7/1000))</f>
        <v>15259007.661525376</v>
      </c>
      <c r="G8" s="2">
        <f>G7+((G7*Zombies!$B7/1000)- (G7*Zombies!$C7/1000))</f>
        <v>14482216.785775954</v>
      </c>
      <c r="H8" s="2">
        <f>H7+((H7*Zombies!$B7/1000)- (H7*Zombies!$C7/1000))</f>
        <v>18241400.140682679</v>
      </c>
      <c r="I8" s="2">
        <f>I7+((I7*Zombies!$B7/1000)- (I7*Zombies!$C7/1000))</f>
        <v>8497149.210843157</v>
      </c>
      <c r="J8" s="2">
        <f>J7+((J7*Zombies!$B7/1000)- (J7*Zombies!$C7/1000))</f>
        <v>12761978.443494529</v>
      </c>
      <c r="K8" s="2">
        <f>K7+((K7*Zombies!$B7/1000)- (K7*Zombies!$C7/1000))</f>
        <v>12386380.833526818</v>
      </c>
      <c r="L8" s="2">
        <f>L7+((L7*Zombies!$B7/1000)- (L7*Zombies!$C7/1000))</f>
        <v>12090485.970548255</v>
      </c>
      <c r="M8" s="2">
        <f>M7+((M7*Zombies!$B7/1000)- (M7*Zombies!$C7/1000))</f>
        <v>11982841.44418106</v>
      </c>
      <c r="N8" s="2">
        <f>N7+((N7*Zombies!$B7/1000)- (N7*Zombies!$C7/1000))</f>
        <v>11322198.00295553</v>
      </c>
      <c r="O8" s="2">
        <f>O7+((O7*Zombies!$B7/1000)- (O7*Zombies!$C7/1000))</f>
        <v>11257951.648914689</v>
      </c>
      <c r="P8" s="2">
        <f>P7+((P7*Zombies!$B7/1000)- (P7*Zombies!$C7/1000))</f>
        <v>10759032.211745774</v>
      </c>
      <c r="Q8" s="2">
        <f>Q7+((Q7*Zombies!$B7/1000)- (Q7*Zombies!$C7/1000))</f>
        <v>10705237.050687043</v>
      </c>
      <c r="R8" s="2">
        <f>R7+((R7*Zombies!$B7/1000)- (R7*Zombies!$C7/1000))</f>
        <v>13423222.222353922</v>
      </c>
      <c r="S8" s="2">
        <f>S7+((S7*Zombies!$B7/1000)- (S7*Zombies!$C7/1000))</f>
        <v>9983202.6943878978</v>
      </c>
      <c r="T8" s="2">
        <f>T7+((T7*Zombies!$B7/1000)- (T7*Zombies!$C7/1000))</f>
        <v>9554106.5126524679</v>
      </c>
      <c r="U8" s="2">
        <f>U7+((U7*Zombies!$B7/1000)- (U7*Zombies!$C7/1000))</f>
        <v>9185152.5028033443</v>
      </c>
      <c r="V8" s="2">
        <f>V7+((V7*Zombies!$B7/1000)- (V7*Zombies!$C7/1000))</f>
        <v>9171425.5322381314</v>
      </c>
      <c r="W8" s="2">
        <f>W7+((W7*Zombies!$B7/1000)- (W7*Zombies!$C7/1000))</f>
        <v>9125693.5090080556</v>
      </c>
      <c r="X8" s="2">
        <f>X7+((X7*Zombies!$B7/1000)- (X7*Zombies!$C7/1000))</f>
        <v>9108399.2851771973</v>
      </c>
      <c r="Y8" s="2">
        <f>Y7+((Y7*Zombies!$B7/1000)- (Y7*Zombies!$C7/1000))</f>
        <v>9074626.9694266003</v>
      </c>
      <c r="Z8" s="2">
        <f>Z7+((Z7*Zombies!$B7/1000)- (Z7*Zombies!$C7/1000))</f>
        <v>8952905.7016751412</v>
      </c>
      <c r="AA8" s="2">
        <f>AA7+((AA7*Zombies!$B7/1000)- (AA7*Zombies!$C7/1000))</f>
        <v>8617422.30467714</v>
      </c>
      <c r="AB8" s="2">
        <f>AB7+((AB7*Zombies!$B7/1000)- (AB7*Zombies!$C7/1000))</f>
        <v>8469081.6366968509</v>
      </c>
      <c r="AC8" s="2">
        <f>AC7+((AC7*Zombies!$B7/1000)- (AC7*Zombies!$C7/1000))</f>
        <v>3885319.7122074324</v>
      </c>
      <c r="AD8" s="2">
        <f>AD7+((AD7*Zombies!$B7/1000)- (AD7*Zombies!$C7/1000))</f>
        <v>3810661.0286088162</v>
      </c>
      <c r="AE8" s="2">
        <f>AE7+((AE7*Zombies!$B7/1000)- (AE7*Zombies!$C7/1000))</f>
        <v>3808615.5852225535</v>
      </c>
    </row>
    <row r="9" spans="1:31" x14ac:dyDescent="0.25">
      <c r="A9">
        <f t="shared" si="0"/>
        <v>7</v>
      </c>
      <c r="B9" s="2">
        <f>B8+((B8*Zombies!$B8/100)- (B8*Zombies!$C8/100))</f>
        <v>9891125.801060196</v>
      </c>
      <c r="C9" s="2">
        <f>C8+((C8*Zombies!$B8/100)- (C8*Zombies!$E8/100))</f>
        <v>2418962.8913049605</v>
      </c>
      <c r="D9" s="2">
        <f>D8+((D8*Zombies!$B8/100)- (D8*Zombies!$G8/100))</f>
        <v>7872505.1030776557</v>
      </c>
      <c r="E9" s="2"/>
      <c r="F9" s="2">
        <f>F8+((F8*Zombies!$B8/1000)- (F8*Zombies!$C8/1000))</f>
        <v>15190520.352257999</v>
      </c>
      <c r="G9" s="2">
        <f>G8+((G8*Zombies!$B8/1000)- (G8*Zombies!$C8/1000))</f>
        <v>14417215.962532019</v>
      </c>
      <c r="H9" s="2">
        <f>H8+((H8*Zombies!$B8/1000)- (H8*Zombies!$C8/1000))</f>
        <v>18159526.899603251</v>
      </c>
      <c r="I9" s="2">
        <f>I8+((I8*Zombies!$B8/1000)- (I8*Zombies!$C8/1000))</f>
        <v>8459011.2860971447</v>
      </c>
      <c r="J9" s="2">
        <f>J8+((J8*Zombies!$B8/1000)- (J8*Zombies!$C8/1000))</f>
        <v>12704698.600407023</v>
      </c>
      <c r="K9" s="2">
        <f>K8+((K8*Zombies!$B8/1000)- (K8*Zombies!$C8/1000))</f>
        <v>12330786.792704083</v>
      </c>
      <c r="L9" s="2">
        <f>L8+((L8*Zombies!$B8/1000)- (L8*Zombies!$C8/1000))</f>
        <v>12036220.000556923</v>
      </c>
      <c r="M9" s="2">
        <f>M8+((M8*Zombies!$B8/1000)- (M8*Zombies!$C8/1000))</f>
        <v>11929058.617270313</v>
      </c>
      <c r="N9" s="2">
        <f>N8+((N8*Zombies!$B8/1000)- (N8*Zombies!$C8/1000))</f>
        <v>11271380.355214905</v>
      </c>
      <c r="O9" s="2">
        <f>O8+((O8*Zombies!$B8/1000)- (O8*Zombies!$C8/1000))</f>
        <v>11207422.359369833</v>
      </c>
      <c r="P9" s="2">
        <f>P8+((P8*Zombies!$B8/1000)- (P8*Zombies!$C8/1000))</f>
        <v>10710742.232289152</v>
      </c>
      <c r="Q9" s="2">
        <f>Q8+((Q8*Zombies!$B8/1000)- (Q8*Zombies!$C8/1000))</f>
        <v>10657188.521127703</v>
      </c>
      <c r="R9" s="2">
        <f>R8+((R8*Zombies!$B8/1000)- (R8*Zombies!$C8/1000))</f>
        <v>13362974.505588887</v>
      </c>
      <c r="S9" s="2">
        <f>S8+((S8*Zombies!$B8/1000)- (S8*Zombies!$C8/1000))</f>
        <v>9938394.8860706221</v>
      </c>
      <c r="T9" s="2">
        <f>T8+((T8*Zombies!$B8/1000)- (T8*Zombies!$C8/1000))</f>
        <v>9511224.6253095996</v>
      </c>
      <c r="U9" s="2">
        <f>U8+((U8*Zombies!$B8/1000)- (U8*Zombies!$C8/1000))</f>
        <v>9143926.5991219617</v>
      </c>
      <c r="V9" s="2">
        <f>V8+((V8*Zombies!$B8/1000)- (V8*Zombies!$C8/1000))</f>
        <v>9130261.2395932768</v>
      </c>
      <c r="W9" s="2">
        <f>W8+((W8*Zombies!$B8/1000)- (W8*Zombies!$C8/1000))</f>
        <v>9084734.4763177037</v>
      </c>
      <c r="X9" s="2">
        <f>X8+((X8*Zombies!$B8/1000)- (X8*Zombies!$C8/1000))</f>
        <v>9067517.8744975515</v>
      </c>
      <c r="Y9" s="2">
        <f>Y8+((Y8*Zombies!$B8/1000)- (Y8*Zombies!$C8/1000))</f>
        <v>9033897.1397071835</v>
      </c>
      <c r="Z9" s="2">
        <f>Z8+((Z8*Zombies!$B8/1000)- (Z8*Zombies!$C8/1000))</f>
        <v>8912722.1959561985</v>
      </c>
      <c r="AA9" s="2">
        <f>AA8+((AA8*Zombies!$B8/1000)- (AA8*Zombies!$C8/1000))</f>
        <v>8578744.5557986107</v>
      </c>
      <c r="AB9" s="2">
        <f>AB8+((AB8*Zombies!$B8/1000)- (AB8*Zombies!$C8/1000))</f>
        <v>8431069.688205231</v>
      </c>
      <c r="AC9" s="2">
        <f>AC8+((AC8*Zombies!$B8/1000)- (AC8*Zombies!$C8/1000))</f>
        <v>3867881.1540367375</v>
      </c>
      <c r="AD9" s="2">
        <f>AD8+((AD8*Zombies!$B8/1000)- (AD8*Zombies!$C8/1000))</f>
        <v>3793557.5625008908</v>
      </c>
      <c r="AE9" s="2">
        <f>AE8+((AE8*Zombies!$B8/1000)- (AE8*Zombies!$C8/1000))</f>
        <v>3791521.2997190873</v>
      </c>
    </row>
    <row r="10" spans="1:31" x14ac:dyDescent="0.25">
      <c r="A10">
        <f t="shared" si="0"/>
        <v>8</v>
      </c>
      <c r="B10" s="2">
        <f>B9+((B9*Zombies!$B9/100)- (B9*Zombies!$C9/100))</f>
        <v>9200133.3351782598</v>
      </c>
      <c r="C10" s="2">
        <f>C9+((C9*Zombies!$B9/100)- (C9*Zombies!$E9/100))</f>
        <v>1499756.9926090757</v>
      </c>
      <c r="D10" s="2">
        <f>D9+((D9*Zombies!$B9/100)- (D9*Zombies!$G9/100))</f>
        <v>5983103.8783390187</v>
      </c>
      <c r="E10" s="2"/>
      <c r="F10" s="2">
        <f>F9+((F9*Zombies!$B9/1000)- (F9*Zombies!$C9/1000))</f>
        <v>15084399.62012545</v>
      </c>
      <c r="G10" s="2">
        <f>G9+((G9*Zombies!$B9/1000)- (G9*Zombies!$C9/1000))</f>
        <v>14316497.522493226</v>
      </c>
      <c r="H10" s="2">
        <f>H9+((H9*Zombies!$B9/1000)- (H9*Zombies!$C9/1000))</f>
        <v>18032664.735235054</v>
      </c>
      <c r="I10" s="2">
        <f>I9+((I9*Zombies!$B9/1000)- (I9*Zombies!$C9/1000))</f>
        <v>8399916.768596651</v>
      </c>
      <c r="J10" s="2">
        <f>J9+((J9*Zombies!$B9/1000)- (J9*Zombies!$C9/1000))</f>
        <v>12615943.779259758</v>
      </c>
      <c r="K10" s="2">
        <f>K9+((K9*Zombies!$B9/1000)- (K9*Zombies!$C9/1000))</f>
        <v>12244644.113462841</v>
      </c>
      <c r="L10" s="2">
        <f>L9+((L9*Zombies!$B9/1000)- (L9*Zombies!$C9/1000))</f>
        <v>11952135.160212552</v>
      </c>
      <c r="M10" s="2">
        <f>M9+((M9*Zombies!$B9/1000)- (M9*Zombies!$C9/1000))</f>
        <v>11845722.404635001</v>
      </c>
      <c r="N10" s="2">
        <f>N9+((N9*Zombies!$B9/1000)- (N9*Zombies!$C9/1000))</f>
        <v>11192638.672395458</v>
      </c>
      <c r="O10" s="2">
        <f>O9+((O9*Zombies!$B9/1000)- (O9*Zombies!$C9/1000))</f>
        <v>11129127.486086033</v>
      </c>
      <c r="P10" s="2">
        <f>P9+((P9*Zombies!$B9/1000)- (P9*Zombies!$C9/1000))</f>
        <v>10635917.158426257</v>
      </c>
      <c r="Q10" s="2">
        <f>Q9+((Q9*Zombies!$B9/1000)- (Q9*Zombies!$C9/1000))</f>
        <v>10582737.572634121</v>
      </c>
      <c r="R10" s="2">
        <f>R9+((R9*Zombies!$B9/1000)- (R9*Zombies!$C9/1000))</f>
        <v>13269620.979500435</v>
      </c>
      <c r="S10" s="2">
        <f>S9+((S9*Zombies!$B9/1000)- (S9*Zombies!$C9/1000))</f>
        <v>9868965.4184108507</v>
      </c>
      <c r="T10" s="2">
        <f>T9+((T9*Zombies!$B9/1000)- (T9*Zombies!$C9/1000))</f>
        <v>9444779.3622567803</v>
      </c>
      <c r="U10" s="2">
        <f>U9+((U9*Zombies!$B9/1000)- (U9*Zombies!$C9/1000))</f>
        <v>9080047.274203321</v>
      </c>
      <c r="V10" s="2">
        <f>V9+((V9*Zombies!$B9/1000)- (V9*Zombies!$C9/1000))</f>
        <v>9066477.380657658</v>
      </c>
      <c r="W10" s="2">
        <f>W9+((W9*Zombies!$B9/1000)- (W9*Zombies!$C9/1000))</f>
        <v>9021268.6666218992</v>
      </c>
      <c r="X10" s="2">
        <f>X9+((X9*Zombies!$B9/1000)- (X9*Zombies!$C9/1000))</f>
        <v>9004172.3397065978</v>
      </c>
      <c r="Y10" s="2">
        <f>Y9+((Y9*Zombies!$B9/1000)- (Y9*Zombies!$C9/1000))</f>
        <v>8970786.4788315427</v>
      </c>
      <c r="Z10" s="2">
        <f>Z9+((Z9*Zombies!$B9/1000)- (Z9*Zombies!$C9/1000))</f>
        <v>8850458.0612988044</v>
      </c>
      <c r="AA10" s="2">
        <f>AA9+((AA9*Zombies!$B9/1000)- (AA9*Zombies!$C9/1000))</f>
        <v>8518813.5835917145</v>
      </c>
      <c r="AB10" s="2">
        <f>AB9+((AB9*Zombies!$B9/1000)- (AB9*Zombies!$C9/1000))</f>
        <v>8372170.3702605441</v>
      </c>
      <c r="AC10" s="2">
        <f>AC9+((AC9*Zombies!$B9/1000)- (AC9*Zombies!$C9/1000))</f>
        <v>3840860.1981807351</v>
      </c>
      <c r="AD10" s="2">
        <f>AD9+((AD9*Zombies!$B9/1000)- (AD9*Zombies!$C9/1000))</f>
        <v>3767055.8300661808</v>
      </c>
      <c r="AE10" s="2">
        <f>AE9+((AE9*Zombies!$B9/1000)- (AE9*Zombies!$C9/1000))</f>
        <v>3765033.7925835904</v>
      </c>
    </row>
    <row r="11" spans="1:31" x14ac:dyDescent="0.25">
      <c r="A11">
        <f t="shared" si="0"/>
        <v>9</v>
      </c>
      <c r="B11" s="2">
        <f>B10+((B10*Zombies!$B10/100)- (B10*Zombies!$C10/100))</f>
        <v>8318467.9238270568</v>
      </c>
      <c r="C11" s="2">
        <f>C10+((C10*Zombies!$B10/100)- (C10*Zombies!$E10/100))</f>
        <v>869859.05571326381</v>
      </c>
      <c r="D11" s="2">
        <f>D10+((D10*Zombies!$B10/100)- (D10*Zombies!$G10/100))</f>
        <v>4427496.8699708739</v>
      </c>
      <c r="E11" s="2"/>
      <c r="F11" s="2">
        <f>F10+((F10*Zombies!$B10/1000)- (F10*Zombies!$C10/1000))</f>
        <v>14939843.091306336</v>
      </c>
      <c r="G11" s="2">
        <f>G10+((G10*Zombies!$B10/1000)- (G10*Zombies!$C10/1000))</f>
        <v>14179299.938312422</v>
      </c>
      <c r="H11" s="2">
        <f>H10+((H10*Zombies!$B10/1000)- (H10*Zombies!$C10/1000))</f>
        <v>17859854.448771514</v>
      </c>
      <c r="I11" s="2">
        <f>I10+((I10*Zombies!$B10/1000)- (I10*Zombies!$C10/1000))</f>
        <v>8319418.8474982372</v>
      </c>
      <c r="J11" s="2">
        <f>J10+((J10*Zombies!$B10/1000)- (J10*Zombies!$C10/1000))</f>
        <v>12495042.909060476</v>
      </c>
      <c r="K11" s="2">
        <f>K10+((K10*Zombies!$B10/1000)- (K10*Zombies!$C10/1000))</f>
        <v>12127301.475091871</v>
      </c>
      <c r="L11" s="2">
        <f>L10+((L10*Zombies!$B10/1000)- (L10*Zombies!$C10/1000))</f>
        <v>11837595.688026199</v>
      </c>
      <c r="M11" s="2">
        <f>M10+((M10*Zombies!$B10/1000)- (M10*Zombies!$C10/1000))</f>
        <v>11732202.705124773</v>
      </c>
      <c r="N11" s="2">
        <f>N10+((N10*Zombies!$B10/1000)- (N10*Zombies!$C10/1000))</f>
        <v>11085377.592368821</v>
      </c>
      <c r="O11" s="2">
        <f>O10+((O10*Zombies!$B10/1000)- (O10*Zombies!$C10/1000))</f>
        <v>11022475.045240622</v>
      </c>
      <c r="P11" s="2">
        <f>P10+((P10*Zombies!$B10/1000)- (P10*Zombies!$C10/1000))</f>
        <v>10533991.241323236</v>
      </c>
      <c r="Q11" s="2">
        <f>Q10+((Q10*Zombies!$B10/1000)- (Q10*Zombies!$C10/1000))</f>
        <v>10481321.285116615</v>
      </c>
      <c r="R11" s="2">
        <f>R10+((R10*Zombies!$B10/1000)- (R10*Zombies!$C10/1000))</f>
        <v>13142455.80250641</v>
      </c>
      <c r="S11" s="2">
        <f>S10+((S10*Zombies!$B10/1000)- (S10*Zombies!$C10/1000))</f>
        <v>9774389.3384972718</v>
      </c>
      <c r="T11" s="2">
        <f>T10+((T10*Zombies!$B10/1000)- (T10*Zombies!$C10/1000))</f>
        <v>9354268.3340121657</v>
      </c>
      <c r="U11" s="2">
        <f>U10+((U10*Zombies!$B10/1000)- (U10*Zombies!$C10/1000))</f>
        <v>8993031.5395020843</v>
      </c>
      <c r="V11" s="2">
        <f>V10+((V10*Zombies!$B10/1000)- (V10*Zombies!$C10/1000))</f>
        <v>8979591.6886997055</v>
      </c>
      <c r="W11" s="2">
        <f>W10+((W10*Zombies!$B10/1000)- (W10*Zombies!$C10/1000))</f>
        <v>8934816.2179442868</v>
      </c>
      <c r="X11" s="2">
        <f>X10+((X10*Zombies!$B10/1000)- (X10*Zombies!$C10/1000))</f>
        <v>8917883.7282208297</v>
      </c>
      <c r="Y11" s="2">
        <f>Y10+((Y10*Zombies!$B10/1000)- (Y10*Zombies!$C10/1000))</f>
        <v>8884817.8100867048</v>
      </c>
      <c r="Z11" s="2">
        <f>Z10+((Z10*Zombies!$B10/1000)- (Z10*Zombies!$C10/1000))</f>
        <v>8765642.5215345602</v>
      </c>
      <c r="AA11" s="2">
        <f>AA10+((AA10*Zombies!$B10/1000)- (AA10*Zombies!$C10/1000))</f>
        <v>8437176.2528186589</v>
      </c>
      <c r="AB11" s="2">
        <f>AB10+((AB10*Zombies!$B10/1000)- (AB10*Zombies!$C10/1000))</f>
        <v>8291938.3479139348</v>
      </c>
      <c r="AC11" s="2">
        <f>AC10+((AC10*Zombies!$B10/1000)- (AC10*Zombies!$C10/1000))</f>
        <v>3804052.5404740451</v>
      </c>
      <c r="AD11" s="2">
        <f>AD10+((AD10*Zombies!$B10/1000)- (AD10*Zombies!$C10/1000))</f>
        <v>3730955.4529629624</v>
      </c>
      <c r="AE11" s="2">
        <f>AE10+((AE10*Zombies!$B10/1000)- (AE10*Zombies!$C10/1000))</f>
        <v>3728952.7930311523</v>
      </c>
    </row>
    <row r="12" spans="1:31" x14ac:dyDescent="0.25">
      <c r="A12">
        <f t="shared" si="0"/>
        <v>10</v>
      </c>
      <c r="B12" s="2">
        <f>B11+((B11*Zombies!$B11/100)- (B11*Zombies!$C11/100))</f>
        <v>7295311.5953200161</v>
      </c>
      <c r="C12" s="2">
        <f>C11+((C11*Zombies!$B11/100)- (C11*Zombies!$E11/100))</f>
        <v>469723.89008516242</v>
      </c>
      <c r="D12" s="2">
        <f>D11+((D11*Zombies!$B11/100)- (D11*Zombies!$G11/100))</f>
        <v>3187797.746379029</v>
      </c>
      <c r="E12" s="2"/>
      <c r="F12" s="2">
        <f>F11+((F11*Zombies!$B11/1000)- (F11*Zombies!$C11/1000))</f>
        <v>14756085.755872147</v>
      </c>
      <c r="G12" s="2">
        <f>G11+((G11*Zombies!$B11/1000)- (G11*Zombies!$C11/1000))</f>
        <v>14004897.14445024</v>
      </c>
      <c r="H12" s="2">
        <f>H11+((H11*Zombies!$B11/1000)- (H11*Zombies!$C11/1000))</f>
        <v>17640181.508119382</v>
      </c>
      <c r="I12" s="2">
        <f>I11+((I11*Zombies!$B11/1000)- (I11*Zombies!$C11/1000))</f>
        <v>8217091.5184604349</v>
      </c>
      <c r="J12" s="2">
        <f>J11+((J11*Zombies!$B11/1000)- (J11*Zombies!$C11/1000))</f>
        <v>12341356.168371687</v>
      </c>
      <c r="K12" s="2">
        <f>K11+((K11*Zombies!$B11/1000)- (K11*Zombies!$C11/1000))</f>
        <v>11978137.886729503</v>
      </c>
      <c r="L12" s="2">
        <f>L11+((L11*Zombies!$B11/1000)- (L11*Zombies!$C11/1000))</f>
        <v>11691995.427816991</v>
      </c>
      <c r="M12" s="2">
        <f>M11+((M11*Zombies!$B11/1000)- (M11*Zombies!$C11/1000))</f>
        <v>11587898.759314122</v>
      </c>
      <c r="N12" s="2">
        <f>N11+((N11*Zombies!$B11/1000)- (N11*Zombies!$C11/1000))</f>
        <v>10949029.477050198</v>
      </c>
      <c r="O12" s="2">
        <f>O11+((O11*Zombies!$B11/1000)- (O11*Zombies!$C11/1000))</f>
        <v>10886900.619737994</v>
      </c>
      <c r="P12" s="2">
        <f>P11+((P11*Zombies!$B11/1000)- (P11*Zombies!$C11/1000))</f>
        <v>10404425.077196717</v>
      </c>
      <c r="Q12" s="2">
        <f>Q11+((Q11*Zombies!$B11/1000)- (Q11*Zombies!$C11/1000))</f>
        <v>10352402.951810729</v>
      </c>
      <c r="R12" s="2">
        <f>R11+((R11*Zombies!$B11/1000)- (R11*Zombies!$C11/1000))</f>
        <v>12980806.001730692</v>
      </c>
      <c r="S12" s="2">
        <f>S11+((S11*Zombies!$B11/1000)- (S11*Zombies!$C11/1000))</f>
        <v>9654166.1387379803</v>
      </c>
      <c r="T12" s="2">
        <f>T11+((T11*Zombies!$B11/1000)- (T11*Zombies!$C11/1000))</f>
        <v>9239212.5457090922</v>
      </c>
      <c r="U12" s="2">
        <f>U11+((U11*Zombies!$B11/1000)- (U11*Zombies!$C11/1000))</f>
        <v>8882418.8976507019</v>
      </c>
      <c r="V12" s="2">
        <f>V11+((V11*Zombies!$B11/1000)- (V11*Zombies!$C11/1000))</f>
        <v>8869144.3545531612</v>
      </c>
      <c r="W12" s="2">
        <f>W11+((W11*Zombies!$B11/1000)- (W11*Zombies!$C11/1000))</f>
        <v>8824919.6138923317</v>
      </c>
      <c r="X12" s="2">
        <f>X11+((X11*Zombies!$B11/1000)- (X11*Zombies!$C11/1000))</f>
        <v>8808195.3906931505</v>
      </c>
      <c r="Y12" s="2">
        <f>Y11+((Y11*Zombies!$B11/1000)- (Y11*Zombies!$C11/1000))</f>
        <v>8775536.1772996895</v>
      </c>
      <c r="Z12" s="2">
        <f>Z11+((Z11*Zombies!$B11/1000)- (Z11*Zombies!$C11/1000))</f>
        <v>8657826.7229828928</v>
      </c>
      <c r="AA12" s="2">
        <f>AA11+((AA11*Zombies!$B11/1000)- (AA11*Zombies!$C11/1000))</f>
        <v>8333400.5292497305</v>
      </c>
      <c r="AB12" s="2">
        <f>AB11+((AB11*Zombies!$B11/1000)- (AB11*Zombies!$C11/1000))</f>
        <v>8189949.0239909887</v>
      </c>
      <c r="AC12" s="2">
        <f>AC11+((AC11*Zombies!$B11/1000)- (AC11*Zombies!$C11/1000))</f>
        <v>3757263.3905199915</v>
      </c>
      <c r="AD12" s="2">
        <f>AD11+((AD11*Zombies!$B11/1000)- (AD11*Zombies!$C11/1000))</f>
        <v>3685065.3838056042</v>
      </c>
      <c r="AE12" s="2">
        <f>AE11+((AE11*Zombies!$B11/1000)- (AE11*Zombies!$C11/1000))</f>
        <v>3683087.3562243883</v>
      </c>
    </row>
    <row r="13" spans="1:31" x14ac:dyDescent="0.25">
      <c r="A13">
        <f t="shared" si="0"/>
        <v>11</v>
      </c>
      <c r="B13" s="2">
        <f>B12+((B12*Zombies!$B12/100)- (B12*Zombies!$C12/100))</f>
        <v>6189358.3814755147</v>
      </c>
      <c r="C13" s="2">
        <f>C12+((C12*Zombies!$B12/100)- (C12*Zombies!$E12/100))</f>
        <v>234861.94504258115</v>
      </c>
      <c r="D13" s="2">
        <f>D12+((D12*Zombies!$B12/100)- (D12*Zombies!$G12/100))</f>
        <v>2231458.4224653202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x14ac:dyDescent="0.25">
      <c r="A14">
        <f t="shared" si="0"/>
        <v>12</v>
      </c>
      <c r="B14" s="2">
        <f>B13+((B13*Zombies!$B13/100)- (B13*Zombies!$C13/100))</f>
        <v>5187193.786109277</v>
      </c>
      <c r="C14" s="2">
        <f>C13+((C13*Zombies!$B13/100)- (C13*Zombies!$E13/100))</f>
        <v>112733.73362043891</v>
      </c>
      <c r="D14" s="2">
        <f>D13+((D13*Zombies!$B13/100)- (D13*Zombies!$G13/100))</f>
        <v>1562020.8957257243</v>
      </c>
      <c r="E14" s="2"/>
      <c r="F14" s="2"/>
      <c r="G14" s="2"/>
      <c r="H14" s="2"/>
      <c r="I14" s="2"/>
      <c r="J14" s="2"/>
      <c r="K14" s="2"/>
      <c r="L14" s="2"/>
      <c r="M14" s="2"/>
      <c r="R14" s="2"/>
    </row>
    <row r="15" spans="1:31" x14ac:dyDescent="0.25">
      <c r="A15">
        <f t="shared" si="0"/>
        <v>13</v>
      </c>
      <c r="B15" s="2">
        <f>B14+((B14*Zombies!$B14/100)- (B14*Zombies!$C14/100))</f>
        <v>4283061.5671523521</v>
      </c>
      <c r="C15" s="2">
        <f>C14+((C14*Zombies!$B14/100)- (C14*Zombies!$E14/100))</f>
        <v>51857.517465401885</v>
      </c>
      <c r="D15" s="2">
        <f>D14+((D14*Zombies!$B14/100)- (D14*Zombies!$G14/100))</f>
        <v>1093414.6270080069</v>
      </c>
      <c r="E15" s="2"/>
      <c r="F15" s="2"/>
      <c r="G15" s="2"/>
      <c r="H15" s="2"/>
      <c r="I15" s="2"/>
      <c r="J15" s="2"/>
      <c r="K15" s="2"/>
      <c r="L15" s="2"/>
      <c r="M15" s="2"/>
      <c r="R15" s="2"/>
    </row>
    <row r="16" spans="1:31" x14ac:dyDescent="0.25">
      <c r="A16">
        <f t="shared" si="0"/>
        <v>14</v>
      </c>
      <c r="B16" s="2">
        <f>B15+((B15*Zombies!$B15/100)- (B15*Zombies!$C15/100))</f>
        <v>3472873.3388491659</v>
      </c>
      <c r="C16" s="2">
        <f>C15+((C15*Zombies!$B15/100)- (C15*Zombies!$E15/100))</f>
        <v>22817.307684776821</v>
      </c>
      <c r="D16" s="2">
        <f>D15+((D15*Zombies!$B15/100)- (D15*Zombies!$G15/100))</f>
        <v>765390.23890560481</v>
      </c>
      <c r="E16" s="2"/>
      <c r="F16" s="2"/>
      <c r="G16" s="2"/>
      <c r="H16" s="2"/>
      <c r="I16" s="2"/>
      <c r="J16" s="2"/>
      <c r="K16" s="2"/>
      <c r="L16" s="2"/>
      <c r="M16" s="2"/>
      <c r="R16" s="2"/>
    </row>
    <row r="17" spans="1:18" x14ac:dyDescent="0.25">
      <c r="A17">
        <f t="shared" si="0"/>
        <v>15</v>
      </c>
      <c r="B17" s="2">
        <f>B16+((B16*Zombies!$B16/100)- (B16*Zombies!$C16/100))</f>
        <v>2754012.154565257</v>
      </c>
      <c r="C17" s="2">
        <f>C16+((C16*Zombies!$B16/100)- (C16*Zombies!$E16/100))</f>
        <v>11180.48076554064</v>
      </c>
      <c r="D17" s="2">
        <f>D16+((D16*Zombies!$B16/100)- (D16*Zombies!$G16/100))</f>
        <v>535773.16723392333</v>
      </c>
      <c r="E17" s="2"/>
      <c r="F17" s="2"/>
      <c r="G17" s="2"/>
      <c r="H17" s="2"/>
      <c r="I17" s="2"/>
      <c r="J17" s="2"/>
      <c r="K17" s="2"/>
      <c r="L17" s="2"/>
      <c r="M17" s="2"/>
      <c r="R17" s="2"/>
    </row>
    <row r="18" spans="1:18" x14ac:dyDescent="0.25">
      <c r="A18">
        <f t="shared" si="0"/>
        <v>16</v>
      </c>
      <c r="B18" s="2">
        <f>B17+((B17*Zombies!$B17/100)- (B17*Zombies!$C17/100))</f>
        <v>2125018.2334248982</v>
      </c>
      <c r="C18" s="2">
        <f>C17+((C17*Zombies!$B17/100)- (C17*Zombies!$E17/100))</f>
        <v>6037.459613391944</v>
      </c>
      <c r="D18" s="2">
        <f>D17+((D17*Zombies!$B17/100)- (D17*Zombies!$G17/100))</f>
        <v>375041.2170637463</v>
      </c>
      <c r="E18" s="2"/>
      <c r="F18" s="2"/>
      <c r="G18" s="2"/>
      <c r="H18" s="2"/>
      <c r="I18" s="2"/>
      <c r="J18" s="2"/>
      <c r="K18" s="2"/>
      <c r="L18" s="2"/>
      <c r="M18" s="2"/>
      <c r="R18" s="2"/>
    </row>
    <row r="19" spans="1:18" x14ac:dyDescent="0.25">
      <c r="A19">
        <f t="shared" si="0"/>
        <v>17</v>
      </c>
      <c r="B19" s="2">
        <f>B18+((B18*Zombies!$B18/100)- (B18*Zombies!$C18/100))</f>
        <v>1585114.3923947406</v>
      </c>
      <c r="C19" s="2">
        <f>C18+((C18*Zombies!$B18/100)- (C18*Zombies!$E18/100))</f>
        <v>3562.1011719012458</v>
      </c>
      <c r="D19" s="2">
        <f>D18+((D18*Zombies!$B18/100)- (D18*Zombies!$G18/100))</f>
        <v>262528.85194462241</v>
      </c>
      <c r="E19" s="2"/>
      <c r="F19" s="2"/>
      <c r="G19" s="2"/>
      <c r="H19" s="2"/>
      <c r="I19" s="2"/>
      <c r="J19" s="2"/>
      <c r="K19" s="2"/>
      <c r="L19" s="2"/>
      <c r="M19" s="2"/>
      <c r="R19" s="2"/>
    </row>
    <row r="20" spans="1:18" x14ac:dyDescent="0.25">
      <c r="A20">
        <f t="shared" si="0"/>
        <v>18</v>
      </c>
      <c r="B20" s="2">
        <f>B19+((B19*Zombies!$B19/100)- (B19*Zombies!$C19/100))</f>
        <v>1133540.2534535092</v>
      </c>
      <c r="C20" s="2">
        <f>C19+((C19*Zombies!$B19/100)- (C19*Zombies!$E19/100))</f>
        <v>2279.7447500167968</v>
      </c>
      <c r="D20" s="2">
        <f>D19+((D19*Zombies!$B19/100)- (D19*Zombies!$G19/100))</f>
        <v>183770.19636123569</v>
      </c>
      <c r="E20" s="2"/>
      <c r="F20" s="2"/>
      <c r="G20" s="2"/>
      <c r="H20" s="2"/>
      <c r="I20" s="2"/>
      <c r="J20" s="2"/>
      <c r="K20" s="2"/>
      <c r="L20" s="2"/>
      <c r="M20" s="2"/>
      <c r="R20" s="2"/>
    </row>
    <row r="21" spans="1:18" x14ac:dyDescent="0.25">
      <c r="A21">
        <f t="shared" si="0"/>
        <v>19</v>
      </c>
      <c r="B21" s="2">
        <f>B20+((B20*Zombies!$B20/100)- (B20*Zombies!$C20/100))</f>
        <v>768697.72848322592</v>
      </c>
      <c r="C21" s="2">
        <f>C20+((C20*Zombies!$B20/100)- (C20*Zombies!$E20/100))</f>
        <v>1573.0238775115895</v>
      </c>
      <c r="D21" s="2">
        <f>D20+((D20*Zombies!$B20/100)- (D20*Zombies!$G20/100))</f>
        <v>128639.13745286499</v>
      </c>
      <c r="E21" s="2"/>
      <c r="F21" s="2"/>
      <c r="G21" s="2"/>
      <c r="H21" s="2"/>
      <c r="I21" s="2"/>
      <c r="J21" s="2"/>
      <c r="K21" s="2"/>
      <c r="L21" s="2"/>
      <c r="M21" s="2"/>
      <c r="R21" s="2"/>
    </row>
    <row r="22" spans="1:18" x14ac:dyDescent="0.25">
      <c r="A22">
        <f t="shared" si="0"/>
        <v>20</v>
      </c>
      <c r="B22" s="2">
        <f>B21+((B21*Zombies!$B21/100)- (B21*Zombies!$C21/100))</f>
        <v>487174.99745821988</v>
      </c>
      <c r="C22" s="2">
        <f>C21+((C21*Zombies!$B21/100)- (C21*Zombies!$E21/100))</f>
        <v>1164.0376693585761</v>
      </c>
      <c r="D22" s="2">
        <f>D21+((D21*Zombies!$B21/100)- (D21*Zombies!$G21/100))</f>
        <v>90047.396217005502</v>
      </c>
      <c r="E22" s="2"/>
      <c r="F22" s="2"/>
      <c r="G22" s="2"/>
      <c r="H22" s="2"/>
      <c r="I22" s="2"/>
      <c r="J22" s="2"/>
      <c r="K22" s="2"/>
      <c r="L22" s="2"/>
      <c r="M22" s="2"/>
      <c r="R22" s="2"/>
    </row>
    <row r="23" spans="1:18" x14ac:dyDescent="0.25">
      <c r="A23">
        <f>A22+1</f>
        <v>21</v>
      </c>
      <c r="B23" s="2">
        <f>B22+((B22*Zombies!$B22/100)- (B22*Zombies!$C22/100))</f>
        <v>282814.8298310627</v>
      </c>
      <c r="C23" s="2">
        <f>C22+((C22*Zombies!$B22/100)- (C22*Zombies!$E22/100))</f>
        <v>919.589758793275</v>
      </c>
      <c r="D23" s="2">
        <f>D22+((D22*Zombies!$B22/100)- (D22*Zombies!$G22/100))</f>
        <v>63033.177351903854</v>
      </c>
      <c r="F23" s="2"/>
      <c r="G23" s="2"/>
      <c r="I23" s="2"/>
      <c r="J23" s="2"/>
      <c r="K23" s="2"/>
      <c r="L23" s="2"/>
      <c r="M23" s="2"/>
      <c r="R23" s="2"/>
    </row>
    <row r="24" spans="1:18" x14ac:dyDescent="0.25">
      <c r="A24">
        <f t="shared" ref="A24:A40" si="1">A23+1</f>
        <v>22</v>
      </c>
      <c r="B24" s="2">
        <f>B23+((B23*Zombies!$B23/100)- (B23*Zombies!$C23/100))</f>
        <v>146108.92886023963</v>
      </c>
      <c r="C24" s="2">
        <f>C23+((C23*Zombies!$B23/100)- (C23*Zombies!$E23/100))</f>
        <v>772.45539738635091</v>
      </c>
      <c r="D24" s="2">
        <f>D23+((D23*Zombies!$B23/100)- (D23*Zombies!$G23/100))</f>
        <v>44123.224146332694</v>
      </c>
    </row>
    <row r="25" spans="1:18" x14ac:dyDescent="0.25">
      <c r="A25">
        <f t="shared" si="1"/>
        <v>23</v>
      </c>
      <c r="B25" s="2">
        <f>B24+((B24*Zombies!$B24/100)- (B24*Zombies!$C24/100))</f>
        <v>64280.448053766813</v>
      </c>
      <c r="C25" s="2">
        <f>C24+((C24*Zombies!$B24/100)- (C24*Zombies!$E24/100))</f>
        <v>687.48530367385217</v>
      </c>
      <c r="D25" s="2">
        <f>D24+((D24*Zombies!$B24/100)- (D24*Zombies!$G24/100))</f>
        <v>30886.256902432884</v>
      </c>
    </row>
    <row r="26" spans="1:18" x14ac:dyDescent="0.25">
      <c r="A26">
        <f t="shared" si="1"/>
        <v>24</v>
      </c>
      <c r="B26" s="2">
        <f>B25+((B25*Zombies!$B25/100)- (B25*Zombies!$C25/100))</f>
        <v>22365.646601891531</v>
      </c>
      <c r="C26" s="2">
        <f>C25+((C25*Zombies!$B25/100)- (C25*Zombies!$E25/100))</f>
        <v>646.23618545342094</v>
      </c>
      <c r="D26" s="2">
        <f>D25+((D25*Zombies!$B25/100)- (D25*Zombies!$G25/100))</f>
        <v>21620.37983170302</v>
      </c>
    </row>
    <row r="27" spans="1:18" x14ac:dyDescent="0.25">
      <c r="A27">
        <f t="shared" si="1"/>
        <v>25</v>
      </c>
      <c r="B27" s="2">
        <f>B26+((B26*Zombies!$B26/100)- (B26*Zombies!$C26/100))</f>
        <v>5312.4286874056525</v>
      </c>
      <c r="C27" s="2">
        <f>C26+((C26*Zombies!$B26/100)- (C26*Zombies!$E26/100))</f>
        <v>639.77382359888668</v>
      </c>
      <c r="D27" s="2">
        <f>D26+((D26*Zombies!$B26/100)- (D26*Zombies!$G26/100))</f>
        <v>15134.265882192114</v>
      </c>
    </row>
    <row r="28" spans="1:18" x14ac:dyDescent="0.25">
      <c r="A28">
        <f t="shared" si="1"/>
        <v>26</v>
      </c>
      <c r="B28" s="2">
        <f>B27+((B27*Zombies!$B27/100)- (B27*Zombies!$C27/100))</f>
        <v>557.9725022491175</v>
      </c>
      <c r="C28" s="2">
        <f>C27+((C27*Zombies!$B27/100)- (C27*Zombies!$E27/100))</f>
        <v>665.36477654284204</v>
      </c>
      <c r="D28" s="2">
        <f>D27+((D27*Zombies!$B27/100)- (D27*Zombies!$G27/100))</f>
        <v>10593.986117534481</v>
      </c>
    </row>
    <row r="29" spans="1:18" x14ac:dyDescent="0.25">
      <c r="A29">
        <f t="shared" si="1"/>
        <v>27</v>
      </c>
      <c r="B29" s="2">
        <f>B28+((B28*Zombies!$B28/100)- (B28*Zombies!$C28/100))</f>
        <v>-30.109405035694749</v>
      </c>
      <c r="C29" s="2">
        <f>C28+((C28*Zombies!$B28/100)- (C28*Zombies!$E28/100))</f>
        <v>725.2476064316977</v>
      </c>
      <c r="D29" s="2">
        <f>D28+((D28*Zombies!$B28/100)- (D28*Zombies!$G28/100))</f>
        <v>7415.7902822741371</v>
      </c>
    </row>
    <row r="30" spans="1:18" x14ac:dyDescent="0.25">
      <c r="A30">
        <f t="shared" si="1"/>
        <v>28</v>
      </c>
      <c r="B30" s="2">
        <v>0</v>
      </c>
      <c r="C30" s="2">
        <f>C29+((C29*Zombies!$B29/100)- (C29*Zombies!$E29/100))</f>
        <v>826.78227133213522</v>
      </c>
      <c r="D30" s="2">
        <f>D29+((D29*Zombies!$B29/100)- (D29*Zombies!$G29/100))</f>
        <v>5191.0531975918957</v>
      </c>
    </row>
    <row r="31" spans="1:18" x14ac:dyDescent="0.25">
      <c r="A31">
        <f t="shared" si="1"/>
        <v>29</v>
      </c>
      <c r="B31" s="2">
        <f>B30+((B30*Zombies!$B30/100)- (B30*Zombies!$C30/100))</f>
        <v>0</v>
      </c>
      <c r="C31" s="2">
        <f>C30+((C30*Zombies!$B30/100)- (C30*Zombies!$E30/100))</f>
        <v>983.87090288524075</v>
      </c>
      <c r="D31" s="2">
        <f>D30+((D30*Zombies!$B30/100)- (D30*Zombies!$G30/100))</f>
        <v>3633.737238314327</v>
      </c>
    </row>
    <row r="32" spans="1:18" x14ac:dyDescent="0.25">
      <c r="A32">
        <f t="shared" si="1"/>
        <v>30</v>
      </c>
      <c r="B32" s="2">
        <f>B31+((B31*Zombies!$B31/100)- (B31*Zombies!$C31/100))</f>
        <v>0</v>
      </c>
      <c r="C32" s="2">
        <f>C31+((C31*Zombies!$B31/100)- (C31*Zombies!$E31/100))</f>
        <v>1219.9999195776984</v>
      </c>
      <c r="D32" s="2">
        <f>D31+((D31*Zombies!$B31/100)- (D31*Zombies!$G31/100))</f>
        <v>2543.6160668200291</v>
      </c>
    </row>
    <row r="33" spans="1:4" x14ac:dyDescent="0.25">
      <c r="A33">
        <f t="shared" si="1"/>
        <v>31</v>
      </c>
      <c r="B33" s="2">
        <f>B32+((B32*Zombies!$B32/100)- (B32*Zombies!$C32/100))</f>
        <v>0</v>
      </c>
      <c r="C33" s="2">
        <f>C32+((C32*Zombies!$B32/100)- (C32*Zombies!$E32/100))</f>
        <v>1573.7998962552308</v>
      </c>
      <c r="D33" s="2">
        <f>D32+((D32*Zombies!$B32/100)- (D32*Zombies!$G32/100))</f>
        <v>1780.5312467740205</v>
      </c>
    </row>
    <row r="34" spans="1:4" x14ac:dyDescent="0.25">
      <c r="A34">
        <f t="shared" si="1"/>
        <v>32</v>
      </c>
      <c r="B34" s="2">
        <f>B33+((B33*Zombies!$B33/100)- (B33*Zombies!$C33/100))</f>
        <v>0</v>
      </c>
      <c r="C34" s="2">
        <f>C33+((C33*Zombies!$B33/100)- (C33*Zombies!$E33/100))</f>
        <v>2108.8918609820089</v>
      </c>
      <c r="D34" s="2">
        <f>D33+((D33*Zombies!$B33/100)- (D33*Zombies!$G33/100))</f>
        <v>1246.3718727418145</v>
      </c>
    </row>
    <row r="35" spans="1:4" x14ac:dyDescent="0.25">
      <c r="A35">
        <f t="shared" si="1"/>
        <v>33</v>
      </c>
      <c r="B35" s="2">
        <f>B34+((B34*Zombies!$B34/100)- (B34*Zombies!$C34/100))</f>
        <v>0</v>
      </c>
      <c r="C35" s="2">
        <f>C34+((C34*Zombies!$B34/100)- (C34*Zombies!$E34/100))</f>
        <v>2931.3596867649921</v>
      </c>
      <c r="D35" s="2">
        <f>D34+((D34*Zombies!$B34/100)- (D34*Zombies!$G34/100))</f>
        <v>872.46031091927011</v>
      </c>
    </row>
    <row r="36" spans="1:4" x14ac:dyDescent="0.25">
      <c r="A36">
        <f t="shared" si="1"/>
        <v>34</v>
      </c>
      <c r="B36" s="2">
        <f>B35+((B35*Zombies!$B35/100)- (B35*Zombies!$C35/100))</f>
        <v>0</v>
      </c>
      <c r="C36" s="2">
        <f>C35+((C35*Zombies!$B35/100)- (C35*Zombies!$E35/100))</f>
        <v>4221.1579489415881</v>
      </c>
      <c r="D36" s="2">
        <f>D35+((D35*Zombies!$B35/100)- (D35*Zombies!$G35/100))</f>
        <v>610.7222176434891</v>
      </c>
    </row>
    <row r="37" spans="1:4" x14ac:dyDescent="0.25">
      <c r="A37">
        <f t="shared" si="1"/>
        <v>35</v>
      </c>
      <c r="B37" s="2">
        <f>B36+((B36*Zombies!$B36/100)- (B36*Zombies!$C36/100))</f>
        <v>0</v>
      </c>
      <c r="C37" s="2">
        <f>C36+((C36*Zombies!$B36/100)- (C36*Zombies!$E36/100))</f>
        <v>6289.5253439229655</v>
      </c>
      <c r="D37" s="2">
        <f>D36+((D36*Zombies!$B36/100)- (D36*Zombies!$G36/100))</f>
        <v>427.50555235044237</v>
      </c>
    </row>
    <row r="38" spans="1:4" x14ac:dyDescent="0.25">
      <c r="A38">
        <f t="shared" si="1"/>
        <v>36</v>
      </c>
      <c r="B38" s="2">
        <f>B37+((B37*Zombies!$B37/100)- (B37*Zombies!$C37/100))</f>
        <v>0</v>
      </c>
      <c r="C38" s="2">
        <f>C37+((C37*Zombies!$B37/100)- (C37*Zombies!$E37/100))</f>
        <v>9685.8690296413661</v>
      </c>
      <c r="D38" s="2">
        <f>D37+((D37*Zombies!$B37/100)- (D37*Zombies!$G37/100))</f>
        <v>299.25388664530965</v>
      </c>
    </row>
    <row r="39" spans="1:4" x14ac:dyDescent="0.25">
      <c r="A39">
        <f t="shared" si="1"/>
        <v>37</v>
      </c>
      <c r="B39" s="2">
        <f>B38+((B38*Zombies!$B38/100)- (B38*Zombies!$C38/100))</f>
        <v>0</v>
      </c>
      <c r="C39" s="2">
        <f>C38+((C38*Zombies!$B38/100)- (C38*Zombies!$E38/100))</f>
        <v>15400.531757129771</v>
      </c>
      <c r="D39" s="2">
        <f>D38+((D38*Zombies!$B38/100)- (D38*Zombies!$G38/100))</f>
        <v>209.47772065171677</v>
      </c>
    </row>
    <row r="40" spans="1:4" x14ac:dyDescent="0.25">
      <c r="A40">
        <f t="shared" si="1"/>
        <v>38</v>
      </c>
      <c r="B40" s="2">
        <f>B39+((B39*Zombies!$B39/100)- (B39*Zombies!$C39/100))</f>
        <v>0</v>
      </c>
      <c r="C40" s="2">
        <f>C39+((C39*Zombies!$B39/100)- (C39*Zombies!$E39/100))</f>
        <v>25256.872081692822</v>
      </c>
      <c r="D40" s="2">
        <f>D39+((D39*Zombies!$B39/100)- (D39*Zombies!$G39/100))</f>
        <v>146.63440445620174</v>
      </c>
    </row>
    <row r="44" spans="1:4" x14ac:dyDescent="0.25">
      <c r="A44" t="s">
        <v>43</v>
      </c>
    </row>
  </sheetData>
  <phoneticPr fontId="4" type="noConversion"/>
  <pageMargins left="0.7" right="0.7" top="0.75" bottom="0.75" header="0.3" footer="0.3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0"/>
  <sheetViews>
    <sheetView workbookViewId="0">
      <selection activeCell="H7" sqref="H7"/>
    </sheetView>
  </sheetViews>
  <sheetFormatPr defaultColWidth="8.85546875" defaultRowHeight="15" x14ac:dyDescent="0.25"/>
  <cols>
    <col min="2" max="2" width="20.42578125" customWidth="1"/>
    <col min="3" max="3" width="17.42578125" customWidth="1"/>
    <col min="4" max="5" width="21" style="8" customWidth="1"/>
    <col min="6" max="7" width="21" customWidth="1"/>
  </cols>
  <sheetData>
    <row r="1" spans="1:8" s="3" customFormat="1" ht="75" x14ac:dyDescent="0.25">
      <c r="A1" s="6" t="s">
        <v>42</v>
      </c>
      <c r="B1" s="3" t="s">
        <v>40</v>
      </c>
      <c r="C1" s="3" t="s">
        <v>38</v>
      </c>
      <c r="D1" s="7" t="s">
        <v>35</v>
      </c>
      <c r="E1" s="3" t="s">
        <v>41</v>
      </c>
      <c r="F1" s="3" t="s">
        <v>36</v>
      </c>
      <c r="G1" s="3" t="s">
        <v>39</v>
      </c>
      <c r="H1" s="3" t="s">
        <v>37</v>
      </c>
    </row>
    <row r="2" spans="1:8" x14ac:dyDescent="0.25">
      <c r="A2">
        <v>1</v>
      </c>
      <c r="B2">
        <v>20</v>
      </c>
      <c r="C2" s="5">
        <v>10</v>
      </c>
      <c r="D2" s="8">
        <v>0.1</v>
      </c>
      <c r="E2" s="5">
        <v>10</v>
      </c>
      <c r="F2" s="8">
        <v>0.1</v>
      </c>
      <c r="G2" s="5">
        <v>10</v>
      </c>
      <c r="H2" s="8">
        <v>0.1</v>
      </c>
    </row>
    <row r="3" spans="1:8" x14ac:dyDescent="0.25">
      <c r="A3">
        <v>2</v>
      </c>
      <c r="B3">
        <f>B2-2</f>
        <v>18</v>
      </c>
      <c r="C3" s="5">
        <f>$C$2+(D2*C$2)</f>
        <v>11</v>
      </c>
      <c r="D3" s="8">
        <f>D2*1.2</f>
        <v>0.12</v>
      </c>
      <c r="E3" s="5">
        <f>$E$2+(F2*E$2)</f>
        <v>11</v>
      </c>
      <c r="F3" s="8">
        <f>F2*2</f>
        <v>0.2</v>
      </c>
      <c r="G3" s="5">
        <f>$G$2+(H2*$G$2)</f>
        <v>11</v>
      </c>
      <c r="H3" s="8">
        <f>H2*2</f>
        <v>0.2</v>
      </c>
    </row>
    <row r="4" spans="1:8" x14ac:dyDescent="0.25">
      <c r="A4">
        <v>3</v>
      </c>
      <c r="B4">
        <f t="shared" ref="B4:B11" si="0">B3-2</f>
        <v>16</v>
      </c>
      <c r="C4" s="5">
        <f t="shared" ref="C4:C40" si="1">$C$2+(D3*C$2)</f>
        <v>11.2</v>
      </c>
      <c r="D4" s="8">
        <f t="shared" ref="D4:D40" si="2">D3*1.2</f>
        <v>0.14399999999999999</v>
      </c>
      <c r="E4" s="5">
        <f t="shared" ref="E4:E40" si="3">$E$2+(F3*E$2)</f>
        <v>12</v>
      </c>
      <c r="F4" s="8">
        <f t="shared" ref="F4:H6" si="4">F3*2</f>
        <v>0.4</v>
      </c>
      <c r="G4" s="5">
        <f t="shared" ref="G4:G40" si="5">$G$2+(H3*$G$2)</f>
        <v>12</v>
      </c>
      <c r="H4" s="8">
        <f t="shared" si="4"/>
        <v>0.4</v>
      </c>
    </row>
    <row r="5" spans="1:8" x14ac:dyDescent="0.25">
      <c r="A5">
        <v>4</v>
      </c>
      <c r="B5">
        <f t="shared" si="0"/>
        <v>14</v>
      </c>
      <c r="C5" s="5">
        <f t="shared" si="1"/>
        <v>11.44</v>
      </c>
      <c r="D5" s="8">
        <f t="shared" si="2"/>
        <v>0.17279999999999998</v>
      </c>
      <c r="E5" s="5">
        <f t="shared" si="3"/>
        <v>14</v>
      </c>
      <c r="F5" s="8">
        <f t="shared" si="4"/>
        <v>0.8</v>
      </c>
      <c r="G5" s="5">
        <f t="shared" si="5"/>
        <v>14</v>
      </c>
      <c r="H5" s="8">
        <f t="shared" si="4"/>
        <v>0.8</v>
      </c>
    </row>
    <row r="6" spans="1:8" x14ac:dyDescent="0.25">
      <c r="A6">
        <v>5</v>
      </c>
      <c r="B6">
        <f t="shared" si="0"/>
        <v>12</v>
      </c>
      <c r="C6" s="5">
        <f t="shared" si="1"/>
        <v>11.728</v>
      </c>
      <c r="D6" s="8">
        <f t="shared" si="2"/>
        <v>0.20735999999999996</v>
      </c>
      <c r="E6" s="5">
        <f t="shared" si="3"/>
        <v>18</v>
      </c>
      <c r="F6" s="8">
        <f t="shared" si="4"/>
        <v>1.6</v>
      </c>
      <c r="G6" s="5">
        <f t="shared" si="5"/>
        <v>18</v>
      </c>
      <c r="H6" s="8">
        <f t="shared" si="4"/>
        <v>1.6</v>
      </c>
    </row>
    <row r="7" spans="1:8" x14ac:dyDescent="0.25">
      <c r="A7">
        <v>6</v>
      </c>
      <c r="B7">
        <f t="shared" si="0"/>
        <v>10</v>
      </c>
      <c r="C7" s="5">
        <f t="shared" si="1"/>
        <v>12.073599999999999</v>
      </c>
      <c r="D7" s="8">
        <f t="shared" si="2"/>
        <v>0.24883199999999994</v>
      </c>
      <c r="E7" s="5">
        <f t="shared" si="3"/>
        <v>26</v>
      </c>
      <c r="F7" s="8">
        <f>F6*2</f>
        <v>3.2</v>
      </c>
      <c r="G7" s="5">
        <f t="shared" si="5"/>
        <v>26</v>
      </c>
      <c r="H7" s="8">
        <v>2</v>
      </c>
    </row>
    <row r="8" spans="1:8" x14ac:dyDescent="0.25">
      <c r="A8">
        <v>7</v>
      </c>
      <c r="B8">
        <f t="shared" si="0"/>
        <v>8</v>
      </c>
      <c r="C8" s="5">
        <f t="shared" si="1"/>
        <v>12.48832</v>
      </c>
      <c r="D8" s="8">
        <f t="shared" si="2"/>
        <v>0.29859839999999993</v>
      </c>
      <c r="E8" s="5">
        <f t="shared" si="3"/>
        <v>42</v>
      </c>
      <c r="F8" s="8">
        <f t="shared" ref="F8:F14" si="6">F7+0.2</f>
        <v>3.4000000000000004</v>
      </c>
      <c r="G8" s="5">
        <f t="shared" si="5"/>
        <v>30</v>
      </c>
      <c r="H8" s="8">
        <v>2</v>
      </c>
    </row>
    <row r="9" spans="1:8" x14ac:dyDescent="0.25">
      <c r="A9">
        <v>8</v>
      </c>
      <c r="B9">
        <f t="shared" si="0"/>
        <v>6</v>
      </c>
      <c r="C9" s="5">
        <f t="shared" si="1"/>
        <v>12.985983999999998</v>
      </c>
      <c r="D9" s="8">
        <f t="shared" si="2"/>
        <v>0.35831807999999993</v>
      </c>
      <c r="E9" s="5">
        <f t="shared" si="3"/>
        <v>44</v>
      </c>
      <c r="F9" s="8">
        <f t="shared" si="6"/>
        <v>3.6000000000000005</v>
      </c>
      <c r="G9" s="5">
        <f t="shared" si="5"/>
        <v>30</v>
      </c>
      <c r="H9" s="8">
        <v>2</v>
      </c>
    </row>
    <row r="10" spans="1:8" x14ac:dyDescent="0.25">
      <c r="A10">
        <f>A9+1</f>
        <v>9</v>
      </c>
      <c r="B10">
        <f t="shared" si="0"/>
        <v>4</v>
      </c>
      <c r="C10" s="5">
        <f t="shared" si="1"/>
        <v>13.583180799999999</v>
      </c>
      <c r="D10" s="8">
        <f t="shared" si="2"/>
        <v>0.42998169599999991</v>
      </c>
      <c r="E10" s="5">
        <f t="shared" si="3"/>
        <v>46.000000000000007</v>
      </c>
      <c r="F10" s="8">
        <f t="shared" si="6"/>
        <v>3.8000000000000007</v>
      </c>
      <c r="G10" s="5">
        <f t="shared" si="5"/>
        <v>30</v>
      </c>
      <c r="H10" s="8">
        <v>2</v>
      </c>
    </row>
    <row r="11" spans="1:8" x14ac:dyDescent="0.25">
      <c r="A11">
        <f>A10+1</f>
        <v>10</v>
      </c>
      <c r="B11">
        <f t="shared" si="0"/>
        <v>2</v>
      </c>
      <c r="C11" s="5">
        <f t="shared" si="1"/>
        <v>14.299816959999999</v>
      </c>
      <c r="D11" s="8">
        <f t="shared" si="2"/>
        <v>0.51597803519999985</v>
      </c>
      <c r="E11" s="5">
        <f t="shared" si="3"/>
        <v>48.000000000000007</v>
      </c>
      <c r="F11" s="8">
        <f t="shared" si="6"/>
        <v>4.0000000000000009</v>
      </c>
      <c r="G11" s="5">
        <f t="shared" si="5"/>
        <v>30</v>
      </c>
      <c r="H11" s="8">
        <v>2</v>
      </c>
    </row>
    <row r="12" spans="1:8" x14ac:dyDescent="0.25">
      <c r="A12">
        <f t="shared" ref="A12:A20" si="7">A11+1</f>
        <v>11</v>
      </c>
      <c r="B12">
        <v>0</v>
      </c>
      <c r="C12" s="5">
        <f t="shared" si="1"/>
        <v>15.159780351999999</v>
      </c>
      <c r="D12" s="8">
        <f t="shared" si="2"/>
        <v>0.61917364223999982</v>
      </c>
      <c r="E12" s="5">
        <f t="shared" si="3"/>
        <v>50.000000000000007</v>
      </c>
      <c r="F12" s="8">
        <f t="shared" si="6"/>
        <v>4.2000000000000011</v>
      </c>
      <c r="G12" s="5">
        <f t="shared" si="5"/>
        <v>30</v>
      </c>
      <c r="H12" s="8">
        <v>2</v>
      </c>
    </row>
    <row r="13" spans="1:8" x14ac:dyDescent="0.25">
      <c r="A13">
        <f t="shared" si="7"/>
        <v>12</v>
      </c>
      <c r="B13">
        <v>0</v>
      </c>
      <c r="C13" s="5">
        <f t="shared" si="1"/>
        <v>16.191736422399998</v>
      </c>
      <c r="D13" s="8">
        <f t="shared" si="2"/>
        <v>0.74300837068799974</v>
      </c>
      <c r="E13" s="5">
        <f t="shared" si="3"/>
        <v>52.000000000000014</v>
      </c>
      <c r="F13" s="8">
        <f t="shared" si="6"/>
        <v>4.4000000000000012</v>
      </c>
      <c r="G13" s="5">
        <f t="shared" si="5"/>
        <v>30</v>
      </c>
      <c r="H13" s="8">
        <v>2</v>
      </c>
    </row>
    <row r="14" spans="1:8" x14ac:dyDescent="0.25">
      <c r="A14">
        <f t="shared" si="7"/>
        <v>13</v>
      </c>
      <c r="B14">
        <v>0</v>
      </c>
      <c r="C14" s="5">
        <f t="shared" si="1"/>
        <v>17.430083706879998</v>
      </c>
      <c r="D14" s="8">
        <f t="shared" si="2"/>
        <v>0.89161004482559969</v>
      </c>
      <c r="E14" s="5">
        <f t="shared" si="3"/>
        <v>54.000000000000014</v>
      </c>
      <c r="F14" s="8">
        <f t="shared" si="6"/>
        <v>4.6000000000000014</v>
      </c>
      <c r="G14" s="5">
        <f t="shared" si="5"/>
        <v>30</v>
      </c>
      <c r="H14" s="8">
        <v>2</v>
      </c>
    </row>
    <row r="15" spans="1:8" x14ac:dyDescent="0.25">
      <c r="A15">
        <f t="shared" si="7"/>
        <v>14</v>
      </c>
      <c r="B15">
        <v>0</v>
      </c>
      <c r="C15" s="5">
        <f t="shared" si="1"/>
        <v>18.916100448255996</v>
      </c>
      <c r="D15" s="8">
        <f t="shared" si="2"/>
        <v>1.0699320537907195</v>
      </c>
      <c r="E15" s="5">
        <f t="shared" si="3"/>
        <v>56.000000000000014</v>
      </c>
      <c r="F15" s="8">
        <f t="shared" ref="F15:F40" si="8">F14-0.5</f>
        <v>4.1000000000000014</v>
      </c>
      <c r="G15" s="5">
        <f t="shared" si="5"/>
        <v>30</v>
      </c>
      <c r="H15" s="8">
        <v>2</v>
      </c>
    </row>
    <row r="16" spans="1:8" x14ac:dyDescent="0.25">
      <c r="A16">
        <f t="shared" si="7"/>
        <v>15</v>
      </c>
      <c r="B16">
        <v>0</v>
      </c>
      <c r="C16" s="5">
        <f>$C$2+(D15*C$2)</f>
        <v>20.699320537907195</v>
      </c>
      <c r="D16" s="8">
        <f t="shared" si="2"/>
        <v>1.2839184645488635</v>
      </c>
      <c r="E16" s="5">
        <f t="shared" si="3"/>
        <v>51.000000000000014</v>
      </c>
      <c r="F16" s="8">
        <f t="shared" si="8"/>
        <v>3.6000000000000014</v>
      </c>
      <c r="G16" s="5">
        <f t="shared" si="5"/>
        <v>30</v>
      </c>
      <c r="H16" s="8">
        <v>2</v>
      </c>
    </row>
    <row r="17" spans="1:8" x14ac:dyDescent="0.25">
      <c r="A17">
        <f t="shared" si="7"/>
        <v>16</v>
      </c>
      <c r="B17">
        <v>0</v>
      </c>
      <c r="C17" s="5">
        <f t="shared" si="1"/>
        <v>22.839184645488636</v>
      </c>
      <c r="D17" s="8">
        <f t="shared" si="2"/>
        <v>1.5407021574586361</v>
      </c>
      <c r="E17" s="5">
        <f t="shared" si="3"/>
        <v>46.000000000000014</v>
      </c>
      <c r="F17" s="8">
        <f t="shared" si="8"/>
        <v>3.1000000000000014</v>
      </c>
      <c r="G17" s="5">
        <f t="shared" si="5"/>
        <v>30</v>
      </c>
      <c r="H17" s="8">
        <v>2</v>
      </c>
    </row>
    <row r="18" spans="1:8" x14ac:dyDescent="0.25">
      <c r="A18">
        <f t="shared" si="7"/>
        <v>17</v>
      </c>
      <c r="B18">
        <v>0</v>
      </c>
      <c r="C18" s="5">
        <f t="shared" si="1"/>
        <v>25.407021574586359</v>
      </c>
      <c r="D18" s="8">
        <f t="shared" si="2"/>
        <v>1.8488425889503632</v>
      </c>
      <c r="E18" s="5">
        <f t="shared" si="3"/>
        <v>41.000000000000014</v>
      </c>
      <c r="F18" s="8">
        <f t="shared" si="8"/>
        <v>2.6000000000000014</v>
      </c>
      <c r="G18" s="5">
        <f t="shared" si="5"/>
        <v>30</v>
      </c>
      <c r="H18" s="8">
        <v>2</v>
      </c>
    </row>
    <row r="19" spans="1:8" x14ac:dyDescent="0.25">
      <c r="A19">
        <f t="shared" si="7"/>
        <v>18</v>
      </c>
      <c r="B19">
        <v>0</v>
      </c>
      <c r="C19" s="5">
        <f t="shared" si="1"/>
        <v>28.488425889503631</v>
      </c>
      <c r="D19" s="8">
        <f t="shared" si="2"/>
        <v>2.2186111067404357</v>
      </c>
      <c r="E19" s="5">
        <f t="shared" si="3"/>
        <v>36.000000000000014</v>
      </c>
      <c r="F19" s="8">
        <f t="shared" si="8"/>
        <v>2.1000000000000014</v>
      </c>
      <c r="G19" s="5">
        <f t="shared" si="5"/>
        <v>30</v>
      </c>
      <c r="H19" s="8">
        <v>2</v>
      </c>
    </row>
    <row r="20" spans="1:8" x14ac:dyDescent="0.25">
      <c r="A20">
        <f t="shared" si="7"/>
        <v>19</v>
      </c>
      <c r="B20">
        <v>0</v>
      </c>
      <c r="C20" s="5">
        <f t="shared" si="1"/>
        <v>32.186111067404354</v>
      </c>
      <c r="D20" s="8">
        <f t="shared" si="2"/>
        <v>2.6623333280885229</v>
      </c>
      <c r="E20" s="5">
        <f t="shared" si="3"/>
        <v>31.000000000000014</v>
      </c>
      <c r="F20" s="8">
        <f t="shared" si="8"/>
        <v>1.6000000000000014</v>
      </c>
      <c r="G20" s="5">
        <f t="shared" si="5"/>
        <v>30</v>
      </c>
      <c r="H20" s="8">
        <v>2</v>
      </c>
    </row>
    <row r="21" spans="1:8" x14ac:dyDescent="0.25">
      <c r="A21">
        <v>20</v>
      </c>
      <c r="B21">
        <v>0</v>
      </c>
      <c r="C21" s="5">
        <f t="shared" si="1"/>
        <v>36.623333280885227</v>
      </c>
      <c r="D21" s="8">
        <f t="shared" si="2"/>
        <v>3.1947999937062272</v>
      </c>
      <c r="E21" s="5">
        <f t="shared" si="3"/>
        <v>26.000000000000014</v>
      </c>
      <c r="F21" s="8">
        <f t="shared" si="8"/>
        <v>1.1000000000000014</v>
      </c>
      <c r="G21" s="5">
        <f t="shared" si="5"/>
        <v>30</v>
      </c>
      <c r="H21" s="8">
        <v>2</v>
      </c>
    </row>
    <row r="22" spans="1:8" x14ac:dyDescent="0.25">
      <c r="A22">
        <f>A21+1</f>
        <v>21</v>
      </c>
      <c r="B22">
        <v>0</v>
      </c>
      <c r="C22" s="5">
        <f t="shared" si="1"/>
        <v>41.947999937062271</v>
      </c>
      <c r="D22" s="8">
        <f t="shared" si="2"/>
        <v>3.8337599924474723</v>
      </c>
      <c r="E22" s="5">
        <f t="shared" si="3"/>
        <v>21.000000000000014</v>
      </c>
      <c r="F22" s="8">
        <f t="shared" si="8"/>
        <v>0.60000000000000142</v>
      </c>
      <c r="G22" s="5">
        <f t="shared" si="5"/>
        <v>30</v>
      </c>
      <c r="H22" s="8">
        <v>2</v>
      </c>
    </row>
    <row r="23" spans="1:8" x14ac:dyDescent="0.25">
      <c r="A23">
        <f t="shared" ref="A23:A40" si="9">A22+1</f>
        <v>22</v>
      </c>
      <c r="B23">
        <v>0</v>
      </c>
      <c r="C23" s="5">
        <f t="shared" si="1"/>
        <v>48.337599924474723</v>
      </c>
      <c r="D23" s="8">
        <f t="shared" si="2"/>
        <v>4.6005119909369663</v>
      </c>
      <c r="E23" s="5">
        <f t="shared" si="3"/>
        <v>16.000000000000014</v>
      </c>
      <c r="F23" s="8">
        <f t="shared" si="8"/>
        <v>0.10000000000000142</v>
      </c>
      <c r="G23" s="5">
        <f t="shared" si="5"/>
        <v>30</v>
      </c>
      <c r="H23" s="8">
        <v>2</v>
      </c>
    </row>
    <row r="24" spans="1:8" x14ac:dyDescent="0.25">
      <c r="A24">
        <f t="shared" si="9"/>
        <v>23</v>
      </c>
      <c r="B24">
        <v>0</v>
      </c>
      <c r="C24" s="5">
        <f t="shared" si="1"/>
        <v>56.005119909369661</v>
      </c>
      <c r="D24" s="8">
        <f t="shared" si="2"/>
        <v>5.5206143891243595</v>
      </c>
      <c r="E24" s="5">
        <f t="shared" si="3"/>
        <v>11.000000000000014</v>
      </c>
      <c r="F24" s="8">
        <f t="shared" si="8"/>
        <v>-0.39999999999999858</v>
      </c>
      <c r="G24" s="5">
        <f t="shared" si="5"/>
        <v>30</v>
      </c>
      <c r="H24" s="8">
        <v>2</v>
      </c>
    </row>
    <row r="25" spans="1:8" x14ac:dyDescent="0.25">
      <c r="A25">
        <f t="shared" si="9"/>
        <v>24</v>
      </c>
      <c r="B25">
        <v>0</v>
      </c>
      <c r="C25" s="5">
        <f t="shared" si="1"/>
        <v>65.206143891243599</v>
      </c>
      <c r="D25" s="8">
        <f t="shared" si="2"/>
        <v>6.6247372669492313</v>
      </c>
      <c r="E25" s="5">
        <f t="shared" si="3"/>
        <v>6.0000000000000142</v>
      </c>
      <c r="F25" s="8">
        <f t="shared" si="8"/>
        <v>-0.89999999999999858</v>
      </c>
      <c r="G25" s="5">
        <f t="shared" si="5"/>
        <v>30</v>
      </c>
      <c r="H25" s="8">
        <v>2</v>
      </c>
    </row>
    <row r="26" spans="1:8" x14ac:dyDescent="0.25">
      <c r="A26">
        <f t="shared" si="9"/>
        <v>25</v>
      </c>
      <c r="B26">
        <v>0</v>
      </c>
      <c r="C26" s="5">
        <f t="shared" si="1"/>
        <v>76.247372669492307</v>
      </c>
      <c r="D26" s="8">
        <f t="shared" si="2"/>
        <v>7.9496847203390768</v>
      </c>
      <c r="E26" s="5">
        <f t="shared" si="3"/>
        <v>1.0000000000000142</v>
      </c>
      <c r="F26" s="8">
        <f t="shared" si="8"/>
        <v>-1.3999999999999986</v>
      </c>
      <c r="G26" s="5">
        <f t="shared" si="5"/>
        <v>30</v>
      </c>
      <c r="H26" s="8">
        <v>2</v>
      </c>
    </row>
    <row r="27" spans="1:8" x14ac:dyDescent="0.25">
      <c r="A27">
        <f t="shared" si="9"/>
        <v>26</v>
      </c>
      <c r="B27">
        <v>0</v>
      </c>
      <c r="C27" s="5">
        <f t="shared" si="1"/>
        <v>89.496847203390772</v>
      </c>
      <c r="D27" s="8">
        <f t="shared" si="2"/>
        <v>9.5396216644068925</v>
      </c>
      <c r="E27" s="5">
        <f t="shared" si="3"/>
        <v>-3.9999999999999858</v>
      </c>
      <c r="F27" s="8">
        <f t="shared" si="8"/>
        <v>-1.8999999999999986</v>
      </c>
      <c r="G27" s="5">
        <f t="shared" si="5"/>
        <v>30</v>
      </c>
      <c r="H27" s="8">
        <v>2</v>
      </c>
    </row>
    <row r="28" spans="1:8" x14ac:dyDescent="0.25">
      <c r="A28">
        <f t="shared" si="9"/>
        <v>27</v>
      </c>
      <c r="B28">
        <v>0</v>
      </c>
      <c r="C28" s="5">
        <f t="shared" si="1"/>
        <v>105.39621664406893</v>
      </c>
      <c r="D28" s="8">
        <f t="shared" si="2"/>
        <v>11.447545997288271</v>
      </c>
      <c r="E28" s="5">
        <f t="shared" si="3"/>
        <v>-8.9999999999999858</v>
      </c>
      <c r="F28" s="8">
        <f t="shared" si="8"/>
        <v>-2.3999999999999986</v>
      </c>
      <c r="G28" s="5">
        <f t="shared" si="5"/>
        <v>30</v>
      </c>
      <c r="H28" s="8">
        <v>2</v>
      </c>
    </row>
    <row r="29" spans="1:8" x14ac:dyDescent="0.25">
      <c r="A29">
        <f t="shared" si="9"/>
        <v>28</v>
      </c>
      <c r="B29">
        <v>0</v>
      </c>
      <c r="C29" s="5">
        <f t="shared" si="1"/>
        <v>124.47545997288272</v>
      </c>
      <c r="D29" s="8">
        <f t="shared" si="2"/>
        <v>13.737055196745926</v>
      </c>
      <c r="E29" s="5">
        <f t="shared" si="3"/>
        <v>-13.999999999999986</v>
      </c>
      <c r="F29" s="8">
        <f t="shared" si="8"/>
        <v>-2.8999999999999986</v>
      </c>
      <c r="G29" s="5">
        <f t="shared" si="5"/>
        <v>30</v>
      </c>
      <c r="H29" s="8">
        <v>2</v>
      </c>
    </row>
    <row r="30" spans="1:8" x14ac:dyDescent="0.25">
      <c r="A30">
        <f t="shared" si="9"/>
        <v>29</v>
      </c>
      <c r="B30">
        <v>0</v>
      </c>
      <c r="C30" s="5">
        <f t="shared" si="1"/>
        <v>147.37055196745925</v>
      </c>
      <c r="D30" s="8">
        <f t="shared" si="2"/>
        <v>16.484466236095109</v>
      </c>
      <c r="E30" s="5">
        <f t="shared" si="3"/>
        <v>-18.999999999999986</v>
      </c>
      <c r="F30" s="8">
        <f t="shared" si="8"/>
        <v>-3.3999999999999986</v>
      </c>
      <c r="G30" s="5">
        <f t="shared" si="5"/>
        <v>30</v>
      </c>
      <c r="H30" s="8">
        <v>2</v>
      </c>
    </row>
    <row r="31" spans="1:8" x14ac:dyDescent="0.25">
      <c r="A31">
        <f t="shared" si="9"/>
        <v>30</v>
      </c>
      <c r="B31">
        <v>0</v>
      </c>
      <c r="C31" s="5">
        <f t="shared" si="1"/>
        <v>174.84466236095108</v>
      </c>
      <c r="D31" s="8">
        <f t="shared" si="2"/>
        <v>19.78135948331413</v>
      </c>
      <c r="E31" s="5">
        <f t="shared" si="3"/>
        <v>-23.999999999999986</v>
      </c>
      <c r="F31" s="8">
        <f t="shared" si="8"/>
        <v>-3.8999999999999986</v>
      </c>
      <c r="G31" s="5">
        <f t="shared" si="5"/>
        <v>30</v>
      </c>
      <c r="H31" s="8">
        <v>2</v>
      </c>
    </row>
    <row r="32" spans="1:8" x14ac:dyDescent="0.25">
      <c r="A32">
        <f t="shared" si="9"/>
        <v>31</v>
      </c>
      <c r="B32">
        <v>0</v>
      </c>
      <c r="C32" s="5">
        <f t="shared" si="1"/>
        <v>207.81359483314131</v>
      </c>
      <c r="D32" s="8">
        <f t="shared" si="2"/>
        <v>23.737631379976957</v>
      </c>
      <c r="E32" s="10">
        <f t="shared" si="3"/>
        <v>-28.999999999999986</v>
      </c>
      <c r="F32" s="8">
        <f t="shared" si="8"/>
        <v>-4.3999999999999986</v>
      </c>
      <c r="G32" s="5">
        <f t="shared" si="5"/>
        <v>30</v>
      </c>
      <c r="H32" s="8">
        <v>2</v>
      </c>
    </row>
    <row r="33" spans="1:8" x14ac:dyDescent="0.25">
      <c r="A33">
        <f t="shared" si="9"/>
        <v>32</v>
      </c>
      <c r="B33">
        <v>0</v>
      </c>
      <c r="C33" s="5">
        <f t="shared" si="1"/>
        <v>247.37631379976958</v>
      </c>
      <c r="D33" s="8">
        <f t="shared" si="2"/>
        <v>28.485157655972348</v>
      </c>
      <c r="E33" s="5">
        <f t="shared" si="3"/>
        <v>-33.999999999999986</v>
      </c>
      <c r="F33" s="8">
        <f t="shared" si="8"/>
        <v>-4.8999999999999986</v>
      </c>
      <c r="G33" s="5">
        <f t="shared" si="5"/>
        <v>30</v>
      </c>
      <c r="H33" s="8">
        <v>2</v>
      </c>
    </row>
    <row r="34" spans="1:8" x14ac:dyDescent="0.25">
      <c r="A34">
        <f t="shared" si="9"/>
        <v>33</v>
      </c>
      <c r="B34">
        <v>0</v>
      </c>
      <c r="C34" s="5">
        <f t="shared" si="1"/>
        <v>294.85157655972347</v>
      </c>
      <c r="D34" s="8">
        <f t="shared" si="2"/>
        <v>34.182189187166813</v>
      </c>
      <c r="E34" s="5">
        <f t="shared" si="3"/>
        <v>-38.999999999999986</v>
      </c>
      <c r="F34" s="8">
        <f t="shared" si="8"/>
        <v>-5.3999999999999986</v>
      </c>
      <c r="G34" s="5">
        <f t="shared" si="5"/>
        <v>30</v>
      </c>
      <c r="H34" s="8">
        <v>2</v>
      </c>
    </row>
    <row r="35" spans="1:8" x14ac:dyDescent="0.25">
      <c r="A35">
        <f t="shared" si="9"/>
        <v>34</v>
      </c>
      <c r="B35">
        <v>0</v>
      </c>
      <c r="C35" s="5">
        <f t="shared" si="1"/>
        <v>351.82189187166813</v>
      </c>
      <c r="D35" s="8">
        <f t="shared" si="2"/>
        <v>41.018627024600171</v>
      </c>
      <c r="E35" s="5">
        <f t="shared" si="3"/>
        <v>-43.999999999999986</v>
      </c>
      <c r="F35" s="8">
        <f t="shared" si="8"/>
        <v>-5.8999999999999986</v>
      </c>
      <c r="G35" s="5">
        <f t="shared" si="5"/>
        <v>30</v>
      </c>
      <c r="H35" s="8">
        <v>2</v>
      </c>
    </row>
    <row r="36" spans="1:8" x14ac:dyDescent="0.25">
      <c r="A36">
        <f t="shared" si="9"/>
        <v>35</v>
      </c>
      <c r="B36">
        <v>0</v>
      </c>
      <c r="C36" s="5">
        <f t="shared" si="1"/>
        <v>420.1862702460017</v>
      </c>
      <c r="D36" s="8">
        <f t="shared" si="2"/>
        <v>49.222352429520207</v>
      </c>
      <c r="E36" s="5">
        <f t="shared" si="3"/>
        <v>-48.999999999999986</v>
      </c>
      <c r="F36" s="8">
        <f t="shared" si="8"/>
        <v>-6.3999999999999986</v>
      </c>
      <c r="G36" s="5">
        <f t="shared" si="5"/>
        <v>30</v>
      </c>
      <c r="H36" s="8">
        <v>2</v>
      </c>
    </row>
    <row r="37" spans="1:8" x14ac:dyDescent="0.25">
      <c r="A37">
        <f t="shared" si="9"/>
        <v>36</v>
      </c>
      <c r="B37">
        <v>0</v>
      </c>
      <c r="C37" s="5">
        <f t="shared" si="1"/>
        <v>502.22352429520208</v>
      </c>
      <c r="D37" s="8">
        <f t="shared" si="2"/>
        <v>59.066822915424247</v>
      </c>
      <c r="E37" s="5">
        <f t="shared" si="3"/>
        <v>-53.999999999999986</v>
      </c>
      <c r="F37" s="8">
        <f t="shared" si="8"/>
        <v>-6.8999999999999986</v>
      </c>
      <c r="G37" s="5">
        <f t="shared" si="5"/>
        <v>30</v>
      </c>
      <c r="H37" s="8">
        <v>2</v>
      </c>
    </row>
    <row r="38" spans="1:8" x14ac:dyDescent="0.25">
      <c r="A38">
        <f t="shared" si="9"/>
        <v>37</v>
      </c>
      <c r="B38">
        <v>0</v>
      </c>
      <c r="C38" s="5">
        <f t="shared" si="1"/>
        <v>600.66822915424245</v>
      </c>
      <c r="D38" s="8">
        <f t="shared" si="2"/>
        <v>70.880187498509088</v>
      </c>
      <c r="E38" s="5">
        <f t="shared" si="3"/>
        <v>-58.999999999999986</v>
      </c>
      <c r="F38" s="8">
        <f t="shared" si="8"/>
        <v>-7.3999999999999986</v>
      </c>
      <c r="G38" s="5">
        <f t="shared" si="5"/>
        <v>30</v>
      </c>
      <c r="H38" s="8">
        <v>2</v>
      </c>
    </row>
    <row r="39" spans="1:8" x14ac:dyDescent="0.25">
      <c r="A39">
        <f t="shared" si="9"/>
        <v>38</v>
      </c>
      <c r="B39">
        <v>0</v>
      </c>
      <c r="C39" s="5">
        <f t="shared" si="1"/>
        <v>718.80187498509088</v>
      </c>
      <c r="D39" s="8">
        <f t="shared" si="2"/>
        <v>85.056224998210908</v>
      </c>
      <c r="E39" s="5">
        <f t="shared" si="3"/>
        <v>-63.999999999999986</v>
      </c>
      <c r="F39" s="8">
        <f t="shared" si="8"/>
        <v>-7.8999999999999986</v>
      </c>
      <c r="G39" s="5">
        <f t="shared" si="5"/>
        <v>30</v>
      </c>
      <c r="H39" s="8">
        <v>2</v>
      </c>
    </row>
    <row r="40" spans="1:8" x14ac:dyDescent="0.25">
      <c r="A40">
        <f t="shared" si="9"/>
        <v>39</v>
      </c>
      <c r="B40">
        <v>0</v>
      </c>
      <c r="C40" s="5">
        <f t="shared" si="1"/>
        <v>860.56224998210905</v>
      </c>
      <c r="D40" s="8">
        <f t="shared" si="2"/>
        <v>102.06746999785308</v>
      </c>
      <c r="E40" s="5">
        <f t="shared" si="3"/>
        <v>-68.999999999999986</v>
      </c>
      <c r="F40" s="8">
        <f t="shared" si="8"/>
        <v>-8.3999999999999986</v>
      </c>
      <c r="G40" s="5">
        <f t="shared" si="5"/>
        <v>30</v>
      </c>
      <c r="H40" s="8">
        <v>2</v>
      </c>
    </row>
  </sheetData>
  <phoneticPr fontId="4" type="noConversion"/>
  <pageMargins left="0.7" right="0.7" top="0.75" bottom="0.75" header="0.3" footer="0.3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9"/>
  <sheetViews>
    <sheetView topLeftCell="B1" workbookViewId="0">
      <selection activeCell="P2" sqref="P2"/>
    </sheetView>
  </sheetViews>
  <sheetFormatPr defaultColWidth="8.85546875" defaultRowHeight="15" x14ac:dyDescent="0.25"/>
  <cols>
    <col min="2" max="2" width="12.7109375" style="5" bestFit="1" customWidth="1"/>
    <col min="3" max="3" width="17.28515625" style="5" customWidth="1"/>
    <col min="4" max="4" width="20.7109375" style="12" customWidth="1"/>
    <col min="5" max="7" width="20.7109375" customWidth="1"/>
  </cols>
  <sheetData>
    <row r="1" spans="1:16" s="3" customFormat="1" ht="60" x14ac:dyDescent="0.25">
      <c r="A1" s="3" t="s">
        <v>14</v>
      </c>
      <c r="B1" s="4" t="s">
        <v>30</v>
      </c>
      <c r="C1" s="4" t="s">
        <v>31</v>
      </c>
      <c r="D1" s="11" t="s">
        <v>32</v>
      </c>
      <c r="E1" s="6" t="s">
        <v>33</v>
      </c>
      <c r="F1" s="6" t="s">
        <v>48</v>
      </c>
      <c r="G1" s="6" t="s">
        <v>34</v>
      </c>
      <c r="H1" s="14" t="s">
        <v>44</v>
      </c>
      <c r="I1" s="15" t="s">
        <v>47</v>
      </c>
      <c r="J1" s="14" t="s">
        <v>45</v>
      </c>
      <c r="K1" s="15" t="s">
        <v>46</v>
      </c>
      <c r="L1" s="15" t="s">
        <v>51</v>
      </c>
      <c r="M1" s="15" t="s">
        <v>50</v>
      </c>
      <c r="N1" s="13" t="s">
        <v>49</v>
      </c>
      <c r="O1" s="13" t="s">
        <v>52</v>
      </c>
      <c r="P1" s="13" t="s">
        <v>53</v>
      </c>
    </row>
    <row r="2" spans="1:16" x14ac:dyDescent="0.25">
      <c r="A2">
        <v>0</v>
      </c>
      <c r="B2" s="5">
        <v>3000</v>
      </c>
      <c r="C2" s="5">
        <v>30</v>
      </c>
      <c r="D2" s="12">
        <f>C2*B2</f>
        <v>90000</v>
      </c>
      <c r="E2">
        <v>75</v>
      </c>
      <c r="F2">
        <f>E2*B2</f>
        <v>225000</v>
      </c>
      <c r="G2" s="12">
        <f>D2-F2</f>
        <v>-135000</v>
      </c>
      <c r="J2" s="12"/>
      <c r="M2" s="12"/>
      <c r="N2">
        <f>IF(C2&gt;$M$2, 1, 0)</f>
        <v>1</v>
      </c>
      <c r="O2">
        <f>IF(C2&gt;$M$2, IF(G2&gt;0, 1, 0), 0)</f>
        <v>0</v>
      </c>
      <c r="P2">
        <f>IF(O2=1, $J$2, C2)</f>
        <v>30</v>
      </c>
    </row>
    <row r="3" spans="1:16" x14ac:dyDescent="0.25">
      <c r="A3">
        <v>1</v>
      </c>
      <c r="B3" s="5">
        <f>B2-50</f>
        <v>2950</v>
      </c>
      <c r="C3" s="5">
        <f>C2*1.1</f>
        <v>33</v>
      </c>
      <c r="D3" s="12">
        <f t="shared" ref="D3:D38" si="0">C3*B3</f>
        <v>97350</v>
      </c>
      <c r="E3">
        <v>75</v>
      </c>
      <c r="F3">
        <f t="shared" ref="F3:F38" si="1">E3*B3</f>
        <v>221250</v>
      </c>
      <c r="G3" s="12">
        <f t="shared" ref="G3:G38" si="2">D3-F3</f>
        <v>-123900</v>
      </c>
    </row>
    <row r="4" spans="1:16" x14ac:dyDescent="0.25">
      <c r="A4">
        <f>A3+1</f>
        <v>2</v>
      </c>
      <c r="B4" s="5">
        <f t="shared" ref="B4:B15" si="3">B3-50</f>
        <v>2900</v>
      </c>
      <c r="C4" s="5">
        <f t="shared" ref="C4:C15" si="4">C3*1.1</f>
        <v>36.300000000000004</v>
      </c>
      <c r="D4" s="12">
        <f t="shared" si="0"/>
        <v>105270.00000000001</v>
      </c>
      <c r="E4">
        <v>75</v>
      </c>
      <c r="F4">
        <f t="shared" si="1"/>
        <v>217500</v>
      </c>
      <c r="G4" s="12">
        <f t="shared" si="2"/>
        <v>-112229.99999999999</v>
      </c>
    </row>
    <row r="5" spans="1:16" x14ac:dyDescent="0.25">
      <c r="A5">
        <f t="shared" ref="A5:A38" si="5">A4+1</f>
        <v>3</v>
      </c>
      <c r="B5" s="5">
        <f t="shared" si="3"/>
        <v>2850</v>
      </c>
      <c r="C5" s="5">
        <f t="shared" si="4"/>
        <v>39.930000000000007</v>
      </c>
      <c r="D5" s="12">
        <f t="shared" si="0"/>
        <v>113800.50000000001</v>
      </c>
      <c r="E5">
        <v>75</v>
      </c>
      <c r="F5">
        <f t="shared" si="1"/>
        <v>213750</v>
      </c>
      <c r="G5" s="12">
        <f t="shared" si="2"/>
        <v>-99949.499999999985</v>
      </c>
    </row>
    <row r="6" spans="1:16" x14ac:dyDescent="0.25">
      <c r="A6">
        <f t="shared" si="5"/>
        <v>4</v>
      </c>
      <c r="B6" s="5">
        <f t="shared" si="3"/>
        <v>2800</v>
      </c>
      <c r="C6" s="5">
        <f t="shared" si="4"/>
        <v>43.923000000000009</v>
      </c>
      <c r="D6" s="12">
        <f t="shared" si="0"/>
        <v>122984.40000000002</v>
      </c>
      <c r="E6">
        <v>75</v>
      </c>
      <c r="F6">
        <f t="shared" si="1"/>
        <v>210000</v>
      </c>
      <c r="G6" s="12">
        <f t="shared" si="2"/>
        <v>-87015.599999999977</v>
      </c>
    </row>
    <row r="7" spans="1:16" x14ac:dyDescent="0.25">
      <c r="A7">
        <f t="shared" si="5"/>
        <v>5</v>
      </c>
      <c r="B7" s="5">
        <f t="shared" si="3"/>
        <v>2750</v>
      </c>
      <c r="C7" s="5">
        <f t="shared" si="4"/>
        <v>48.315300000000015</v>
      </c>
      <c r="D7" s="12">
        <f t="shared" si="0"/>
        <v>132867.07500000004</v>
      </c>
      <c r="E7">
        <v>75</v>
      </c>
      <c r="F7">
        <f t="shared" si="1"/>
        <v>206250</v>
      </c>
      <c r="G7" s="12">
        <f t="shared" si="2"/>
        <v>-73382.924999999959</v>
      </c>
    </row>
    <row r="8" spans="1:16" x14ac:dyDescent="0.25">
      <c r="A8">
        <f t="shared" si="5"/>
        <v>6</v>
      </c>
      <c r="B8" s="5">
        <f t="shared" si="3"/>
        <v>2700</v>
      </c>
      <c r="C8" s="5">
        <f t="shared" si="4"/>
        <v>53.146830000000023</v>
      </c>
      <c r="D8" s="12">
        <f t="shared" si="0"/>
        <v>143496.44100000005</v>
      </c>
      <c r="E8">
        <v>75</v>
      </c>
      <c r="F8">
        <f t="shared" si="1"/>
        <v>202500</v>
      </c>
      <c r="G8" s="12">
        <f t="shared" si="2"/>
        <v>-59003.55899999995</v>
      </c>
    </row>
    <row r="9" spans="1:16" x14ac:dyDescent="0.25">
      <c r="A9">
        <f t="shared" si="5"/>
        <v>7</v>
      </c>
      <c r="B9" s="5">
        <f t="shared" si="3"/>
        <v>2650</v>
      </c>
      <c r="C9" s="5">
        <f t="shared" si="4"/>
        <v>58.461513000000032</v>
      </c>
      <c r="D9" s="12">
        <f t="shared" si="0"/>
        <v>154923.00945000007</v>
      </c>
      <c r="E9">
        <v>75</v>
      </c>
      <c r="F9">
        <f t="shared" si="1"/>
        <v>198750</v>
      </c>
      <c r="G9" s="12">
        <f t="shared" si="2"/>
        <v>-43826.990549999929</v>
      </c>
    </row>
    <row r="10" spans="1:16" x14ac:dyDescent="0.25">
      <c r="A10">
        <f t="shared" si="5"/>
        <v>8</v>
      </c>
      <c r="B10" s="5">
        <f t="shared" si="3"/>
        <v>2600</v>
      </c>
      <c r="C10" s="5">
        <f t="shared" si="4"/>
        <v>64.307664300000042</v>
      </c>
      <c r="D10" s="12">
        <f t="shared" si="0"/>
        <v>167199.92718000012</v>
      </c>
      <c r="E10">
        <v>75</v>
      </c>
      <c r="F10">
        <f t="shared" si="1"/>
        <v>195000</v>
      </c>
      <c r="G10" s="12">
        <f t="shared" si="2"/>
        <v>-27800.072819999885</v>
      </c>
    </row>
    <row r="11" spans="1:16" x14ac:dyDescent="0.25">
      <c r="A11">
        <f t="shared" si="5"/>
        <v>9</v>
      </c>
      <c r="B11" s="5">
        <f t="shared" si="3"/>
        <v>2550</v>
      </c>
      <c r="C11" s="5">
        <f t="shared" si="4"/>
        <v>70.738430730000047</v>
      </c>
      <c r="D11" s="12">
        <f t="shared" si="0"/>
        <v>180382.99836150013</v>
      </c>
      <c r="E11">
        <v>75</v>
      </c>
      <c r="F11">
        <f t="shared" si="1"/>
        <v>191250</v>
      </c>
      <c r="G11" s="12">
        <f t="shared" si="2"/>
        <v>-10867.001638499874</v>
      </c>
    </row>
    <row r="12" spans="1:16" x14ac:dyDescent="0.25">
      <c r="A12">
        <f t="shared" si="5"/>
        <v>10</v>
      </c>
      <c r="B12" s="5">
        <f t="shared" si="3"/>
        <v>2500</v>
      </c>
      <c r="C12" s="5">
        <f t="shared" si="4"/>
        <v>77.812273803000053</v>
      </c>
      <c r="D12" s="12">
        <f t="shared" si="0"/>
        <v>194530.68450750015</v>
      </c>
      <c r="E12">
        <v>75</v>
      </c>
      <c r="F12">
        <f t="shared" si="1"/>
        <v>187500</v>
      </c>
      <c r="G12" s="12">
        <f t="shared" si="2"/>
        <v>7030.6845075001474</v>
      </c>
    </row>
    <row r="13" spans="1:16" x14ac:dyDescent="0.25">
      <c r="A13">
        <f t="shared" si="5"/>
        <v>11</v>
      </c>
      <c r="B13" s="5">
        <f t="shared" si="3"/>
        <v>2450</v>
      </c>
      <c r="C13" s="5">
        <f t="shared" si="4"/>
        <v>85.593501183300063</v>
      </c>
      <c r="D13" s="12">
        <f t="shared" si="0"/>
        <v>209704.07789908515</v>
      </c>
      <c r="E13">
        <v>75</v>
      </c>
      <c r="F13">
        <f t="shared" si="1"/>
        <v>183750</v>
      </c>
      <c r="G13" s="12">
        <f t="shared" si="2"/>
        <v>25954.077899085154</v>
      </c>
    </row>
    <row r="14" spans="1:16" x14ac:dyDescent="0.25">
      <c r="A14">
        <f t="shared" si="5"/>
        <v>12</v>
      </c>
      <c r="B14" s="5">
        <f t="shared" si="3"/>
        <v>2400</v>
      </c>
      <c r="C14" s="5">
        <f t="shared" si="4"/>
        <v>94.152851301630079</v>
      </c>
      <c r="D14" s="12">
        <f t="shared" si="0"/>
        <v>225966.8431239122</v>
      </c>
      <c r="E14">
        <v>75</v>
      </c>
      <c r="F14">
        <f t="shared" si="1"/>
        <v>180000</v>
      </c>
      <c r="G14" s="12">
        <f t="shared" si="2"/>
        <v>45966.8431239122</v>
      </c>
    </row>
    <row r="15" spans="1:16" x14ac:dyDescent="0.25">
      <c r="A15">
        <f t="shared" si="5"/>
        <v>13</v>
      </c>
      <c r="B15" s="5">
        <f t="shared" si="3"/>
        <v>2350</v>
      </c>
      <c r="C15" s="5">
        <f t="shared" si="4"/>
        <v>103.56813643179309</v>
      </c>
      <c r="D15" s="12">
        <f t="shared" si="0"/>
        <v>243385.12061471376</v>
      </c>
      <c r="E15">
        <v>75</v>
      </c>
      <c r="F15">
        <f t="shared" si="1"/>
        <v>176250</v>
      </c>
      <c r="G15" s="12">
        <f t="shared" si="2"/>
        <v>67135.120614713756</v>
      </c>
    </row>
    <row r="16" spans="1:16" x14ac:dyDescent="0.25">
      <c r="A16">
        <f t="shared" si="5"/>
        <v>14</v>
      </c>
      <c r="B16" s="5">
        <f>B15+50</f>
        <v>2400</v>
      </c>
      <c r="C16" s="5">
        <f>C15-3</f>
        <v>100.56813643179309</v>
      </c>
      <c r="D16" s="12">
        <f t="shared" si="0"/>
        <v>241363.52743630341</v>
      </c>
      <c r="E16">
        <v>75</v>
      </c>
      <c r="F16">
        <f t="shared" si="1"/>
        <v>180000</v>
      </c>
      <c r="G16" s="12">
        <f t="shared" si="2"/>
        <v>61363.527436303411</v>
      </c>
    </row>
    <row r="17" spans="1:7" x14ac:dyDescent="0.25">
      <c r="A17">
        <f t="shared" si="5"/>
        <v>15</v>
      </c>
      <c r="B17" s="12">
        <f t="shared" ref="B17:B38" si="6">B16+50</f>
        <v>2450</v>
      </c>
      <c r="C17" s="5">
        <f t="shared" ref="C17:C38" si="7">C16-3</f>
        <v>97.568136431793093</v>
      </c>
      <c r="D17" s="12">
        <f t="shared" si="0"/>
        <v>239041.93425789307</v>
      </c>
      <c r="E17">
        <v>75</v>
      </c>
      <c r="F17">
        <f t="shared" si="1"/>
        <v>183750</v>
      </c>
      <c r="G17" s="12">
        <f t="shared" si="2"/>
        <v>55291.934257893066</v>
      </c>
    </row>
    <row r="18" spans="1:7" x14ac:dyDescent="0.25">
      <c r="A18">
        <f t="shared" si="5"/>
        <v>16</v>
      </c>
      <c r="B18" s="12">
        <f t="shared" si="6"/>
        <v>2500</v>
      </c>
      <c r="C18" s="5">
        <f t="shared" si="7"/>
        <v>94.568136431793093</v>
      </c>
      <c r="D18" s="12">
        <f t="shared" si="0"/>
        <v>236420.34107948272</v>
      </c>
      <c r="E18">
        <v>75</v>
      </c>
      <c r="F18">
        <f t="shared" si="1"/>
        <v>187500</v>
      </c>
      <c r="G18" s="12">
        <f t="shared" si="2"/>
        <v>48920.341079482721</v>
      </c>
    </row>
    <row r="19" spans="1:7" x14ac:dyDescent="0.25">
      <c r="A19">
        <f t="shared" si="5"/>
        <v>17</v>
      </c>
      <c r="B19" s="12">
        <f t="shared" si="6"/>
        <v>2550</v>
      </c>
      <c r="C19" s="5">
        <f t="shared" si="7"/>
        <v>91.568136431793093</v>
      </c>
      <c r="D19" s="12">
        <f t="shared" si="0"/>
        <v>233498.74790107238</v>
      </c>
      <c r="E19">
        <v>75</v>
      </c>
      <c r="F19">
        <f t="shared" si="1"/>
        <v>191250</v>
      </c>
      <c r="G19" s="12">
        <f t="shared" si="2"/>
        <v>42248.747901072376</v>
      </c>
    </row>
    <row r="20" spans="1:7" x14ac:dyDescent="0.25">
      <c r="A20">
        <f t="shared" si="5"/>
        <v>18</v>
      </c>
      <c r="B20" s="12">
        <f t="shared" si="6"/>
        <v>2600</v>
      </c>
      <c r="C20" s="5">
        <f t="shared" si="7"/>
        <v>88.568136431793093</v>
      </c>
      <c r="D20" s="12">
        <f t="shared" si="0"/>
        <v>230277.15472266203</v>
      </c>
      <c r="E20">
        <v>75</v>
      </c>
      <c r="F20">
        <f t="shared" si="1"/>
        <v>195000</v>
      </c>
      <c r="G20" s="12">
        <f t="shared" si="2"/>
        <v>35277.154722662031</v>
      </c>
    </row>
    <row r="21" spans="1:7" x14ac:dyDescent="0.25">
      <c r="A21">
        <f t="shared" si="5"/>
        <v>19</v>
      </c>
      <c r="B21" s="12">
        <f t="shared" si="6"/>
        <v>2650</v>
      </c>
      <c r="C21" s="5">
        <f t="shared" si="7"/>
        <v>85.568136431793093</v>
      </c>
      <c r="D21" s="12">
        <f t="shared" si="0"/>
        <v>226755.56154425169</v>
      </c>
      <c r="E21">
        <v>75</v>
      </c>
      <c r="F21">
        <f t="shared" si="1"/>
        <v>198750</v>
      </c>
      <c r="G21" s="12">
        <f t="shared" si="2"/>
        <v>28005.561544251686</v>
      </c>
    </row>
    <row r="22" spans="1:7" x14ac:dyDescent="0.25">
      <c r="A22">
        <f t="shared" si="5"/>
        <v>20</v>
      </c>
      <c r="B22" s="12">
        <f t="shared" si="6"/>
        <v>2700</v>
      </c>
      <c r="C22" s="5">
        <f t="shared" si="7"/>
        <v>82.568136431793093</v>
      </c>
      <c r="D22" s="12">
        <f t="shared" si="0"/>
        <v>222933.96836584134</v>
      </c>
      <c r="E22">
        <v>75</v>
      </c>
      <c r="F22">
        <f t="shared" si="1"/>
        <v>202500</v>
      </c>
      <c r="G22" s="12">
        <f t="shared" si="2"/>
        <v>20433.968365841341</v>
      </c>
    </row>
    <row r="23" spans="1:7" x14ac:dyDescent="0.25">
      <c r="A23">
        <f t="shared" si="5"/>
        <v>21</v>
      </c>
      <c r="B23" s="12">
        <f t="shared" si="6"/>
        <v>2750</v>
      </c>
      <c r="C23" s="5">
        <f t="shared" si="7"/>
        <v>79.568136431793093</v>
      </c>
      <c r="D23" s="12">
        <f t="shared" si="0"/>
        <v>218812.375187431</v>
      </c>
      <c r="E23">
        <v>75</v>
      </c>
      <c r="F23">
        <f t="shared" si="1"/>
        <v>206250</v>
      </c>
      <c r="G23" s="12">
        <f t="shared" si="2"/>
        <v>12562.375187430996</v>
      </c>
    </row>
    <row r="24" spans="1:7" x14ac:dyDescent="0.25">
      <c r="A24">
        <f t="shared" si="5"/>
        <v>22</v>
      </c>
      <c r="B24" s="12">
        <f t="shared" si="6"/>
        <v>2800</v>
      </c>
      <c r="C24" s="5">
        <f t="shared" si="7"/>
        <v>76.568136431793093</v>
      </c>
      <c r="D24" s="12">
        <f t="shared" si="0"/>
        <v>214390.78200902065</v>
      </c>
      <c r="E24">
        <v>75</v>
      </c>
      <c r="F24">
        <f t="shared" si="1"/>
        <v>210000</v>
      </c>
      <c r="G24" s="12">
        <f t="shared" si="2"/>
        <v>4390.7820090206515</v>
      </c>
    </row>
    <row r="25" spans="1:7" x14ac:dyDescent="0.25">
      <c r="A25">
        <f t="shared" si="5"/>
        <v>23</v>
      </c>
      <c r="B25" s="12">
        <f t="shared" si="6"/>
        <v>2850</v>
      </c>
      <c r="C25" s="5">
        <f t="shared" si="7"/>
        <v>73.568136431793093</v>
      </c>
      <c r="D25" s="12">
        <f t="shared" si="0"/>
        <v>209669.18883061031</v>
      </c>
      <c r="E25">
        <v>75</v>
      </c>
      <c r="F25">
        <f t="shared" si="1"/>
        <v>213750</v>
      </c>
      <c r="G25" s="12">
        <f t="shared" si="2"/>
        <v>-4080.8111693896935</v>
      </c>
    </row>
    <row r="26" spans="1:7" x14ac:dyDescent="0.25">
      <c r="A26">
        <f t="shared" si="5"/>
        <v>24</v>
      </c>
      <c r="B26" s="12">
        <f t="shared" si="6"/>
        <v>2900</v>
      </c>
      <c r="C26" s="5">
        <f t="shared" si="7"/>
        <v>70.568136431793093</v>
      </c>
      <c r="D26" s="12">
        <f t="shared" si="0"/>
        <v>204647.59565219996</v>
      </c>
      <c r="E26">
        <v>75</v>
      </c>
      <c r="F26">
        <f t="shared" si="1"/>
        <v>217500</v>
      </c>
      <c r="G26" s="12">
        <f t="shared" si="2"/>
        <v>-12852.404347800039</v>
      </c>
    </row>
    <row r="27" spans="1:7" x14ac:dyDescent="0.25">
      <c r="A27">
        <f t="shared" si="5"/>
        <v>25</v>
      </c>
      <c r="B27" s="12">
        <f t="shared" si="6"/>
        <v>2950</v>
      </c>
      <c r="C27" s="5">
        <f t="shared" si="7"/>
        <v>67.568136431793093</v>
      </c>
      <c r="D27" s="12">
        <f t="shared" si="0"/>
        <v>199326.00247378962</v>
      </c>
      <c r="E27">
        <v>75</v>
      </c>
      <c r="F27">
        <f t="shared" si="1"/>
        <v>221250</v>
      </c>
      <c r="G27" s="12">
        <f t="shared" si="2"/>
        <v>-21923.997526210384</v>
      </c>
    </row>
    <row r="28" spans="1:7" x14ac:dyDescent="0.25">
      <c r="A28">
        <f t="shared" si="5"/>
        <v>26</v>
      </c>
      <c r="B28" s="12">
        <f t="shared" si="6"/>
        <v>3000</v>
      </c>
      <c r="C28" s="5">
        <f t="shared" si="7"/>
        <v>64.568136431793093</v>
      </c>
      <c r="D28" s="12">
        <f t="shared" si="0"/>
        <v>193704.40929537927</v>
      </c>
      <c r="E28">
        <v>75</v>
      </c>
      <c r="F28">
        <f t="shared" si="1"/>
        <v>225000</v>
      </c>
      <c r="G28" s="12">
        <f t="shared" si="2"/>
        <v>-31295.590704620729</v>
      </c>
    </row>
    <row r="29" spans="1:7" x14ac:dyDescent="0.25">
      <c r="A29">
        <f t="shared" si="5"/>
        <v>27</v>
      </c>
      <c r="B29" s="12">
        <f t="shared" si="6"/>
        <v>3050</v>
      </c>
      <c r="C29" s="5">
        <f t="shared" si="7"/>
        <v>61.568136431793093</v>
      </c>
      <c r="D29" s="12">
        <f t="shared" si="0"/>
        <v>187782.81611696893</v>
      </c>
      <c r="E29">
        <v>75</v>
      </c>
      <c r="F29">
        <f t="shared" si="1"/>
        <v>228750</v>
      </c>
      <c r="G29" s="12">
        <f t="shared" si="2"/>
        <v>-40967.183883031073</v>
      </c>
    </row>
    <row r="30" spans="1:7" x14ac:dyDescent="0.25">
      <c r="A30">
        <f t="shared" si="5"/>
        <v>28</v>
      </c>
      <c r="B30" s="12">
        <f t="shared" si="6"/>
        <v>3100</v>
      </c>
      <c r="C30" s="5">
        <f t="shared" si="7"/>
        <v>58.568136431793093</v>
      </c>
      <c r="D30" s="12">
        <f t="shared" si="0"/>
        <v>181561.22293855858</v>
      </c>
      <c r="E30">
        <v>75</v>
      </c>
      <c r="F30">
        <f t="shared" si="1"/>
        <v>232500</v>
      </c>
      <c r="G30" s="12">
        <f t="shared" si="2"/>
        <v>-50938.777061441418</v>
      </c>
    </row>
    <row r="31" spans="1:7" x14ac:dyDescent="0.25">
      <c r="A31">
        <f t="shared" si="5"/>
        <v>29</v>
      </c>
      <c r="B31" s="12">
        <f t="shared" si="6"/>
        <v>3150</v>
      </c>
      <c r="C31" s="5">
        <f t="shared" si="7"/>
        <v>55.568136431793093</v>
      </c>
      <c r="D31" s="12">
        <f t="shared" si="0"/>
        <v>175039.62976014824</v>
      </c>
      <c r="E31">
        <v>75</v>
      </c>
      <c r="F31">
        <f t="shared" si="1"/>
        <v>236250</v>
      </c>
      <c r="G31" s="12">
        <f t="shared" si="2"/>
        <v>-61210.370239851763</v>
      </c>
    </row>
    <row r="32" spans="1:7" x14ac:dyDescent="0.25">
      <c r="A32">
        <f t="shared" si="5"/>
        <v>30</v>
      </c>
      <c r="B32" s="12">
        <f t="shared" si="6"/>
        <v>3200</v>
      </c>
      <c r="C32" s="5">
        <f t="shared" si="7"/>
        <v>52.568136431793093</v>
      </c>
      <c r="D32" s="12">
        <f t="shared" si="0"/>
        <v>168218.03658173789</v>
      </c>
      <c r="E32">
        <v>75</v>
      </c>
      <c r="F32">
        <f t="shared" si="1"/>
        <v>240000</v>
      </c>
      <c r="G32" s="12">
        <f t="shared" si="2"/>
        <v>-71781.963418262108</v>
      </c>
    </row>
    <row r="33" spans="1:7" x14ac:dyDescent="0.25">
      <c r="A33">
        <f t="shared" si="5"/>
        <v>31</v>
      </c>
      <c r="B33" s="12">
        <f t="shared" si="6"/>
        <v>3250</v>
      </c>
      <c r="C33" s="5">
        <f t="shared" si="7"/>
        <v>49.568136431793093</v>
      </c>
      <c r="D33" s="12">
        <f t="shared" si="0"/>
        <v>161096.44340332755</v>
      </c>
      <c r="E33">
        <v>75</v>
      </c>
      <c r="F33">
        <f t="shared" si="1"/>
        <v>243750</v>
      </c>
      <c r="G33" s="12">
        <f t="shared" si="2"/>
        <v>-82653.556596672453</v>
      </c>
    </row>
    <row r="34" spans="1:7" x14ac:dyDescent="0.25">
      <c r="A34">
        <f t="shared" si="5"/>
        <v>32</v>
      </c>
      <c r="B34" s="12">
        <f t="shared" si="6"/>
        <v>3300</v>
      </c>
      <c r="C34" s="5">
        <f t="shared" si="7"/>
        <v>46.568136431793093</v>
      </c>
      <c r="D34" s="12">
        <f t="shared" si="0"/>
        <v>153674.8502249172</v>
      </c>
      <c r="E34">
        <v>75</v>
      </c>
      <c r="F34">
        <f t="shared" si="1"/>
        <v>247500</v>
      </c>
      <c r="G34" s="12">
        <f t="shared" si="2"/>
        <v>-93825.149775082798</v>
      </c>
    </row>
    <row r="35" spans="1:7" x14ac:dyDescent="0.25">
      <c r="A35">
        <f t="shared" si="5"/>
        <v>33</v>
      </c>
      <c r="B35" s="12">
        <f t="shared" si="6"/>
        <v>3350</v>
      </c>
      <c r="C35" s="5">
        <f t="shared" si="7"/>
        <v>43.568136431793093</v>
      </c>
      <c r="D35" s="12">
        <f t="shared" si="0"/>
        <v>145953.25704650686</v>
      </c>
      <c r="E35">
        <v>75</v>
      </c>
      <c r="F35">
        <f t="shared" si="1"/>
        <v>251250</v>
      </c>
      <c r="G35" s="12">
        <f t="shared" si="2"/>
        <v>-105296.74295349314</v>
      </c>
    </row>
    <row r="36" spans="1:7" x14ac:dyDescent="0.25">
      <c r="A36">
        <f t="shared" si="5"/>
        <v>34</v>
      </c>
      <c r="B36" s="12">
        <f t="shared" si="6"/>
        <v>3400</v>
      </c>
      <c r="C36" s="5">
        <f t="shared" si="7"/>
        <v>40.568136431793093</v>
      </c>
      <c r="D36" s="12">
        <f t="shared" si="0"/>
        <v>137931.66386809651</v>
      </c>
      <c r="E36">
        <v>75</v>
      </c>
      <c r="F36">
        <f t="shared" si="1"/>
        <v>255000</v>
      </c>
      <c r="G36" s="12">
        <f t="shared" si="2"/>
        <v>-117068.33613190349</v>
      </c>
    </row>
    <row r="37" spans="1:7" x14ac:dyDescent="0.25">
      <c r="A37">
        <f t="shared" si="5"/>
        <v>35</v>
      </c>
      <c r="B37" s="12">
        <f t="shared" si="6"/>
        <v>3450</v>
      </c>
      <c r="C37" s="5">
        <f t="shared" si="7"/>
        <v>37.568136431793093</v>
      </c>
      <c r="D37" s="12">
        <f t="shared" si="0"/>
        <v>129610.07068968617</v>
      </c>
      <c r="E37">
        <v>75</v>
      </c>
      <c r="F37">
        <f t="shared" si="1"/>
        <v>258750</v>
      </c>
      <c r="G37" s="12">
        <f t="shared" si="2"/>
        <v>-129139.92931031383</v>
      </c>
    </row>
    <row r="38" spans="1:7" x14ac:dyDescent="0.25">
      <c r="A38">
        <f t="shared" si="5"/>
        <v>36</v>
      </c>
      <c r="B38" s="12">
        <f t="shared" si="6"/>
        <v>3500</v>
      </c>
      <c r="C38" s="5">
        <f t="shared" si="7"/>
        <v>34.568136431793093</v>
      </c>
      <c r="D38" s="12">
        <f t="shared" si="0"/>
        <v>120988.47751127582</v>
      </c>
      <c r="E38">
        <v>75</v>
      </c>
      <c r="F38">
        <f t="shared" si="1"/>
        <v>262500</v>
      </c>
      <c r="G38" s="12">
        <f t="shared" si="2"/>
        <v>-141511.52248872418</v>
      </c>
    </row>
    <row r="39" spans="1:7" x14ac:dyDescent="0.25">
      <c r="A39" s="1">
        <v>37</v>
      </c>
      <c r="G39" s="12"/>
    </row>
  </sheetData>
  <phoneticPr fontId="4" type="noConversion"/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population</vt:lpstr>
      <vt:lpstr>Zombies</vt:lpstr>
      <vt:lpstr>Bullets</vt:lpstr>
    </vt:vector>
  </TitlesOfParts>
  <Company>Barnard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Ghost</dc:creator>
  <cp:lastModifiedBy>Heather Van Volkinburg</cp:lastModifiedBy>
  <dcterms:created xsi:type="dcterms:W3CDTF">2014-08-18T17:57:43Z</dcterms:created>
  <dcterms:modified xsi:type="dcterms:W3CDTF">2014-09-25T15:55:38Z</dcterms:modified>
</cp:coreProperties>
</file>