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rnes7\Documents\HW\"/>
    </mc:Choice>
  </mc:AlternateContent>
  <xr:revisionPtr revIDLastSave="0" documentId="13_ncr:1_{64F9687A-88BD-4251-BAA3-3B7A21AE59DE}" xr6:coauthVersionLast="36" xr6:coauthVersionMax="36" xr10:uidLastSave="{00000000-0000-0000-0000-000000000000}"/>
  <bookViews>
    <workbookView xWindow="0" yWindow="0" windowWidth="24825" windowHeight="9330" activeTab="1" xr2:uid="{2B59BAFD-BA54-44B3-BEA3-451D0C810E85}"/>
  </bookViews>
  <sheets>
    <sheet name="Problem 10-1" sheetId="1" r:id="rId1"/>
    <sheet name="Problem 10-4" sheetId="2" r:id="rId2"/>
    <sheet name="Problem 11-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E9" i="2"/>
  <c r="F9" i="2"/>
  <c r="G9" i="2"/>
  <c r="H9" i="2"/>
  <c r="I9" i="2"/>
  <c r="J9" i="2"/>
  <c r="D9" i="2"/>
  <c r="D8" i="2"/>
  <c r="E8" i="2"/>
  <c r="F8" i="2"/>
  <c r="G8" i="2"/>
  <c r="H8" i="2"/>
  <c r="I8" i="2"/>
  <c r="J8" i="2"/>
  <c r="BK33" i="1"/>
  <c r="BK34" i="1"/>
  <c r="BK35" i="1"/>
  <c r="BK36" i="1"/>
  <c r="BK37" i="1"/>
  <c r="BK38" i="1"/>
  <c r="BK39" i="1"/>
  <c r="BK40" i="1"/>
  <c r="BK32" i="1"/>
  <c r="BJ39" i="1"/>
  <c r="BJ40" i="1"/>
  <c r="BJ38" i="1"/>
  <c r="BJ36" i="1"/>
  <c r="BJ37" i="1"/>
  <c r="BJ35" i="1"/>
  <c r="BJ33" i="1"/>
  <c r="BJ34" i="1"/>
  <c r="BJ32" i="1"/>
  <c r="BI39" i="1"/>
  <c r="BI40" i="1"/>
  <c r="BI38" i="1"/>
  <c r="BI36" i="1"/>
  <c r="BI37" i="1"/>
  <c r="BI35" i="1"/>
  <c r="BI34" i="1"/>
  <c r="BI33" i="1"/>
  <c r="BI32" i="1"/>
  <c r="BH40" i="1"/>
  <c r="BH39" i="1"/>
  <c r="BH38" i="1"/>
  <c r="BH37" i="1"/>
  <c r="BH36" i="1"/>
  <c r="BH35" i="1"/>
  <c r="BH34" i="1"/>
  <c r="BH33" i="1"/>
  <c r="BH32" i="1"/>
  <c r="BB28" i="1"/>
  <c r="BC27" i="1"/>
  <c r="BC26" i="1"/>
  <c r="BC25" i="1"/>
  <c r="BC24" i="1"/>
  <c r="BC23" i="1"/>
  <c r="BB27" i="1"/>
  <c r="BH6" i="1"/>
  <c r="BH25" i="1" s="1"/>
  <c r="BJ27" i="1"/>
  <c r="BB35" i="1" s="1"/>
  <c r="BF27" i="1"/>
  <c r="BB33" i="1" s="1"/>
  <c r="BK25" i="1"/>
  <c r="BK27" i="1" s="1"/>
  <c r="BK26" i="1"/>
  <c r="BK24" i="1"/>
  <c r="BG25" i="1"/>
  <c r="BG26" i="1"/>
  <c r="BG24" i="1"/>
  <c r="BG27" i="1" s="1"/>
  <c r="BJ26" i="1"/>
  <c r="BJ25" i="1"/>
  <c r="BJ24" i="1"/>
  <c r="BH26" i="1"/>
  <c r="BH24" i="1"/>
  <c r="BF26" i="1"/>
  <c r="BF25" i="1"/>
  <c r="BF24" i="1"/>
  <c r="BI12" i="1"/>
  <c r="BI13" i="1"/>
  <c r="BI14" i="1"/>
  <c r="BI15" i="1"/>
  <c r="BI16" i="1"/>
  <c r="BI17" i="1"/>
  <c r="BI18" i="1"/>
  <c r="BI19" i="1"/>
  <c r="BI11" i="1"/>
  <c r="BG6" i="1"/>
  <c r="BI6" i="1"/>
  <c r="BG7" i="1"/>
  <c r="BH7" i="1"/>
  <c r="BI7" i="1"/>
  <c r="BH5" i="1"/>
  <c r="BI5" i="1"/>
  <c r="BG5" i="1"/>
  <c r="BH27" i="1" l="1"/>
  <c r="BB34" i="1" s="1"/>
  <c r="BB36" i="1" s="1"/>
  <c r="BI26" i="1"/>
  <c r="BI24" i="1"/>
  <c r="BI25" i="1"/>
  <c r="BB37" i="1" l="1"/>
  <c r="BI27" i="1"/>
  <c r="BC34" i="1" l="1"/>
  <c r="BC35" i="1"/>
  <c r="BC33" i="1"/>
</calcChain>
</file>

<file path=xl/sharedStrings.xml><?xml version="1.0" encoding="utf-8"?>
<sst xmlns="http://schemas.openxmlformats.org/spreadsheetml/2006/main" count="157" uniqueCount="57">
  <si>
    <t>````````````````````````````````````````</t>
  </si>
  <si>
    <t>Day</t>
  </si>
  <si>
    <t>Time Period</t>
  </si>
  <si>
    <t>8:00-11:45</t>
  </si>
  <si>
    <t>12:00-3:45</t>
  </si>
  <si>
    <t>4:00-7:45</t>
  </si>
  <si>
    <t>Monday</t>
  </si>
  <si>
    <t>Tuesday</t>
  </si>
  <si>
    <t>Wednesday</t>
  </si>
  <si>
    <t>Axles counts for control station A</t>
  </si>
  <si>
    <t>Station</t>
  </si>
  <si>
    <t>Time</t>
  </si>
  <si>
    <t>Axle Count</t>
  </si>
  <si>
    <t>Axle Counts for coverage stations</t>
  </si>
  <si>
    <t>Sample Vehicle Classificatoin Count</t>
  </si>
  <si>
    <t>Vehicle Class</t>
  </si>
  <si>
    <t>Vehicle Count</t>
  </si>
  <si>
    <t>2 - axle</t>
  </si>
  <si>
    <t>3 - axle</t>
  </si>
  <si>
    <t>4 - acle</t>
  </si>
  <si>
    <t>5 - axle</t>
  </si>
  <si>
    <t>Adjusted axle counts for coverage stations</t>
  </si>
  <si>
    <t>Adjusted axle counts for control station A</t>
  </si>
  <si>
    <t>Total</t>
  </si>
  <si>
    <t>Control data and calibration of hourly variation pattern</t>
  </si>
  <si>
    <t>Count (Vehs)</t>
  </si>
  <si>
    <t>% of 12 hr</t>
  </si>
  <si>
    <t>Calibration of Daily Variation Factors</t>
  </si>
  <si>
    <t>Adjustment Factor</t>
  </si>
  <si>
    <t>Average</t>
  </si>
  <si>
    <t>12-hr Ctrl-Ct Location A</t>
  </si>
  <si>
    <t>Axles Obs</t>
  </si>
  <si>
    <t>Axles/Veh =</t>
  </si>
  <si>
    <t>12-hr expanded Count (vehs)</t>
  </si>
  <si>
    <t>12-hr adjusted count</t>
  </si>
  <si>
    <t>12-hr Volumes</t>
  </si>
  <si>
    <t>Veh Count</t>
  </si>
  <si>
    <t>Month</t>
  </si>
  <si>
    <t>January</t>
  </si>
  <si>
    <t>April</t>
  </si>
  <si>
    <t>July</t>
  </si>
  <si>
    <t>October</t>
  </si>
  <si>
    <t>Daily Factor</t>
  </si>
  <si>
    <t>Thursday</t>
  </si>
  <si>
    <t>Friday</t>
  </si>
  <si>
    <t>Saturday</t>
  </si>
  <si>
    <t>Sunday</t>
  </si>
  <si>
    <t>Average 24-hr Count</t>
  </si>
  <si>
    <t>Monthly Adjustment Factor</t>
  </si>
  <si>
    <t>February</t>
  </si>
  <si>
    <t>March</t>
  </si>
  <si>
    <t>May</t>
  </si>
  <si>
    <t>June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</si>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</sst>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10" fontId="0" fillId="0" borderId="1" xfId="1" applyNumberFormat="1" applyFont="1" applyBorder="1"/>
    <xf numFmtId="9" fontId="0" fillId="0" borderId="1" xfId="1" applyFont="1" applyBorder="1"/>
    <xf numFmtId="0" fontId="0" fillId="0" borderId="0" xfId="0" applyAlignment="1">
      <alignment horizontal="center" vertical="center" wrapText="1"/>
    </xf>
    <xf numFmtId="168" fontId="0" fillId="0" borderId="0" xfId="0" applyNumberForma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6DF5-4847-4125-B309-26B1BFAF5A9E}">
  <dimension ref="B2:BK40"/>
  <sheetViews>
    <sheetView topLeftCell="AY14" workbookViewId="0">
      <selection activeCell="BC33" sqref="BC33:BC35"/>
    </sheetView>
  </sheetViews>
  <sheetFormatPr defaultRowHeight="15" x14ac:dyDescent="0.25"/>
  <cols>
    <col min="53" max="53" width="13" customWidth="1"/>
    <col min="54" max="54" width="13.5703125" bestFit="1" customWidth="1"/>
    <col min="55" max="55" width="12.85546875" customWidth="1"/>
    <col min="56" max="56" width="12.28515625" customWidth="1"/>
    <col min="57" max="57" width="12.5703125" bestFit="1" customWidth="1"/>
    <col min="58" max="58" width="11.5703125" customWidth="1"/>
    <col min="59" max="59" width="12.85546875" customWidth="1"/>
    <col min="60" max="60" width="10.7109375" customWidth="1"/>
    <col min="61" max="61" width="12.7109375" customWidth="1"/>
    <col min="62" max="62" width="10.5703125" bestFit="1" customWidth="1"/>
  </cols>
  <sheetData>
    <row r="2" spans="2:61" x14ac:dyDescent="0.25">
      <c r="B2" t="s">
        <v>0</v>
      </c>
      <c r="BA2" t="s">
        <v>9</v>
      </c>
      <c r="BF2" t="s">
        <v>22</v>
      </c>
    </row>
    <row r="3" spans="2:61" x14ac:dyDescent="0.25">
      <c r="BA3" s="3" t="s">
        <v>1</v>
      </c>
      <c r="BB3" s="4" t="s">
        <v>2</v>
      </c>
      <c r="BC3" s="4"/>
      <c r="BD3" s="4"/>
      <c r="BF3" s="3" t="s">
        <v>1</v>
      </c>
      <c r="BG3" s="4" t="s">
        <v>2</v>
      </c>
      <c r="BH3" s="4"/>
      <c r="BI3" s="4"/>
    </row>
    <row r="4" spans="2:61" x14ac:dyDescent="0.25">
      <c r="BA4" s="3"/>
      <c r="BB4" s="5" t="s">
        <v>3</v>
      </c>
      <c r="BC4" s="5" t="s">
        <v>4</v>
      </c>
      <c r="BD4" s="5" t="s">
        <v>5</v>
      </c>
      <c r="BF4" s="3"/>
      <c r="BG4" s="5" t="s">
        <v>3</v>
      </c>
      <c r="BH4" s="5" t="s">
        <v>4</v>
      </c>
      <c r="BI4" s="5" t="s">
        <v>5</v>
      </c>
    </row>
    <row r="5" spans="2:61" x14ac:dyDescent="0.25">
      <c r="BA5" s="5" t="s">
        <v>6</v>
      </c>
      <c r="BB5" s="5">
        <v>3000</v>
      </c>
      <c r="BC5" s="5">
        <v>2800</v>
      </c>
      <c r="BD5" s="5">
        <v>4100</v>
      </c>
      <c r="BF5" s="5" t="s">
        <v>6</v>
      </c>
      <c r="BG5" s="10">
        <f>BB5*(4/3.75)</f>
        <v>3200</v>
      </c>
      <c r="BH5" s="10">
        <f t="shared" ref="BH5:BI5" si="0">BC5*(4/3.75)</f>
        <v>2986.6666666666665</v>
      </c>
      <c r="BI5" s="10">
        <f t="shared" si="0"/>
        <v>4373.333333333333</v>
      </c>
    </row>
    <row r="6" spans="2:61" x14ac:dyDescent="0.25">
      <c r="BA6" s="5" t="s">
        <v>7</v>
      </c>
      <c r="BB6" s="5">
        <v>3300</v>
      </c>
      <c r="BC6" s="5">
        <v>3000</v>
      </c>
      <c r="BD6" s="5">
        <v>4400</v>
      </c>
      <c r="BF6" s="5" t="s">
        <v>7</v>
      </c>
      <c r="BG6" s="10">
        <f t="shared" ref="BG6:BG7" si="1">BB6*(4/3.75)</f>
        <v>3520</v>
      </c>
      <c r="BH6" s="10">
        <f>BC6*(4/3.75)</f>
        <v>3200</v>
      </c>
      <c r="BI6" s="10">
        <f t="shared" ref="BI6:BI7" si="2">BD6*(4/3.75)</f>
        <v>4693.333333333333</v>
      </c>
    </row>
    <row r="7" spans="2:61" x14ac:dyDescent="0.25">
      <c r="BA7" s="5" t="s">
        <v>8</v>
      </c>
      <c r="BB7" s="5">
        <v>4000</v>
      </c>
      <c r="BC7" s="5">
        <v>3600</v>
      </c>
      <c r="BD7" s="5">
        <v>5000</v>
      </c>
      <c r="BF7" s="5" t="s">
        <v>8</v>
      </c>
      <c r="BG7" s="10">
        <f t="shared" si="1"/>
        <v>4266.666666666667</v>
      </c>
      <c r="BH7" s="10">
        <f t="shared" ref="BH6:BH7" si="3">BC7*(4/3.75)</f>
        <v>3840</v>
      </c>
      <c r="BI7" s="10">
        <f t="shared" si="2"/>
        <v>5333.333333333333</v>
      </c>
    </row>
    <row r="9" spans="2:61" x14ac:dyDescent="0.25">
      <c r="AZ9" s="8"/>
      <c r="BA9" s="9" t="s">
        <v>13</v>
      </c>
      <c r="BF9" s="9" t="s">
        <v>21</v>
      </c>
    </row>
    <row r="10" spans="2:61" x14ac:dyDescent="0.25">
      <c r="BA10" s="6" t="s">
        <v>10</v>
      </c>
      <c r="BB10" s="5" t="s">
        <v>1</v>
      </c>
      <c r="BC10" s="5" t="s">
        <v>11</v>
      </c>
      <c r="BD10" s="5" t="s">
        <v>12</v>
      </c>
      <c r="BF10" s="6" t="s">
        <v>10</v>
      </c>
      <c r="BG10" s="5" t="s">
        <v>1</v>
      </c>
      <c r="BH10" s="5" t="s">
        <v>11</v>
      </c>
      <c r="BI10" s="5" t="s">
        <v>12</v>
      </c>
    </row>
    <row r="11" spans="2:61" x14ac:dyDescent="0.25">
      <c r="BA11" s="5">
        <v>1</v>
      </c>
      <c r="BB11" s="5" t="s">
        <v>6</v>
      </c>
      <c r="BC11" s="5" t="s">
        <v>3</v>
      </c>
      <c r="BD11" s="5">
        <v>1900</v>
      </c>
      <c r="BF11" s="5">
        <v>1</v>
      </c>
      <c r="BG11" s="5" t="s">
        <v>6</v>
      </c>
      <c r="BH11" s="5" t="s">
        <v>3</v>
      </c>
      <c r="BI11" s="10">
        <f>BD11*(4/3.75)</f>
        <v>2026.6666666666667</v>
      </c>
    </row>
    <row r="12" spans="2:61" x14ac:dyDescent="0.25">
      <c r="BA12" s="5">
        <v>2</v>
      </c>
      <c r="BB12" s="5" t="s">
        <v>6</v>
      </c>
      <c r="BC12" s="5" t="s">
        <v>4</v>
      </c>
      <c r="BD12" s="5">
        <v>2600</v>
      </c>
      <c r="BF12" s="5">
        <v>2</v>
      </c>
      <c r="BG12" s="5" t="s">
        <v>6</v>
      </c>
      <c r="BH12" s="5" t="s">
        <v>4</v>
      </c>
      <c r="BI12" s="10">
        <f t="shared" ref="BI12:BI19" si="4">BD12*(4/3.75)</f>
        <v>2773.3333333333335</v>
      </c>
    </row>
    <row r="13" spans="2:61" x14ac:dyDescent="0.25">
      <c r="BA13" s="5">
        <v>3</v>
      </c>
      <c r="BB13" s="5" t="s">
        <v>6</v>
      </c>
      <c r="BC13" s="5" t="s">
        <v>5</v>
      </c>
      <c r="BD13" s="5">
        <v>1500</v>
      </c>
      <c r="BF13" s="5">
        <v>3</v>
      </c>
      <c r="BG13" s="5" t="s">
        <v>6</v>
      </c>
      <c r="BH13" s="5" t="s">
        <v>5</v>
      </c>
      <c r="BI13" s="10">
        <f t="shared" si="4"/>
        <v>1600</v>
      </c>
    </row>
    <row r="14" spans="2:61" x14ac:dyDescent="0.25">
      <c r="BA14" s="5">
        <v>4</v>
      </c>
      <c r="BB14" s="5" t="s">
        <v>7</v>
      </c>
      <c r="BC14" s="5" t="s">
        <v>3</v>
      </c>
      <c r="BD14" s="5">
        <v>3000</v>
      </c>
      <c r="BF14" s="5">
        <v>4</v>
      </c>
      <c r="BG14" s="5" t="s">
        <v>7</v>
      </c>
      <c r="BH14" s="5" t="s">
        <v>3</v>
      </c>
      <c r="BI14" s="10">
        <f t="shared" si="4"/>
        <v>3200</v>
      </c>
    </row>
    <row r="15" spans="2:61" x14ac:dyDescent="0.25">
      <c r="BA15" s="5">
        <v>5</v>
      </c>
      <c r="BB15" s="5" t="s">
        <v>7</v>
      </c>
      <c r="BC15" s="5" t="s">
        <v>4</v>
      </c>
      <c r="BD15" s="5">
        <v>3600</v>
      </c>
      <c r="BF15" s="5">
        <v>5</v>
      </c>
      <c r="BG15" s="5" t="s">
        <v>7</v>
      </c>
      <c r="BH15" s="5" t="s">
        <v>4</v>
      </c>
      <c r="BI15" s="10">
        <f t="shared" si="4"/>
        <v>3840</v>
      </c>
    </row>
    <row r="16" spans="2:61" x14ac:dyDescent="0.25">
      <c r="BA16" s="5">
        <v>6</v>
      </c>
      <c r="BB16" s="5" t="s">
        <v>7</v>
      </c>
      <c r="BC16" s="5" t="s">
        <v>5</v>
      </c>
      <c r="BD16" s="5">
        <v>4800</v>
      </c>
      <c r="BF16" s="5">
        <v>6</v>
      </c>
      <c r="BG16" s="5" t="s">
        <v>7</v>
      </c>
      <c r="BH16" s="5" t="s">
        <v>5</v>
      </c>
      <c r="BI16" s="10">
        <f t="shared" si="4"/>
        <v>5120</v>
      </c>
    </row>
    <row r="17" spans="53:63" x14ac:dyDescent="0.25">
      <c r="BA17" s="5">
        <v>7</v>
      </c>
      <c r="BB17" s="5" t="s">
        <v>8</v>
      </c>
      <c r="BC17" s="5" t="s">
        <v>3</v>
      </c>
      <c r="BD17" s="5">
        <v>3500</v>
      </c>
      <c r="BF17" s="5">
        <v>7</v>
      </c>
      <c r="BG17" s="5" t="s">
        <v>8</v>
      </c>
      <c r="BH17" s="5" t="s">
        <v>3</v>
      </c>
      <c r="BI17" s="10">
        <f t="shared" si="4"/>
        <v>3733.3333333333335</v>
      </c>
    </row>
    <row r="18" spans="53:63" x14ac:dyDescent="0.25">
      <c r="BA18" s="5">
        <v>8</v>
      </c>
      <c r="BB18" s="5" t="s">
        <v>8</v>
      </c>
      <c r="BC18" s="5" t="s">
        <v>4</v>
      </c>
      <c r="BD18" s="5">
        <v>3200</v>
      </c>
      <c r="BF18" s="5">
        <v>8</v>
      </c>
      <c r="BG18" s="5" t="s">
        <v>8</v>
      </c>
      <c r="BH18" s="5" t="s">
        <v>4</v>
      </c>
      <c r="BI18" s="10">
        <f t="shared" si="4"/>
        <v>3413.3333333333335</v>
      </c>
    </row>
    <row r="19" spans="53:63" x14ac:dyDescent="0.25">
      <c r="BA19" s="5">
        <v>9</v>
      </c>
      <c r="BB19" s="5" t="s">
        <v>8</v>
      </c>
      <c r="BC19" s="5" t="s">
        <v>5</v>
      </c>
      <c r="BD19" s="5">
        <v>4400</v>
      </c>
      <c r="BF19" s="5">
        <v>9</v>
      </c>
      <c r="BG19" s="5" t="s">
        <v>8</v>
      </c>
      <c r="BH19" s="5" t="s">
        <v>5</v>
      </c>
      <c r="BI19" s="10">
        <f t="shared" si="4"/>
        <v>4693.333333333333</v>
      </c>
    </row>
    <row r="21" spans="53:63" x14ac:dyDescent="0.25">
      <c r="BA21" t="s">
        <v>14</v>
      </c>
      <c r="BE21" t="s">
        <v>24</v>
      </c>
    </row>
    <row r="22" spans="53:63" x14ac:dyDescent="0.25">
      <c r="BA22" s="5" t="s">
        <v>15</v>
      </c>
      <c r="BB22" s="6" t="s">
        <v>16</v>
      </c>
      <c r="BC22" s="6" t="s">
        <v>31</v>
      </c>
      <c r="BE22" s="3" t="s">
        <v>11</v>
      </c>
      <c r="BF22" s="4" t="s">
        <v>6</v>
      </c>
      <c r="BG22" s="4"/>
      <c r="BH22" s="12" t="s">
        <v>7</v>
      </c>
      <c r="BI22" s="12"/>
      <c r="BJ22" s="4" t="s">
        <v>8</v>
      </c>
      <c r="BK22" s="4"/>
    </row>
    <row r="23" spans="53:63" x14ac:dyDescent="0.25">
      <c r="BA23" s="5" t="s">
        <v>17</v>
      </c>
      <c r="BB23" s="5">
        <v>1100</v>
      </c>
      <c r="BC23" s="5">
        <f>BB23*2</f>
        <v>2200</v>
      </c>
      <c r="BE23" s="3"/>
      <c r="BF23" s="7" t="s">
        <v>25</v>
      </c>
      <c r="BG23" s="7" t="s">
        <v>26</v>
      </c>
      <c r="BH23" s="7" t="s">
        <v>25</v>
      </c>
      <c r="BI23" s="7" t="s">
        <v>26</v>
      </c>
      <c r="BJ23" s="7" t="s">
        <v>25</v>
      </c>
      <c r="BK23" s="7" t="s">
        <v>26</v>
      </c>
    </row>
    <row r="24" spans="53:63" x14ac:dyDescent="0.25">
      <c r="BA24" s="5" t="s">
        <v>18</v>
      </c>
      <c r="BB24" s="5">
        <v>130</v>
      </c>
      <c r="BC24" s="5">
        <f>BB24*3</f>
        <v>390</v>
      </c>
      <c r="BE24" s="5" t="s">
        <v>3</v>
      </c>
      <c r="BF24" s="13">
        <f>BG5</f>
        <v>3200</v>
      </c>
      <c r="BG24" s="14">
        <f>BF24/SUM($BF$24:$BF$26)</f>
        <v>0.30303030303030304</v>
      </c>
      <c r="BH24" s="13">
        <f>BG6</f>
        <v>3520</v>
      </c>
      <c r="BI24" s="14">
        <f>BH24/SUM($BH$24:$BH$26)</f>
        <v>0.30841121495327106</v>
      </c>
      <c r="BJ24" s="13">
        <f>BG7</f>
        <v>4266.666666666667</v>
      </c>
      <c r="BK24" s="14">
        <f>BJ24/SUM($BJ$24:$BJ$26)</f>
        <v>0.3174603174603175</v>
      </c>
    </row>
    <row r="25" spans="53:63" x14ac:dyDescent="0.25">
      <c r="BA25" s="5" t="s">
        <v>19</v>
      </c>
      <c r="BB25" s="5">
        <v>40</v>
      </c>
      <c r="BC25" s="5">
        <f>BB25*4</f>
        <v>160</v>
      </c>
      <c r="BE25" s="5" t="s">
        <v>4</v>
      </c>
      <c r="BF25" s="13">
        <f>BH5</f>
        <v>2986.6666666666665</v>
      </c>
      <c r="BG25" s="14">
        <f>BF25/SUM($BF$24:$BF$26)</f>
        <v>0.28282828282828282</v>
      </c>
      <c r="BH25" s="13">
        <f>BH6</f>
        <v>3200</v>
      </c>
      <c r="BI25" s="14">
        <f>BH25/SUM($BH$24:$BH$26)</f>
        <v>0.28037383177570097</v>
      </c>
      <c r="BJ25" s="13">
        <f>BH7</f>
        <v>3840</v>
      </c>
      <c r="BK25" s="14">
        <f>BJ25/SUM($BJ$24:$BJ$26)</f>
        <v>0.2857142857142857</v>
      </c>
    </row>
    <row r="26" spans="53:63" x14ac:dyDescent="0.25">
      <c r="BA26" s="5" t="s">
        <v>20</v>
      </c>
      <c r="BB26" s="5">
        <v>6</v>
      </c>
      <c r="BC26" s="5">
        <f>BB26*5</f>
        <v>30</v>
      </c>
      <c r="BE26" s="5" t="s">
        <v>5</v>
      </c>
      <c r="BF26" s="13">
        <f>BI5</f>
        <v>4373.333333333333</v>
      </c>
      <c r="BG26" s="14">
        <f>BF26/SUM($BF$24:$BF$26)</f>
        <v>0.41414141414141409</v>
      </c>
      <c r="BH26" s="13">
        <f>BI6</f>
        <v>4693.333333333333</v>
      </c>
      <c r="BI26" s="14">
        <f>BH26/SUM($BH$24:$BH$26)</f>
        <v>0.41121495327102803</v>
      </c>
      <c r="BJ26" s="13">
        <f>BI7</f>
        <v>5333.333333333333</v>
      </c>
      <c r="BK26" s="14">
        <f>BJ26/SUM($BJ$24:$BJ$26)</f>
        <v>0.3968253968253968</v>
      </c>
    </row>
    <row r="27" spans="53:63" x14ac:dyDescent="0.25">
      <c r="BA27" s="6" t="s">
        <v>23</v>
      </c>
      <c r="BB27" s="5">
        <f>SUM(BB23:BB26)</f>
        <v>1276</v>
      </c>
      <c r="BC27" s="5">
        <f>SUM(BC23:BC26)</f>
        <v>2780</v>
      </c>
      <c r="BE27" s="6" t="s">
        <v>23</v>
      </c>
      <c r="BF27" s="13">
        <f>SUM(BF24:BF26)</f>
        <v>10560</v>
      </c>
      <c r="BG27" s="15">
        <f t="shared" ref="BG27:BK27" si="5">SUM(BG24:BG26)</f>
        <v>1</v>
      </c>
      <c r="BH27" s="13">
        <f t="shared" si="5"/>
        <v>11413.333333333332</v>
      </c>
      <c r="BI27" s="15">
        <f t="shared" si="5"/>
        <v>1</v>
      </c>
      <c r="BJ27" s="13">
        <f t="shared" si="5"/>
        <v>13440</v>
      </c>
      <c r="BK27" s="15">
        <f t="shared" si="5"/>
        <v>1</v>
      </c>
    </row>
    <row r="28" spans="53:63" x14ac:dyDescent="0.25">
      <c r="BA28" s="6" t="s">
        <v>32</v>
      </c>
      <c r="BB28" s="19">
        <f>BC27/BB27</f>
        <v>2.1786833855799372</v>
      </c>
      <c r="BC28" s="7"/>
    </row>
    <row r="30" spans="53:63" x14ac:dyDescent="0.25">
      <c r="BA30" s="9" t="s">
        <v>27</v>
      </c>
      <c r="BE30" s="20" t="s">
        <v>10</v>
      </c>
      <c r="BF30" s="3" t="s">
        <v>1</v>
      </c>
      <c r="BG30" s="3" t="s">
        <v>11</v>
      </c>
      <c r="BH30" s="18" t="s">
        <v>36</v>
      </c>
      <c r="BI30" s="21" t="s">
        <v>33</v>
      </c>
      <c r="BJ30" s="21" t="s">
        <v>34</v>
      </c>
      <c r="BK30" s="22" t="s">
        <v>35</v>
      </c>
    </row>
    <row r="31" spans="53:63" x14ac:dyDescent="0.25">
      <c r="BA31" s="3" t="s">
        <v>1</v>
      </c>
      <c r="BB31" s="18" t="s">
        <v>30</v>
      </c>
      <c r="BC31" s="18" t="s">
        <v>28</v>
      </c>
      <c r="BE31" s="20"/>
      <c r="BF31" s="3"/>
      <c r="BG31" s="3"/>
      <c r="BH31" s="18"/>
      <c r="BI31" s="21"/>
      <c r="BJ31" s="21"/>
      <c r="BK31" s="22"/>
    </row>
    <row r="32" spans="53:63" x14ac:dyDescent="0.25">
      <c r="BA32" s="3"/>
      <c r="BB32" s="18"/>
      <c r="BC32" s="18"/>
      <c r="BE32" s="5">
        <v>1</v>
      </c>
      <c r="BF32" s="5" t="s">
        <v>6</v>
      </c>
      <c r="BG32" s="5" t="s">
        <v>3</v>
      </c>
      <c r="BH32" s="10">
        <f>BI11</f>
        <v>2026.6666666666667</v>
      </c>
      <c r="BI32" s="10">
        <f>BH32/BG24</f>
        <v>6688</v>
      </c>
      <c r="BJ32" s="10">
        <f>BI32*$BC$33</f>
        <v>7476.1481481481469</v>
      </c>
      <c r="BK32" s="23">
        <f>BJ32/$BB$28</f>
        <v>3431.4982147615237</v>
      </c>
    </row>
    <row r="33" spans="53:63" x14ac:dyDescent="0.25">
      <c r="BA33" s="5" t="s">
        <v>6</v>
      </c>
      <c r="BB33" s="10">
        <f>BF27</f>
        <v>10560</v>
      </c>
      <c r="BC33" s="24">
        <f>$BB$37/BB33</f>
        <v>1.1178451178451176</v>
      </c>
      <c r="BE33" s="5">
        <v>2</v>
      </c>
      <c r="BF33" s="5" t="s">
        <v>6</v>
      </c>
      <c r="BG33" s="5" t="s">
        <v>4</v>
      </c>
      <c r="BH33" s="10">
        <f>BI12</f>
        <v>2773.3333333333335</v>
      </c>
      <c r="BI33" s="10">
        <f>BH33/BG25</f>
        <v>9805.7142857142862</v>
      </c>
      <c r="BJ33" s="10">
        <f t="shared" ref="BJ33:BJ34" si="6">BI33*$BC$33</f>
        <v>10961.269841269839</v>
      </c>
      <c r="BK33" s="23">
        <f t="shared" ref="BK33:BK40" si="7">BJ33/$BB$28</f>
        <v>5031.1439990864446</v>
      </c>
    </row>
    <row r="34" spans="53:63" x14ac:dyDescent="0.25">
      <c r="BA34" s="5" t="s">
        <v>7</v>
      </c>
      <c r="BB34" s="10">
        <f>BH27</f>
        <v>11413.333333333332</v>
      </c>
      <c r="BC34" s="24">
        <f>$BB$37/BB34</f>
        <v>1.0342679127725858</v>
      </c>
      <c r="BE34" s="5">
        <v>3</v>
      </c>
      <c r="BF34" s="5" t="s">
        <v>6</v>
      </c>
      <c r="BG34" s="5" t="s">
        <v>5</v>
      </c>
      <c r="BH34" s="10">
        <f>BI13</f>
        <v>1600</v>
      </c>
      <c r="BI34" s="10">
        <f>BH34/BG26</f>
        <v>3863.414634146342</v>
      </c>
      <c r="BJ34" s="10">
        <f t="shared" si="6"/>
        <v>4318.6991869918693</v>
      </c>
      <c r="BK34" s="23">
        <f t="shared" si="7"/>
        <v>1982.2518570509444</v>
      </c>
    </row>
    <row r="35" spans="53:63" x14ac:dyDescent="0.25">
      <c r="BA35" s="5" t="s">
        <v>8</v>
      </c>
      <c r="BB35" s="10">
        <f>BJ27</f>
        <v>13440</v>
      </c>
      <c r="BC35" s="24">
        <f>$BB$37/BB35</f>
        <v>0.87830687830687826</v>
      </c>
      <c r="BE35" s="5">
        <v>4</v>
      </c>
      <c r="BF35" s="5" t="s">
        <v>7</v>
      </c>
      <c r="BG35" s="5" t="s">
        <v>3</v>
      </c>
      <c r="BH35" s="10">
        <f>BI14</f>
        <v>3200</v>
      </c>
      <c r="BI35" s="10">
        <f>BH35/BI24</f>
        <v>10375.757575757574</v>
      </c>
      <c r="BJ35" s="10">
        <f>BI35*$BC$34</f>
        <v>10731.313131313131</v>
      </c>
      <c r="BK35" s="23">
        <f t="shared" si="7"/>
        <v>4925.5955235811352</v>
      </c>
    </row>
    <row r="36" spans="53:63" x14ac:dyDescent="0.25">
      <c r="BA36" s="5" t="s">
        <v>23</v>
      </c>
      <c r="BB36" s="10">
        <f>SUM(BB33:BB35)</f>
        <v>35413.333333333328</v>
      </c>
      <c r="BC36" s="5"/>
      <c r="BE36" s="5">
        <v>5</v>
      </c>
      <c r="BF36" s="5" t="s">
        <v>7</v>
      </c>
      <c r="BG36" s="5" t="s">
        <v>4</v>
      </c>
      <c r="BH36" s="10">
        <f>BI15</f>
        <v>3840</v>
      </c>
      <c r="BI36" s="10">
        <f t="shared" ref="BI36:BI37" si="8">BH36/BI25</f>
        <v>13695.999999999998</v>
      </c>
      <c r="BJ36" s="10">
        <f t="shared" ref="BJ36:BJ37" si="9">BI36*$BC$34</f>
        <v>14165.333333333332</v>
      </c>
      <c r="BK36" s="23">
        <f t="shared" si="7"/>
        <v>6501.7860911270982</v>
      </c>
    </row>
    <row r="37" spans="53:63" x14ac:dyDescent="0.25">
      <c r="BA37" s="5" t="s">
        <v>29</v>
      </c>
      <c r="BB37" s="10">
        <f>AVERAGE(BB33:BB35)</f>
        <v>11804.444444444443</v>
      </c>
      <c r="BC37" s="5"/>
      <c r="BE37" s="5">
        <v>6</v>
      </c>
      <c r="BF37" s="5" t="s">
        <v>7</v>
      </c>
      <c r="BG37" s="5" t="s">
        <v>5</v>
      </c>
      <c r="BH37" s="10">
        <f>BI16</f>
        <v>5120</v>
      </c>
      <c r="BI37" s="10">
        <f t="shared" si="8"/>
        <v>12450.909090909092</v>
      </c>
      <c r="BJ37" s="10">
        <f t="shared" si="9"/>
        <v>12877.57575757576</v>
      </c>
      <c r="BK37" s="23">
        <f t="shared" si="7"/>
        <v>5910.7146282973636</v>
      </c>
    </row>
    <row r="38" spans="53:63" x14ac:dyDescent="0.25">
      <c r="BE38" s="5">
        <v>7</v>
      </c>
      <c r="BF38" s="5" t="s">
        <v>8</v>
      </c>
      <c r="BG38" s="5" t="s">
        <v>3</v>
      </c>
      <c r="BH38" s="10">
        <f>BI17</f>
        <v>3733.3333333333335</v>
      </c>
      <c r="BI38" s="10">
        <f>BH38/BK24</f>
        <v>11759.999999999998</v>
      </c>
      <c r="BJ38" s="10">
        <f>BI38*$BC$35</f>
        <v>10328.888888888887</v>
      </c>
      <c r="BK38" s="23">
        <f t="shared" si="7"/>
        <v>4740.8856914468415</v>
      </c>
    </row>
    <row r="39" spans="53:63" x14ac:dyDescent="0.25">
      <c r="BE39" s="5">
        <v>8</v>
      </c>
      <c r="BF39" s="5" t="s">
        <v>8</v>
      </c>
      <c r="BG39" s="5" t="s">
        <v>4</v>
      </c>
      <c r="BH39" s="10">
        <f>BI18</f>
        <v>3413.3333333333335</v>
      </c>
      <c r="BI39" s="10">
        <f t="shared" ref="BI39:BI40" si="10">BH39/BK25</f>
        <v>11946.666666666668</v>
      </c>
      <c r="BJ39" s="10">
        <f t="shared" ref="BJ39:BJ40" si="11">BI39*$BC$35</f>
        <v>10492.839506172841</v>
      </c>
      <c r="BK39" s="23">
        <f t="shared" si="7"/>
        <v>4816.1378452793324</v>
      </c>
    </row>
    <row r="40" spans="53:63" x14ac:dyDescent="0.25">
      <c r="BE40" s="5">
        <v>9</v>
      </c>
      <c r="BF40" s="5" t="s">
        <v>8</v>
      </c>
      <c r="BG40" s="5" t="s">
        <v>5</v>
      </c>
      <c r="BH40" s="10">
        <f>BI19</f>
        <v>4693.333333333333</v>
      </c>
      <c r="BI40" s="10">
        <f t="shared" si="10"/>
        <v>11827.2</v>
      </c>
      <c r="BJ40" s="10">
        <f t="shared" si="11"/>
        <v>10387.911111111111</v>
      </c>
      <c r="BK40" s="23">
        <f t="shared" si="7"/>
        <v>4767.9764668265389</v>
      </c>
    </row>
  </sheetData>
  <mergeCells count="18">
    <mergeCell ref="BH30:BH31"/>
    <mergeCell ref="BI30:BI31"/>
    <mergeCell ref="BJ30:BJ31"/>
    <mergeCell ref="BK30:BK31"/>
    <mergeCell ref="BA31:BA32"/>
    <mergeCell ref="BB31:BB32"/>
    <mergeCell ref="BC31:BC32"/>
    <mergeCell ref="BE30:BE31"/>
    <mergeCell ref="BF30:BF31"/>
    <mergeCell ref="BG30:BG31"/>
    <mergeCell ref="BA3:BA4"/>
    <mergeCell ref="BB3:BD3"/>
    <mergeCell ref="BF3:BF4"/>
    <mergeCell ref="BG3:BI3"/>
    <mergeCell ref="BE22:BE23"/>
    <mergeCell ref="BF22:BG22"/>
    <mergeCell ref="BH22:BI22"/>
    <mergeCell ref="BJ22:B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C024-A9C5-4E60-83EC-81BA4E0D1ACC}">
  <dimension ref="C2:J29"/>
  <sheetViews>
    <sheetView tabSelected="1" workbookViewId="0">
      <selection activeCell="D10" sqref="D10"/>
    </sheetView>
  </sheetViews>
  <sheetFormatPr defaultRowHeight="15" x14ac:dyDescent="0.25"/>
  <cols>
    <col min="4" max="4" width="9.5703125" bestFit="1" customWidth="1"/>
  </cols>
  <sheetData>
    <row r="2" spans="3:10" x14ac:dyDescent="0.25">
      <c r="C2" s="2" t="s">
        <v>37</v>
      </c>
      <c r="D2" s="1" t="s">
        <v>1</v>
      </c>
      <c r="E2" s="1"/>
      <c r="F2" s="1"/>
      <c r="G2" s="1"/>
      <c r="H2" s="1"/>
      <c r="I2" s="1"/>
      <c r="J2" s="1"/>
    </row>
    <row r="3" spans="3:10" x14ac:dyDescent="0.25">
      <c r="C3" s="2"/>
      <c r="D3" t="s">
        <v>6</v>
      </c>
      <c r="E3" t="s">
        <v>7</v>
      </c>
      <c r="F3" t="s">
        <v>8</v>
      </c>
      <c r="G3" t="s">
        <v>43</v>
      </c>
      <c r="H3" t="s">
        <v>44</v>
      </c>
      <c r="I3" t="s">
        <v>45</v>
      </c>
      <c r="J3" t="s">
        <v>46</v>
      </c>
    </row>
    <row r="4" spans="3:10" x14ac:dyDescent="0.25">
      <c r="C4" t="s">
        <v>38</v>
      </c>
      <c r="D4">
        <v>2000</v>
      </c>
      <c r="E4">
        <v>2200</v>
      </c>
      <c r="F4">
        <v>2250</v>
      </c>
      <c r="G4">
        <v>2000</v>
      </c>
      <c r="H4">
        <v>1800</v>
      </c>
      <c r="I4">
        <v>1500</v>
      </c>
      <c r="J4">
        <v>950</v>
      </c>
    </row>
    <row r="5" spans="3:10" x14ac:dyDescent="0.25">
      <c r="C5" t="s">
        <v>39</v>
      </c>
      <c r="D5">
        <v>1900</v>
      </c>
      <c r="E5">
        <v>2080</v>
      </c>
      <c r="F5">
        <v>2110</v>
      </c>
      <c r="G5">
        <v>1890</v>
      </c>
      <c r="H5">
        <v>1750</v>
      </c>
      <c r="I5">
        <v>1400</v>
      </c>
      <c r="J5">
        <v>890</v>
      </c>
    </row>
    <row r="6" spans="3:10" x14ac:dyDescent="0.25">
      <c r="C6" t="s">
        <v>40</v>
      </c>
      <c r="D6">
        <v>1700</v>
      </c>
      <c r="E6">
        <v>1850</v>
      </c>
      <c r="F6">
        <v>1900</v>
      </c>
      <c r="G6">
        <v>1710</v>
      </c>
      <c r="H6">
        <v>1580</v>
      </c>
      <c r="I6">
        <v>1150</v>
      </c>
      <c r="J6">
        <v>800</v>
      </c>
    </row>
    <row r="7" spans="3:10" x14ac:dyDescent="0.25">
      <c r="C7" t="s">
        <v>41</v>
      </c>
      <c r="D7">
        <v>2100</v>
      </c>
      <c r="E7">
        <v>2270</v>
      </c>
      <c r="F7">
        <v>2300</v>
      </c>
      <c r="G7">
        <v>2050</v>
      </c>
      <c r="H7">
        <v>1800</v>
      </c>
      <c r="I7">
        <v>1550</v>
      </c>
      <c r="J7">
        <v>1010</v>
      </c>
    </row>
    <row r="8" spans="3:10" x14ac:dyDescent="0.25">
      <c r="C8" t="s">
        <v>23</v>
      </c>
      <c r="D8">
        <f>SUM(D4:D7)</f>
        <v>7700</v>
      </c>
      <c r="E8">
        <f t="shared" ref="E8:J8" si="0">SUM(E4:E7)</f>
        <v>8400</v>
      </c>
      <c r="F8">
        <f t="shared" si="0"/>
        <v>8560</v>
      </c>
      <c r="G8">
        <f t="shared" si="0"/>
        <v>7650</v>
      </c>
      <c r="H8">
        <f t="shared" si="0"/>
        <v>6930</v>
      </c>
      <c r="I8">
        <f t="shared" si="0"/>
        <v>5600</v>
      </c>
      <c r="J8">
        <f t="shared" si="0"/>
        <v>3650</v>
      </c>
    </row>
    <row r="9" spans="3:10" x14ac:dyDescent="0.25">
      <c r="C9" t="s">
        <v>29</v>
      </c>
      <c r="D9" s="11">
        <f>AVERAGE(D4:D7)</f>
        <v>1925</v>
      </c>
      <c r="E9" s="11">
        <f t="shared" ref="E9:J9" si="1">AVERAGE(E4:E7)</f>
        <v>2100</v>
      </c>
      <c r="F9" s="11">
        <f t="shared" si="1"/>
        <v>2140</v>
      </c>
      <c r="G9" s="11">
        <f t="shared" si="1"/>
        <v>1912.5</v>
      </c>
      <c r="H9" s="11">
        <f t="shared" si="1"/>
        <v>1732.5</v>
      </c>
      <c r="I9" s="11">
        <f t="shared" si="1"/>
        <v>1400</v>
      </c>
      <c r="J9" s="11">
        <f t="shared" si="1"/>
        <v>912.5</v>
      </c>
    </row>
    <row r="10" spans="3:10" x14ac:dyDescent="0.25">
      <c r="C10" t="s">
        <v>42</v>
      </c>
      <c r="D10" s="17"/>
    </row>
    <row r="14" spans="3:10" ht="15" customHeight="1" x14ac:dyDescent="0.25">
      <c r="C14" s="2" t="s">
        <v>37</v>
      </c>
      <c r="D14" s="16" t="s">
        <v>47</v>
      </c>
      <c r="E14" s="16"/>
      <c r="F14" s="16" t="s">
        <v>48</v>
      </c>
      <c r="G14" s="16"/>
    </row>
    <row r="15" spans="3:10" x14ac:dyDescent="0.25">
      <c r="C15" s="2"/>
      <c r="D15" s="16"/>
      <c r="E15" s="16"/>
      <c r="F15" s="16"/>
      <c r="G15" s="16"/>
    </row>
    <row r="16" spans="3:10" x14ac:dyDescent="0.25">
      <c r="C16" t="s">
        <v>38</v>
      </c>
      <c r="D16">
        <v>2250</v>
      </c>
    </row>
    <row r="17" spans="3:4" x14ac:dyDescent="0.25">
      <c r="C17" t="s">
        <v>49</v>
      </c>
      <c r="D17">
        <v>2200</v>
      </c>
    </row>
    <row r="18" spans="3:4" x14ac:dyDescent="0.25">
      <c r="C18" t="s">
        <v>50</v>
      </c>
      <c r="D18">
        <v>2000</v>
      </c>
    </row>
    <row r="19" spans="3:4" x14ac:dyDescent="0.25">
      <c r="C19" t="s">
        <v>39</v>
      </c>
      <c r="D19">
        <v>2100</v>
      </c>
    </row>
    <row r="20" spans="3:4" x14ac:dyDescent="0.25">
      <c r="C20" t="s">
        <v>51</v>
      </c>
      <c r="D20">
        <v>1950</v>
      </c>
    </row>
    <row r="21" spans="3:4" x14ac:dyDescent="0.25">
      <c r="C21" t="s">
        <v>52</v>
      </c>
      <c r="D21">
        <v>1850</v>
      </c>
    </row>
    <row r="22" spans="3:4" x14ac:dyDescent="0.25">
      <c r="C22" t="s">
        <v>40</v>
      </c>
      <c r="D22">
        <v>1800</v>
      </c>
    </row>
    <row r="23" spans="3:4" x14ac:dyDescent="0.25">
      <c r="C23" t="s">
        <v>53</v>
      </c>
      <c r="D23">
        <v>1700</v>
      </c>
    </row>
    <row r="24" spans="3:4" x14ac:dyDescent="0.25">
      <c r="C24" t="s">
        <v>54</v>
      </c>
      <c r="D24">
        <v>2000</v>
      </c>
    </row>
    <row r="25" spans="3:4" x14ac:dyDescent="0.25">
      <c r="C25" t="s">
        <v>41</v>
      </c>
      <c r="D25">
        <v>2100</v>
      </c>
    </row>
    <row r="26" spans="3:4" x14ac:dyDescent="0.25">
      <c r="C26" t="s">
        <v>55</v>
      </c>
      <c r="D26">
        <v>2150</v>
      </c>
    </row>
    <row r="27" spans="3:4" x14ac:dyDescent="0.25">
      <c r="C27" t="s">
        <v>56</v>
      </c>
      <c r="D27">
        <v>2300</v>
      </c>
    </row>
    <row r="28" spans="3:4" x14ac:dyDescent="0.25">
      <c r="C28" t="s">
        <v>23</v>
      </c>
      <c r="D28">
        <f>SUM(D16:D27)</f>
        <v>24400</v>
      </c>
    </row>
    <row r="29" spans="3:4" x14ac:dyDescent="0.25">
      <c r="C29" t="s">
        <v>29</v>
      </c>
      <c r="D29" s="11">
        <f>AVERAGE(D16:D27)</f>
        <v>2033.3333333333333</v>
      </c>
    </row>
  </sheetData>
  <mergeCells count="5">
    <mergeCell ref="D2:J2"/>
    <mergeCell ref="C2:C3"/>
    <mergeCell ref="C14:C15"/>
    <mergeCell ref="D14:E15"/>
    <mergeCell ref="F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6B90-1015-45AC-BCFE-8FCA5A47D1C3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10-1</vt:lpstr>
      <vt:lpstr>Problem 10-4</vt:lpstr>
      <vt:lpstr>Problem 11-1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Evan Barnes</dc:creator>
  <cp:lastModifiedBy>Max Evan Barnes</cp:lastModifiedBy>
  <dcterms:created xsi:type="dcterms:W3CDTF">2020-09-15T23:36:08Z</dcterms:created>
  <dcterms:modified xsi:type="dcterms:W3CDTF">2020-09-16T00:57:13Z</dcterms:modified>
</cp:coreProperties>
</file>