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rnes7\Documents\HW\ceen_562\"/>
    </mc:Choice>
  </mc:AlternateContent>
  <xr:revisionPtr revIDLastSave="0" documentId="13_ncr:1_{71490023-8CBC-4A68-88D3-02299F91A470}" xr6:coauthVersionLast="36" xr6:coauthVersionMax="36" xr10:uidLastSave="{00000000-0000-0000-0000-000000000000}"/>
  <bookViews>
    <workbookView xWindow="0" yWindow="0" windowWidth="24825" windowHeight="9330" activeTab="2" xr2:uid="{BCA1D11D-DDB3-462A-9357-55517FCFEFD2}"/>
  </bookViews>
  <sheets>
    <sheet name="Problem 11-2" sheetId="1" r:id="rId1"/>
    <sheet name="Problem 11-3" sheetId="2" r:id="rId2"/>
    <sheet name="Problem 11-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3" i="2"/>
  <c r="L12" i="2"/>
  <c r="M10" i="2"/>
  <c r="F21" i="2"/>
  <c r="G21" i="2"/>
  <c r="H21" i="2"/>
  <c r="E21" i="2"/>
  <c r="F12" i="1"/>
  <c r="E12" i="1"/>
  <c r="E11" i="1"/>
  <c r="E6" i="1"/>
  <c r="E5" i="1"/>
  <c r="K8" i="2" l="1"/>
</calcChain>
</file>

<file path=xl/sharedStrings.xml><?xml version="1.0" encoding="utf-8"?>
<sst xmlns="http://schemas.openxmlformats.org/spreadsheetml/2006/main" count="60" uniqueCount="55">
  <si>
    <t>Sy</t>
  </si>
  <si>
    <t>Zd</t>
  </si>
  <si>
    <t>Prob (z &lt;- 4.02)</t>
  </si>
  <si>
    <t>A)</t>
  </si>
  <si>
    <t>As 99.99% &gt; 95%, the results indicate that the observed redution in sample means is statistically significant. The rumble strip installation was significant.</t>
  </si>
  <si>
    <t>B)</t>
  </si>
  <si>
    <t>E</t>
  </si>
  <si>
    <t>95% confidence mu</t>
  </si>
  <si>
    <t>The target speed of 40 mph lies within the confidence interval, the rumble strips can be proven as effective.</t>
  </si>
  <si>
    <t>Clock Time</t>
  </si>
  <si>
    <t>Cycle Number</t>
  </si>
  <si>
    <t>Number of Vehicles in Queue</t>
  </si>
  <si>
    <t>15s</t>
  </si>
  <si>
    <t>30s</t>
  </si>
  <si>
    <t>45s</t>
  </si>
  <si>
    <t>0s</t>
  </si>
  <si>
    <t>9:00AM</t>
  </si>
  <si>
    <t>9:01AM</t>
  </si>
  <si>
    <t>9:02AM</t>
  </si>
  <si>
    <t>9:03AM</t>
  </si>
  <si>
    <t>9:04AM</t>
  </si>
  <si>
    <t>9:05AM</t>
  </si>
  <si>
    <t>9:06AM</t>
  </si>
  <si>
    <t>9:07AM</t>
  </si>
  <si>
    <t>9:08AM</t>
  </si>
  <si>
    <t>9:10AM</t>
  </si>
  <si>
    <t>9:11AM</t>
  </si>
  <si>
    <t>9:12AM</t>
  </si>
  <si>
    <t>9:13AM</t>
  </si>
  <si>
    <t>9:14AM</t>
  </si>
  <si>
    <t>Total:</t>
  </si>
  <si>
    <t>Vt=</t>
  </si>
  <si>
    <t>vehs</t>
  </si>
  <si>
    <t>Vstop=</t>
  </si>
  <si>
    <t>FFS=</t>
  </si>
  <si>
    <t>mi/h</t>
  </si>
  <si>
    <t>Is=</t>
  </si>
  <si>
    <t>sec</t>
  </si>
  <si>
    <t>SumViq=</t>
  </si>
  <si>
    <t>Average time in queue (s/veh)=</t>
  </si>
  <si>
    <t>s</t>
  </si>
  <si>
    <t>Vslc=</t>
  </si>
  <si>
    <t>FVS</t>
  </si>
  <si>
    <t>Correction Factor=</t>
  </si>
  <si>
    <t>(assume 1 lane each direction)</t>
  </si>
  <si>
    <t>Total Control Delay=</t>
  </si>
  <si>
    <t>Erin Blvd</t>
  </si>
  <si>
    <t>Recorder:XYZ</t>
  </si>
  <si>
    <t>Summary of 5 Rns</t>
  </si>
  <si>
    <t>Checkpoint Number</t>
  </si>
  <si>
    <t>Cum Section Length</t>
  </si>
  <si>
    <t xml:space="preserve">Cum Travel Time </t>
  </si>
  <si>
    <t>Per section</t>
  </si>
  <si>
    <t>Delay</t>
  </si>
  <si>
    <t>No. of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</si>
</sst>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6D46-7860-4DA2-B0A1-4CD6163BAB2E}">
  <dimension ref="C5:F14"/>
  <sheetViews>
    <sheetView workbookViewId="0">
      <selection activeCell="D14" sqref="D14"/>
    </sheetView>
  </sheetViews>
  <sheetFormatPr defaultRowHeight="15" x14ac:dyDescent="0.25"/>
  <cols>
    <col min="4" max="4" width="18.5703125" customWidth="1"/>
  </cols>
  <sheetData>
    <row r="5" spans="3:6" x14ac:dyDescent="0.25">
      <c r="C5" t="s">
        <v>3</v>
      </c>
      <c r="D5" s="1" t="s">
        <v>0</v>
      </c>
      <c r="E5" s="1">
        <f>(SQRT((4.8^2/120)+(5.3^2/108)))</f>
        <v>0.67237831062028808</v>
      </c>
    </row>
    <row r="6" spans="3:6" x14ac:dyDescent="0.25">
      <c r="D6" s="1" t="s">
        <v>1</v>
      </c>
      <c r="E6" s="1">
        <f>((43.5-40.8)-0)/E5</f>
        <v>4.0155965136787</v>
      </c>
    </row>
    <row r="7" spans="3:6" x14ac:dyDescent="0.25">
      <c r="D7" s="1" t="s">
        <v>2</v>
      </c>
      <c r="E7" s="1">
        <v>0.99999899999999997</v>
      </c>
    </row>
    <row r="9" spans="3:6" x14ac:dyDescent="0.25">
      <c r="D9" t="s">
        <v>4</v>
      </c>
    </row>
    <row r="11" spans="3:6" x14ac:dyDescent="0.25">
      <c r="C11" s="2" t="s">
        <v>5</v>
      </c>
      <c r="D11" s="1" t="s">
        <v>6</v>
      </c>
      <c r="E11" s="1">
        <f>5.3/SQRT(108)</f>
        <v>0.50999273778416943</v>
      </c>
      <c r="F11" s="1"/>
    </row>
    <row r="12" spans="3:6" x14ac:dyDescent="0.25">
      <c r="D12" s="1" t="s">
        <v>7</v>
      </c>
      <c r="E12" s="1">
        <f>40.8-1.96*E11</f>
        <v>39.800414233943023</v>
      </c>
      <c r="F12" s="1">
        <f>40.8+1.96*E11</f>
        <v>41.799585766056971</v>
      </c>
    </row>
    <row r="14" spans="3:6" x14ac:dyDescent="0.25">
      <c r="D1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2A27-0642-4E70-9DDB-7D6BAF588649}">
  <dimension ref="C4:N21"/>
  <sheetViews>
    <sheetView workbookViewId="0">
      <selection activeCell="J20" sqref="J20"/>
    </sheetView>
  </sheetViews>
  <sheetFormatPr defaultRowHeight="15" x14ac:dyDescent="0.25"/>
  <sheetData>
    <row r="4" spans="3:14" x14ac:dyDescent="0.25">
      <c r="C4" s="3" t="s">
        <v>9</v>
      </c>
      <c r="D4" s="3" t="s">
        <v>10</v>
      </c>
      <c r="E4" s="4" t="s">
        <v>11</v>
      </c>
      <c r="F4" s="4"/>
      <c r="G4" s="4"/>
      <c r="H4" s="4"/>
      <c r="I4" t="s">
        <v>3</v>
      </c>
      <c r="J4" s="1" t="s">
        <v>31</v>
      </c>
      <c r="K4" s="1">
        <v>435</v>
      </c>
      <c r="L4" s="1" t="s">
        <v>32</v>
      </c>
    </row>
    <row r="5" spans="3:14" x14ac:dyDescent="0.25">
      <c r="C5" s="3"/>
      <c r="D5" s="3"/>
      <c r="E5" s="1" t="s">
        <v>15</v>
      </c>
      <c r="F5" s="1" t="s">
        <v>12</v>
      </c>
      <c r="G5" s="1" t="s">
        <v>13</v>
      </c>
      <c r="H5" s="1" t="s">
        <v>14</v>
      </c>
      <c r="J5" s="1" t="s">
        <v>33</v>
      </c>
      <c r="K5" s="1">
        <v>305</v>
      </c>
      <c r="L5" s="1" t="s">
        <v>32</v>
      </c>
    </row>
    <row r="6" spans="3:14" x14ac:dyDescent="0.25">
      <c r="C6" s="1" t="s">
        <v>16</v>
      </c>
      <c r="D6" s="1">
        <v>1</v>
      </c>
      <c r="E6" s="1">
        <v>3</v>
      </c>
      <c r="F6" s="1">
        <v>4</v>
      </c>
      <c r="G6" s="1">
        <v>2</v>
      </c>
      <c r="H6" s="1">
        <v>4</v>
      </c>
      <c r="J6" s="1" t="s">
        <v>34</v>
      </c>
      <c r="K6" s="1">
        <v>35</v>
      </c>
      <c r="L6" s="1" t="s">
        <v>35</v>
      </c>
    </row>
    <row r="7" spans="3:14" x14ac:dyDescent="0.25">
      <c r="C7" s="1" t="s">
        <v>17</v>
      </c>
      <c r="D7" s="1">
        <v>2</v>
      </c>
      <c r="E7" s="1">
        <v>1</v>
      </c>
      <c r="F7" s="1">
        <v>2</v>
      </c>
      <c r="G7" s="1">
        <v>3</v>
      </c>
      <c r="H7" s="1">
        <v>3</v>
      </c>
      <c r="J7" s="1" t="s">
        <v>36</v>
      </c>
      <c r="K7" s="1">
        <v>15</v>
      </c>
      <c r="L7" s="1" t="s">
        <v>37</v>
      </c>
    </row>
    <row r="8" spans="3:14" x14ac:dyDescent="0.25">
      <c r="C8" s="1" t="s">
        <v>18</v>
      </c>
      <c r="D8" s="1">
        <v>3</v>
      </c>
      <c r="E8" s="1">
        <v>4</v>
      </c>
      <c r="F8" s="1">
        <v>3</v>
      </c>
      <c r="G8" s="1">
        <v>3</v>
      </c>
      <c r="H8" s="1">
        <v>4</v>
      </c>
      <c r="J8" s="1" t="s">
        <v>38</v>
      </c>
      <c r="K8" s="1">
        <f>SUM(E21:H21)</f>
        <v>151</v>
      </c>
      <c r="L8" s="1" t="s">
        <v>32</v>
      </c>
    </row>
    <row r="9" spans="3:14" x14ac:dyDescent="0.25">
      <c r="C9" s="1" t="s">
        <v>19</v>
      </c>
      <c r="D9" s="1">
        <v>4</v>
      </c>
      <c r="E9" s="1">
        <v>2</v>
      </c>
      <c r="F9" s="1">
        <v>3</v>
      </c>
      <c r="G9" s="1">
        <v>3</v>
      </c>
      <c r="H9" s="1">
        <v>4</v>
      </c>
    </row>
    <row r="10" spans="3:14" x14ac:dyDescent="0.25">
      <c r="C10" s="1" t="s">
        <v>20</v>
      </c>
      <c r="D10" s="1">
        <v>5</v>
      </c>
      <c r="E10" s="1">
        <v>0</v>
      </c>
      <c r="F10" s="1">
        <v>1</v>
      </c>
      <c r="G10" s="1">
        <v>2</v>
      </c>
      <c r="H10" s="1">
        <v>3</v>
      </c>
      <c r="J10" s="6" t="s">
        <v>39</v>
      </c>
      <c r="K10" s="6"/>
      <c r="L10" s="6"/>
      <c r="M10" s="7">
        <f>(K7*(K8/K4))*0.9</f>
        <v>4.6862068965517238</v>
      </c>
      <c r="N10" s="8" t="s">
        <v>40</v>
      </c>
    </row>
    <row r="11" spans="3:14" x14ac:dyDescent="0.25">
      <c r="C11" s="1" t="s">
        <v>21</v>
      </c>
      <c r="D11" s="1">
        <v>6</v>
      </c>
      <c r="E11" s="1">
        <v>2</v>
      </c>
      <c r="F11" s="1">
        <v>1</v>
      </c>
      <c r="G11" s="1">
        <v>1</v>
      </c>
      <c r="H11" s="1">
        <v>2</v>
      </c>
    </row>
    <row r="12" spans="3:14" x14ac:dyDescent="0.25">
      <c r="C12" s="1" t="s">
        <v>22</v>
      </c>
      <c r="D12" s="1">
        <v>7</v>
      </c>
      <c r="E12" s="1">
        <v>4</v>
      </c>
      <c r="F12" s="1">
        <v>3</v>
      </c>
      <c r="G12" s="1">
        <v>4</v>
      </c>
      <c r="H12" s="1">
        <v>3</v>
      </c>
      <c r="I12" t="s">
        <v>5</v>
      </c>
      <c r="J12" s="4" t="s">
        <v>41</v>
      </c>
      <c r="K12" s="4"/>
      <c r="L12" s="1">
        <f>(K5)/(D21*1)</f>
        <v>20.333333333333332</v>
      </c>
      <c r="M12" t="s">
        <v>44</v>
      </c>
    </row>
    <row r="13" spans="3:14" x14ac:dyDescent="0.25">
      <c r="C13" s="1" t="s">
        <v>23</v>
      </c>
      <c r="D13" s="1">
        <v>8</v>
      </c>
      <c r="E13" s="1">
        <v>5</v>
      </c>
      <c r="F13" s="1">
        <v>5</v>
      </c>
      <c r="G13" s="1">
        <v>6</v>
      </c>
      <c r="H13" s="1">
        <v>4</v>
      </c>
      <c r="J13" s="4" t="s">
        <v>42</v>
      </c>
      <c r="K13" s="4"/>
      <c r="L13" s="1">
        <f>K5/K4</f>
        <v>0.70114942528735635</v>
      </c>
    </row>
    <row r="14" spans="3:14" x14ac:dyDescent="0.25">
      <c r="C14" s="1" t="s">
        <v>24</v>
      </c>
      <c r="D14" s="1">
        <v>9</v>
      </c>
      <c r="E14" s="1">
        <v>2</v>
      </c>
      <c r="F14" s="1">
        <v>3</v>
      </c>
      <c r="G14" s="1">
        <v>4</v>
      </c>
      <c r="H14" s="1">
        <v>3</v>
      </c>
      <c r="J14" s="4" t="s">
        <v>43</v>
      </c>
      <c r="K14" s="4"/>
      <c r="L14" s="1">
        <v>-1</v>
      </c>
    </row>
    <row r="15" spans="3:14" x14ac:dyDescent="0.25">
      <c r="C15" s="1" t="s">
        <v>16</v>
      </c>
      <c r="D15" s="1">
        <v>10</v>
      </c>
      <c r="E15" s="1">
        <v>0</v>
      </c>
      <c r="F15" s="1">
        <v>3</v>
      </c>
      <c r="G15" s="1">
        <v>2</v>
      </c>
      <c r="H15" s="1">
        <v>2</v>
      </c>
    </row>
    <row r="16" spans="3:14" x14ac:dyDescent="0.25">
      <c r="C16" s="1" t="s">
        <v>25</v>
      </c>
      <c r="D16" s="1">
        <v>11</v>
      </c>
      <c r="E16" s="1">
        <v>1</v>
      </c>
      <c r="F16" s="1">
        <v>2</v>
      </c>
      <c r="G16" s="1">
        <v>3</v>
      </c>
      <c r="H16" s="1">
        <v>1</v>
      </c>
      <c r="J16" s="6" t="s">
        <v>45</v>
      </c>
      <c r="K16" s="6"/>
      <c r="L16" s="8">
        <f>M10+(L13*L14)</f>
        <v>3.9850574712643674</v>
      </c>
    </row>
    <row r="17" spans="3:8" x14ac:dyDescent="0.25">
      <c r="C17" s="1" t="s">
        <v>26</v>
      </c>
      <c r="D17" s="1">
        <v>12</v>
      </c>
      <c r="E17" s="1">
        <v>1</v>
      </c>
      <c r="F17" s="1">
        <v>0</v>
      </c>
      <c r="G17" s="1">
        <v>1</v>
      </c>
      <c r="H17" s="1">
        <v>0</v>
      </c>
    </row>
    <row r="18" spans="3:8" x14ac:dyDescent="0.25">
      <c r="C18" s="1" t="s">
        <v>27</v>
      </c>
      <c r="D18" s="1">
        <v>13</v>
      </c>
      <c r="E18" s="1">
        <v>2</v>
      </c>
      <c r="F18" s="1">
        <v>2</v>
      </c>
      <c r="G18" s="1">
        <v>1</v>
      </c>
      <c r="H18" s="1">
        <v>2</v>
      </c>
    </row>
    <row r="19" spans="3:8" x14ac:dyDescent="0.25">
      <c r="C19" s="1" t="s">
        <v>28</v>
      </c>
      <c r="D19" s="1">
        <v>14</v>
      </c>
      <c r="E19" s="1">
        <v>2</v>
      </c>
      <c r="F19" s="1">
        <v>3</v>
      </c>
      <c r="G19" s="1">
        <v>2</v>
      </c>
      <c r="H19" s="1">
        <v>2</v>
      </c>
    </row>
    <row r="20" spans="3:8" x14ac:dyDescent="0.25">
      <c r="C20" s="5" t="s">
        <v>29</v>
      </c>
      <c r="D20" s="1">
        <v>15</v>
      </c>
      <c r="E20" s="1">
        <v>4</v>
      </c>
      <c r="F20" s="1">
        <v>3</v>
      </c>
      <c r="G20" s="1">
        <v>3</v>
      </c>
      <c r="H20" s="1">
        <v>3</v>
      </c>
    </row>
    <row r="21" spans="3:8" x14ac:dyDescent="0.25">
      <c r="C21" s="1" t="s">
        <v>30</v>
      </c>
      <c r="D21" s="1">
        <v>15</v>
      </c>
      <c r="E21" s="1">
        <f>SUM(E6:E20)</f>
        <v>33</v>
      </c>
      <c r="F21" s="1">
        <f t="shared" ref="F21:H21" si="0">SUM(F6:F20)</f>
        <v>38</v>
      </c>
      <c r="G21" s="1">
        <f t="shared" si="0"/>
        <v>40</v>
      </c>
      <c r="H21" s="1">
        <f t="shared" si="0"/>
        <v>40</v>
      </c>
    </row>
  </sheetData>
  <mergeCells count="8">
    <mergeCell ref="J14:K14"/>
    <mergeCell ref="J16:K16"/>
    <mergeCell ref="C4:C5"/>
    <mergeCell ref="D4:D5"/>
    <mergeCell ref="E4:H4"/>
    <mergeCell ref="J10:L10"/>
    <mergeCell ref="J12:K12"/>
    <mergeCell ref="J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2748-5FEE-4843-9709-AD9D78F5977E}">
  <dimension ref="C3:G12"/>
  <sheetViews>
    <sheetView tabSelected="1" workbookViewId="0">
      <selection activeCell="J17" sqref="J17"/>
    </sheetView>
  </sheetViews>
  <sheetFormatPr defaultRowHeight="15" x14ac:dyDescent="0.25"/>
  <cols>
    <col min="3" max="3" width="11.28515625" customWidth="1"/>
  </cols>
  <sheetData>
    <row r="3" spans="3:7" x14ac:dyDescent="0.25">
      <c r="C3" s="1" t="s">
        <v>46</v>
      </c>
      <c r="D3" s="1" t="s">
        <v>47</v>
      </c>
      <c r="E3" s="1" t="s">
        <v>48</v>
      </c>
      <c r="F3" s="1"/>
      <c r="G3" s="1"/>
    </row>
    <row r="4" spans="3:7" x14ac:dyDescent="0.25">
      <c r="C4" s="3" t="s">
        <v>49</v>
      </c>
      <c r="D4" s="3" t="s">
        <v>50</v>
      </c>
      <c r="E4" s="3" t="s">
        <v>51</v>
      </c>
      <c r="F4" s="4" t="s">
        <v>52</v>
      </c>
      <c r="G4" s="4"/>
    </row>
    <row r="5" spans="3:7" x14ac:dyDescent="0.25">
      <c r="C5" s="3"/>
      <c r="D5" s="3"/>
      <c r="E5" s="3"/>
      <c r="F5" s="1" t="s">
        <v>53</v>
      </c>
      <c r="G5" s="1" t="s">
        <v>54</v>
      </c>
    </row>
    <row r="6" spans="3:7" x14ac:dyDescent="0.25">
      <c r="C6" s="1">
        <v>1</v>
      </c>
      <c r="D6" s="1"/>
      <c r="E6" s="1"/>
      <c r="F6" s="1"/>
      <c r="G6" s="1"/>
    </row>
    <row r="7" spans="3:7" x14ac:dyDescent="0.25">
      <c r="C7" s="1">
        <v>2</v>
      </c>
      <c r="D7" s="1">
        <v>1</v>
      </c>
      <c r="E7" s="5">
        <v>8.6805555555555566E-2</v>
      </c>
      <c r="F7" s="1">
        <v>10</v>
      </c>
      <c r="G7" s="1">
        <v>1</v>
      </c>
    </row>
    <row r="8" spans="3:7" x14ac:dyDescent="0.25">
      <c r="C8" s="1">
        <v>3</v>
      </c>
      <c r="D8" s="1">
        <v>2.25</v>
      </c>
      <c r="E8" s="5">
        <v>0.20138888888888887</v>
      </c>
      <c r="F8" s="1">
        <v>30</v>
      </c>
      <c r="G8" s="1">
        <v>1</v>
      </c>
    </row>
    <row r="9" spans="3:7" x14ac:dyDescent="0.25">
      <c r="C9" s="1">
        <v>4</v>
      </c>
      <c r="D9" s="1">
        <v>3.5</v>
      </c>
      <c r="E9" s="5">
        <v>0.3125</v>
      </c>
      <c r="F9" s="1">
        <v>25</v>
      </c>
      <c r="G9" s="1">
        <v>1</v>
      </c>
    </row>
    <row r="10" spans="3:7" x14ac:dyDescent="0.25">
      <c r="C10" s="1">
        <v>5</v>
      </c>
      <c r="D10" s="1">
        <v>4</v>
      </c>
      <c r="E10" s="5">
        <v>0.38194444444444442</v>
      </c>
      <c r="F10" s="1">
        <v>42</v>
      </c>
      <c r="G10" s="1">
        <v>2</v>
      </c>
    </row>
    <row r="11" spans="3:7" x14ac:dyDescent="0.25">
      <c r="C11" s="1">
        <v>6</v>
      </c>
      <c r="D11" s="1">
        <v>4.25</v>
      </c>
      <c r="E11" s="5">
        <v>0.43541666666666662</v>
      </c>
      <c r="F11" s="1">
        <v>47</v>
      </c>
      <c r="G11" s="1">
        <v>1</v>
      </c>
    </row>
    <row r="12" spans="3:7" x14ac:dyDescent="0.25">
      <c r="C12" s="1">
        <v>7</v>
      </c>
      <c r="D12" s="1">
        <v>5</v>
      </c>
      <c r="E12" s="5">
        <v>0.49583333333333335</v>
      </c>
      <c r="F12" s="1">
        <v>14</v>
      </c>
      <c r="G12" s="1">
        <v>1</v>
      </c>
    </row>
  </sheetData>
  <mergeCells count="4">
    <mergeCell ref="C4:C5"/>
    <mergeCell ref="D4:D5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11-2</vt:lpstr>
      <vt:lpstr>Problem 11-3</vt:lpstr>
      <vt:lpstr>Problem 11-5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Evan Barnes</dc:creator>
  <cp:lastModifiedBy>Max Evan Barnes</cp:lastModifiedBy>
  <dcterms:created xsi:type="dcterms:W3CDTF">2020-09-17T23:06:32Z</dcterms:created>
  <dcterms:modified xsi:type="dcterms:W3CDTF">2020-09-18T00:27:59Z</dcterms:modified>
</cp:coreProperties>
</file>