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UT Class Folder\Crowdfunding Analysis\"/>
    </mc:Choice>
  </mc:AlternateContent>
  <xr:revisionPtr revIDLastSave="0" documentId="13_ncr:1_{76D52A60-F7A4-4FE7-8A54-D502A5C2EB7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1" r:id="rId1"/>
    <sheet name="Chart1" sheetId="9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Data!$A$1:$T$4115</definedName>
    <definedName name="_xlnm._FilterDatabase" localSheetId="7" hidden="1">'Failed US Kickstarters'!$A$1:$T$4115</definedName>
    <definedName name="_xlnm._FilterDatabase" localSheetId="6" hidden="1">'Successful US Kickstarters'!$A$1:$T$4115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8" l="1"/>
  <c r="B6" i="8"/>
  <c r="B5" i="8"/>
  <c r="B4" i="8"/>
  <c r="B10" i="8"/>
  <c r="B9" i="8"/>
  <c r="C3" i="8"/>
  <c r="B3" i="8"/>
  <c r="C2" i="8"/>
  <c r="B2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<sst xmlns="http://schemas.openxmlformats.org/spreadsheetml/2006/main" count="98855" uniqueCount="8389">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</sst>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E-44A9-AFA6-DDC5F343A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DE-44A9-AFA6-DDC5F343A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DE-44A9-AFA6-DDC5F343A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DE-44A9-AFA6-DDC5F343A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3664080"/>
        <c:axId val="1983661584"/>
      </c:barChart>
      <c:catAx>
        <c:axId val="19836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61584"/>
        <c:crosses val="autoZero"/>
        <c:auto val="1"/>
        <c:lblAlgn val="ctr"/>
        <c:lblOffset val="100"/>
        <c:noMultiLvlLbl val="0"/>
      </c:catAx>
      <c:valAx>
        <c:axId val="198366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B-4731-B73B-B353A48521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B-4731-B73B-B353A48521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B-4731-B73B-B353A4852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5292160"/>
        <c:axId val="1985290912"/>
      </c:barChart>
      <c:catAx>
        <c:axId val="19852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90912"/>
        <c:crosses val="autoZero"/>
        <c:auto val="1"/>
        <c:lblAlgn val="ctr"/>
        <c:lblOffset val="100"/>
        <c:noMultiLvlLbl val="0"/>
      </c:catAx>
      <c:valAx>
        <c:axId val="19852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4-42E4-99DC-478FEBC77D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4-42E4-99DC-478FEBC77D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4-42E4-99DC-478FEBC77D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4-42E4-99DC-478FEBC7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706864"/>
        <c:axId val="1535701872"/>
      </c:lineChart>
      <c:catAx>
        <c:axId val="15357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01872"/>
        <c:crosses val="autoZero"/>
        <c:auto val="1"/>
        <c:lblAlgn val="ctr"/>
        <c:lblOffset val="100"/>
        <c:noMultiLvlLbl val="0"/>
      </c:catAx>
      <c:valAx>
        <c:axId val="15357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F91C352-65F8-48F9-92E9-2BD249B7A4A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6CC130-442F-4FC8-B248-61D70231E60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B27C5F-3CB8-412F-80AA-779841A00B24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F2635C-B74B-3265-B00D-48C85D2190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D439A9-6A18-31A3-E322-652CCFAF32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49530</xdr:rowOff>
    </xdr:from>
    <xdr:to>
      <xdr:col>15</xdr:col>
      <xdr:colOff>365760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0CD9E-865B-C795-7697-D3246C808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41910</xdr:rowOff>
    </xdr:from>
    <xdr:to>
      <xdr:col>16</xdr:col>
      <xdr:colOff>144780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3D008-B625-31B9-0EC3-8362FC784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64770</xdr:rowOff>
    </xdr:from>
    <xdr:to>
      <xdr:col>14</xdr:col>
      <xdr:colOff>449580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E29CB-75FE-8980-3258-72A334BF4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76.46735648148" createdVersion="8" refreshedVersion="8" minRefreshableVersion="3" recordCount="4114" xr:uid="{2CF46B4B-ABEC-4C10-9FFC-5022C8F2442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76.497609606478" createdVersion="8" refreshedVersion="8" minRefreshableVersion="3" recordCount="4114" xr:uid="{C0E4991B-038D-4D06-AE65-79B134C91E9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FBAAA-B2F4-4355-AA48-50F930F8A0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AFDF4-CD00-4977-94DD-412DC007A58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D37C9-EE5E-43DE-926F-D70BBFF2E5D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455AF-25E2-4761-B22F-B61A93FC0448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2256F-184A-4B4F-9D72-DEF35BAB4540}">
  <dimension ref="A1:E7"/>
  <sheetViews>
    <sheetView workbookViewId="0">
      <selection activeCell="D13" sqref="D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6B70-2482-4084-B1AF-FDCA6174ED3D}">
  <dimension ref="A1:F10"/>
  <sheetViews>
    <sheetView workbookViewId="0">
      <selection activeCell="L20" sqref="L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8371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8370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">
      <c r="A7" s="12" t="s">
        <v>8367</v>
      </c>
      <c r="B7" s="13">
        <v>9</v>
      </c>
      <c r="C7" s="13">
        <v>141</v>
      </c>
      <c r="D7" s="13"/>
      <c r="E7" s="13">
        <v>282</v>
      </c>
      <c r="F7" s="13">
        <v>432</v>
      </c>
    </row>
    <row r="8" spans="1:6" x14ac:dyDescent="0.3">
      <c r="A8" s="12" t="s">
        <v>8368</v>
      </c>
      <c r="B8" s="13">
        <v>9</v>
      </c>
      <c r="C8" s="13">
        <v>131</v>
      </c>
      <c r="D8" s="13"/>
      <c r="E8" s="13">
        <v>218</v>
      </c>
      <c r="F8" s="13">
        <v>358</v>
      </c>
    </row>
    <row r="9" spans="1:6" x14ac:dyDescent="0.3">
      <c r="A9" s="12" t="s">
        <v>8369</v>
      </c>
      <c r="B9" s="13">
        <v>6</v>
      </c>
      <c r="C9" s="13">
        <v>116</v>
      </c>
      <c r="D9" s="13"/>
      <c r="E9" s="13">
        <v>156</v>
      </c>
      <c r="F9" s="13">
        <v>278</v>
      </c>
    </row>
    <row r="10" spans="1:6" x14ac:dyDescent="0.3">
      <c r="A10" s="12" t="s">
        <v>8361</v>
      </c>
      <c r="B10" s="13">
        <v>37</v>
      </c>
      <c r="C10" s="13">
        <v>493</v>
      </c>
      <c r="D10" s="13">
        <v>24</v>
      </c>
      <c r="E10" s="13">
        <v>839</v>
      </c>
      <c r="F10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FB6D-80BA-4DE2-A951-D0FAC18B5CE5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8372</v>
      </c>
      <c r="B1" t="s">
        <v>4110</v>
      </c>
      <c r="C1" t="s">
        <v>8373</v>
      </c>
      <c r="D1" t="s">
        <v>8374</v>
      </c>
    </row>
    <row r="2" spans="1:4" x14ac:dyDescent="0.3">
      <c r="A2" t="s">
        <v>3473</v>
      </c>
      <c r="B2" t="str">
        <f>VLOOKUP(A2, Data!B:C,2,FALSE)</f>
        <v>Help us get actor-writer Ian Bonar's debut play - a hilarious, heartbreaking story of grief and loss - to the 2016 Edinburgh Fringe.</v>
      </c>
      <c r="C2">
        <f>VLOOKUP(A2, Data!B:E,3,FALSE)</f>
        <v>2000</v>
      </c>
      <c r="D2">
        <f>VLOOKUP(B2, Data!C:F,3,FALSE)</f>
        <v>2020</v>
      </c>
    </row>
    <row r="3" spans="1:4" x14ac:dyDescent="0.3">
      <c r="A3" t="s">
        <v>3616</v>
      </c>
      <c r="B3" t="str">
        <f>VLOOKUP(A3, Data!B:C,2,FALSE)</f>
        <v>The play yet to be described as "A surefire Edinburgh Fringe Festival Cult Hit". Coming to the Underbelly, Edinburgh, 5th-30th August.</v>
      </c>
      <c r="C3">
        <f>VLOOKUP(A3, Data!B:E,3,FALSE)</f>
        <v>2000</v>
      </c>
      <c r="D3">
        <f>VLOOKUP(B3, Data!C:F,3,FALSE)</f>
        <v>2020</v>
      </c>
    </row>
    <row r="4" spans="1:4" x14ac:dyDescent="0.3">
      <c r="A4" t="s">
        <v>3178</v>
      </c>
      <c r="B4" t="str">
        <f>VLOOKUP(A4, Data!B:C,2,FALSE)</f>
        <v>Cutting Off Kate Bush is a one-woman show written &amp; performed by Lucy Benson-Brown, premiering at the Edinburgh Fringe Festival 2014</v>
      </c>
      <c r="C4">
        <f>VLOOKUP(A4, Data!B:E,3,FALSE)</f>
        <v>1500</v>
      </c>
      <c r="D4">
        <f>VLOOKUP(B4, Data!C:F,3,FALSE)</f>
        <v>2576</v>
      </c>
    </row>
    <row r="5" spans="1:4" x14ac:dyDescent="0.3">
      <c r="A5" t="s">
        <v>3329</v>
      </c>
      <c r="B5" t="str">
        <f>VLOOKUP(A5, Data!B:C,2,FALSE)</f>
        <v>Jestia and Raedon is a brand new romantic comedy play going to the Edinburgh Fringe Festival this summer.</v>
      </c>
      <c r="C5">
        <f>VLOOKUP(A5, Data!B:E,3,FALSE)</f>
        <v>1000</v>
      </c>
      <c r="D5">
        <f>VLOOKUP(B5, Data!C:F,3,FALSE)</f>
        <v>1168</v>
      </c>
    </row>
    <row r="6" spans="1:4" x14ac:dyDescent="0.3">
      <c r="A6" t="s">
        <v>3221</v>
      </c>
      <c r="B6" t="str">
        <f>VLOOKUP(A6, Data!B:C,2,FALSE)</f>
        <v>A one-man show about love, loss, and motorways, written &amp; performed by Ben Norris. Help us get to the 2015 Edinburgh Fringe and beyond!</v>
      </c>
      <c r="C6">
        <f>VLOOKUP(A6, Data!B:E,3,FALSE)</f>
        <v>4000</v>
      </c>
      <c r="D6">
        <f>VLOOKUP(B6, Data!C:F,3,FALSE)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A5CBA-5C1F-4808-B117-F62BD565D131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D527" sqref="D52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EFEC-A1B1-4FD6-9A4F-A6A3530907AF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C2848" sqref="C284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5108B-1274-44F1-BF78-EE560946D92B}">
  <dimension ref="A1:C14"/>
  <sheetViews>
    <sheetView workbookViewId="0">
      <selection activeCell="B8" sqref="B8"/>
    </sheetView>
  </sheetViews>
  <sheetFormatPr defaultRowHeight="14.4" x14ac:dyDescent="0.3"/>
  <cols>
    <col min="1" max="1" width="23.21875" bestFit="1" customWidth="1"/>
    <col min="2" max="2" width="13.6640625" bestFit="1" customWidth="1"/>
    <col min="3" max="3" width="11.1093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8375</v>
      </c>
      <c r="B2" s="6">
        <f>AVERAGE('Successful US Kickstarters'!D:D)</f>
        <v>71938.859944093347</v>
      </c>
      <c r="C2" s="6">
        <f>AVERAGE('Failed US Kickstarters'!D:D)</f>
        <v>71938.859944093347</v>
      </c>
    </row>
    <row r="3" spans="1:3" x14ac:dyDescent="0.3">
      <c r="A3" t="s">
        <v>8376</v>
      </c>
      <c r="B3" s="6">
        <f>MEDIAN('Successful US Kickstarters'!D:D)</f>
        <v>5000</v>
      </c>
      <c r="C3" s="6">
        <f>MEDIAN('Failed US Kickstarters'!D:D)</f>
        <v>5000</v>
      </c>
    </row>
    <row r="4" spans="1:3" x14ac:dyDescent="0.3">
      <c r="A4" t="s">
        <v>8381</v>
      </c>
      <c r="B4" s="6">
        <f>_xlfn.STDEV.P('Successful US Kickstarters'!D:D)</f>
        <v>1693312.894734117</v>
      </c>
      <c r="C4" s="6"/>
    </row>
    <row r="5" spans="1:3" x14ac:dyDescent="0.3">
      <c r="A5" t="s">
        <v>8382</v>
      </c>
      <c r="B5" s="6">
        <f>_xlfn.QUARTILE.EXC('Successful US Kickstarters'!D:D,3)</f>
        <v>15000</v>
      </c>
      <c r="C5" s="6"/>
    </row>
    <row r="6" spans="1:3" x14ac:dyDescent="0.3">
      <c r="A6" t="s">
        <v>8383</v>
      </c>
      <c r="B6" s="6">
        <f>_xlfn.QUARTILE.EXC('Successful US Kickstarters'!D:D,1)</f>
        <v>2000</v>
      </c>
      <c r="C6" s="6"/>
    </row>
    <row r="7" spans="1:3" x14ac:dyDescent="0.3">
      <c r="A7" t="s">
        <v>8384</v>
      </c>
      <c r="B7" s="6">
        <f>B5-B6</f>
        <v>13000</v>
      </c>
      <c r="C7" s="6"/>
    </row>
    <row r="9" spans="1:3" x14ac:dyDescent="0.3">
      <c r="A9" t="s">
        <v>8377</v>
      </c>
      <c r="B9" s="6">
        <f>AVERAGE('Successful US Kickstarters'!E:E)</f>
        <v>11223.563845405923</v>
      </c>
    </row>
    <row r="10" spans="1:3" x14ac:dyDescent="0.3">
      <c r="A10" t="s">
        <v>8378</v>
      </c>
      <c r="B10" s="6">
        <f>MEDIAN('Successful US Kickstarters'!E:E)</f>
        <v>1562</v>
      </c>
    </row>
    <row r="11" spans="1:3" x14ac:dyDescent="0.3">
      <c r="A11" t="s">
        <v>8385</v>
      </c>
    </row>
    <row r="12" spans="1:3" x14ac:dyDescent="0.3">
      <c r="A12" t="s">
        <v>8386</v>
      </c>
    </row>
    <row r="13" spans="1:3" x14ac:dyDescent="0.3">
      <c r="A13" t="s">
        <v>8387</v>
      </c>
    </row>
    <row r="14" spans="1:3" x14ac:dyDescent="0.3">
      <c r="A14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2022-08-04T19:27:37Z</dcterms:modified>
</cp:coreProperties>
</file>