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lacomputocentro.ba\Downloads\"/>
    </mc:Choice>
  </mc:AlternateContent>
  <xr:revisionPtr revIDLastSave="0" documentId="13_ncr:1_{6437C1A1-1FC2-4E2B-AAA4-172A766EDAF6}" xr6:coauthVersionLast="47" xr6:coauthVersionMax="47" xr10:uidLastSave="{00000000-0000-0000-0000-000000000000}"/>
  <bookViews>
    <workbookView xWindow="-120" yWindow="-120" windowWidth="29040" windowHeight="15720" activeTab="6" xr2:uid="{BD3AB2D4-14D9-4586-9987-A97B3535FDE9}"/>
  </bookViews>
  <sheets>
    <sheet name="Hoja1" sheetId="1" r:id="rId1"/>
    <sheet name="Hoja2" sheetId="2" r:id="rId2"/>
    <sheet name="Hoja3" sheetId="3" r:id="rId3"/>
    <sheet name="Hoja4" sheetId="4" r:id="rId4"/>
    <sheet name="Ejemplo 4" sheetId="5" r:id="rId5"/>
    <sheet name="Ejemplo 5" sheetId="6" r:id="rId6"/>
    <sheet name="Ejemplo 6" sheetId="7" r:id="rId7"/>
  </sheets>
  <definedNames>
    <definedName name="solver_adj" localSheetId="4" hidden="1">'Ejemplo 4'!$C$11:$C$12</definedName>
    <definedName name="solver_adj" localSheetId="5" hidden="1">'Ejemplo 5'!$C$9:$C$11</definedName>
    <definedName name="solver_adj" localSheetId="0" hidden="1">Hoja1!$D$12:$D$13</definedName>
    <definedName name="solver_adj" localSheetId="1" hidden="1">Hoja2!$C$7:$C$8</definedName>
    <definedName name="solver_adj" localSheetId="2" hidden="1">Hoja3!$C$3:$E$5</definedName>
    <definedName name="solver_adj" localSheetId="3" hidden="1">Hoja4!$C$9:$C$11</definedName>
    <definedName name="solver_cvg" localSheetId="4" hidden="1">0.0001</definedName>
    <definedName name="solver_cvg" localSheetId="5" hidden="1">0.0001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cvg" localSheetId="3" hidden="1">0.0001</definedName>
    <definedName name="solver_drv" localSheetId="4" hidden="1">1</definedName>
    <definedName name="solver_drv" localSheetId="5" hidden="1">1</definedName>
    <definedName name="solver_drv" localSheetId="0" hidden="1">2</definedName>
    <definedName name="solver_drv" localSheetId="1" hidden="1">1</definedName>
    <definedName name="solver_drv" localSheetId="2" hidden="1">1</definedName>
    <definedName name="solver_drv" localSheetId="3" hidden="1">1</definedName>
    <definedName name="solver_eng" localSheetId="4" hidden="1">2</definedName>
    <definedName name="solver_eng" localSheetId="5" hidden="1">2</definedName>
    <definedName name="solver_eng" localSheetId="0" hidden="1">2</definedName>
    <definedName name="solver_eng" localSheetId="1" hidden="1">2</definedName>
    <definedName name="solver_eng" localSheetId="2" hidden="1">2</definedName>
    <definedName name="solver_eng" localSheetId="3" hidden="1">2</definedName>
    <definedName name="solver_est" localSheetId="4" hidden="1">1</definedName>
    <definedName name="solver_est" localSheetId="5" hidden="1">1</definedName>
    <definedName name="solver_est" localSheetId="0" hidden="1">1</definedName>
    <definedName name="solver_est" localSheetId="1" hidden="1">1</definedName>
    <definedName name="solver_est" localSheetId="2" hidden="1">1</definedName>
    <definedName name="solver_est" localSheetId="3" hidden="1">1</definedName>
    <definedName name="solver_itr" localSheetId="4" hidden="1">2147483647</definedName>
    <definedName name="solver_itr" localSheetId="5" hidden="1">2147483647</definedName>
    <definedName name="solver_itr" localSheetId="0" hidden="1">2147483647</definedName>
    <definedName name="solver_itr" localSheetId="1" hidden="1">2147483647</definedName>
    <definedName name="solver_itr" localSheetId="2" hidden="1">2147483647</definedName>
    <definedName name="solver_itr" localSheetId="3" hidden="1">2147483647</definedName>
    <definedName name="solver_lhs1" localSheetId="4" hidden="1">'Ejemplo 4'!$C$11:$C$12</definedName>
    <definedName name="solver_lhs1" localSheetId="5" hidden="1">'Ejemplo 5'!$K$4:$K$6</definedName>
    <definedName name="solver_lhs1" localSheetId="0" hidden="1">Hoja1!$J$5</definedName>
    <definedName name="solver_lhs1" localSheetId="1" hidden="1">Hoja2!$C$7:$C$8</definedName>
    <definedName name="solver_lhs1" localSheetId="2" hidden="1">Hoja3!$C$6:$E$6</definedName>
    <definedName name="solver_lhs1" localSheetId="3" hidden="1">Hoja4!$C$11</definedName>
    <definedName name="solver_lhs2" localSheetId="4" hidden="1">'Ejemplo 4'!$I$5:$I$7</definedName>
    <definedName name="solver_lhs2" localSheetId="5" hidden="1">'Ejemplo 5'!$K$4:$K$6</definedName>
    <definedName name="solver_lhs2" localSheetId="0" hidden="1">Hoja1!$J$6</definedName>
    <definedName name="solver_lhs2" localSheetId="1" hidden="1">Hoja2!$I$3:$I$5</definedName>
    <definedName name="solver_lhs2" localSheetId="2" hidden="1">Hoja3!$F$3:$F$5</definedName>
    <definedName name="solver_lhs2" localSheetId="3" hidden="1">Hoja4!$C$9:$C$11</definedName>
    <definedName name="solver_lhs3" localSheetId="0" hidden="1">Hoja1!$J$7</definedName>
    <definedName name="solver_lhs3" localSheetId="2" hidden="1">Hoja3!$J$15</definedName>
    <definedName name="solver_lhs3" localSheetId="3" hidden="1">Hoja4!$K$4:$K$6</definedName>
    <definedName name="solver_lhs4" localSheetId="0" hidden="1">Hoja1!$J$7</definedName>
    <definedName name="solver_lhs4" localSheetId="2" hidden="1">Hoja3!$J$18</definedName>
    <definedName name="solver_lhs5" localSheetId="2" hidden="1">Hoja3!$J$21</definedName>
    <definedName name="solver_lhs6" localSheetId="2" hidden="1">Hoja3!$M$3:$M$5</definedName>
    <definedName name="solver_mip" localSheetId="4" hidden="1">2147483647</definedName>
    <definedName name="solver_mip" localSheetId="5" hidden="1">2147483647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ip" localSheetId="3" hidden="1">2147483647</definedName>
    <definedName name="solver_mni" localSheetId="4" hidden="1">30</definedName>
    <definedName name="solver_mni" localSheetId="5" hidden="1">30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ni" localSheetId="3" hidden="1">30</definedName>
    <definedName name="solver_mrt" localSheetId="4" hidden="1">0.075</definedName>
    <definedName name="solver_mrt" localSheetId="5" hidden="1">0.075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rt" localSheetId="3" hidden="1">0.075</definedName>
    <definedName name="solver_msl" localSheetId="4" hidden="1">2</definedName>
    <definedName name="solver_msl" localSheetId="5" hidden="1">2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msl" localSheetId="3" hidden="1">2</definedName>
    <definedName name="solver_neg" localSheetId="4" hidden="1">1</definedName>
    <definedName name="solver_neg" localSheetId="5" hidden="1">1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eg" localSheetId="3" hidden="1">1</definedName>
    <definedName name="solver_nod" localSheetId="4" hidden="1">2147483647</definedName>
    <definedName name="solver_nod" localSheetId="5" hidden="1">2147483647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od" localSheetId="3" hidden="1">2147483647</definedName>
    <definedName name="solver_num" localSheetId="4" hidden="1">2</definedName>
    <definedName name="solver_num" localSheetId="5" hidden="1">1</definedName>
    <definedName name="solver_num" localSheetId="0" hidden="1">3</definedName>
    <definedName name="solver_num" localSheetId="1" hidden="1">2</definedName>
    <definedName name="solver_num" localSheetId="2" hidden="1">6</definedName>
    <definedName name="solver_num" localSheetId="3" hidden="1">3</definedName>
    <definedName name="solver_nwt" localSheetId="4" hidden="1">1</definedName>
    <definedName name="solver_nwt" localSheetId="5" hidden="1">1</definedName>
    <definedName name="solver_nwt" localSheetId="0" hidden="1">1</definedName>
    <definedName name="solver_nwt" localSheetId="1" hidden="1">1</definedName>
    <definedName name="solver_nwt" localSheetId="2" hidden="1">1</definedName>
    <definedName name="solver_nwt" localSheetId="3" hidden="1">1</definedName>
    <definedName name="solver_opt" localSheetId="4" hidden="1">'Ejemplo 4'!$C$14</definedName>
    <definedName name="solver_opt" localSheetId="5" hidden="1">'Ejemplo 5'!$C$13</definedName>
    <definedName name="solver_opt" localSheetId="0" hidden="1">Hoja1!$D$15</definedName>
    <definedName name="solver_opt" localSheetId="1" hidden="1">Hoja2!$E$8</definedName>
    <definedName name="solver_opt" localSheetId="2" hidden="1">Hoja3!$G$9</definedName>
    <definedName name="solver_opt" localSheetId="3" hidden="1">Hoja4!$H$10</definedName>
    <definedName name="solver_pre" localSheetId="4" hidden="1">0.000001</definedName>
    <definedName name="solver_pre" localSheetId="5" hidden="1">0.000001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pre" localSheetId="3" hidden="1">0.000001</definedName>
    <definedName name="solver_rbv" localSheetId="4" hidden="1">1</definedName>
    <definedName name="solver_rbv" localSheetId="5" hidden="1">1</definedName>
    <definedName name="solver_rbv" localSheetId="0" hidden="1">2</definedName>
    <definedName name="solver_rbv" localSheetId="1" hidden="1">1</definedName>
    <definedName name="solver_rbv" localSheetId="2" hidden="1">1</definedName>
    <definedName name="solver_rbv" localSheetId="3" hidden="1">1</definedName>
    <definedName name="solver_rel1" localSheetId="4" hidden="1">4</definedName>
    <definedName name="solver_rel1" localSheetId="5" hidden="1">3</definedName>
    <definedName name="solver_rel1" localSheetId="0" hidden="1">1</definedName>
    <definedName name="solver_rel1" localSheetId="1" hidden="1">4</definedName>
    <definedName name="solver_rel1" localSheetId="2" hidden="1">1</definedName>
    <definedName name="solver_rel1" localSheetId="3" hidden="1">1</definedName>
    <definedName name="solver_rel2" localSheetId="4" hidden="1">1</definedName>
    <definedName name="solver_rel2" localSheetId="5" hidden="1">3</definedName>
    <definedName name="solver_rel2" localSheetId="0" hidden="1">1</definedName>
    <definedName name="solver_rel2" localSheetId="1" hidden="1">1</definedName>
    <definedName name="solver_rel2" localSheetId="2" hidden="1">1</definedName>
    <definedName name="solver_rel2" localSheetId="3" hidden="1">4</definedName>
    <definedName name="solver_rel3" localSheetId="0" hidden="1">1</definedName>
    <definedName name="solver_rel3" localSheetId="2" hidden="1">2</definedName>
    <definedName name="solver_rel3" localSheetId="3" hidden="1">1</definedName>
    <definedName name="solver_rel4" localSheetId="0" hidden="1">1</definedName>
    <definedName name="solver_rel4" localSheetId="2" hidden="1">2</definedName>
    <definedName name="solver_rel5" localSheetId="2" hidden="1">2</definedName>
    <definedName name="solver_rel6" localSheetId="2" hidden="1">1</definedName>
    <definedName name="solver_rhs1" localSheetId="4" hidden="1">"entero"</definedName>
    <definedName name="solver_rhs1" localSheetId="5" hidden="1">'Ejemplo 5'!$L$4:$L$6</definedName>
    <definedName name="solver_rhs1" localSheetId="0" hidden="1">Hoja1!$K$5</definedName>
    <definedName name="solver_rhs1" localSheetId="1" hidden="1">"entero"</definedName>
    <definedName name="solver_rhs1" localSheetId="2" hidden="1">Hoja3!$C$7:$E$7</definedName>
    <definedName name="solver_rhs1" localSheetId="3" hidden="1">Hoja4!$D$11</definedName>
    <definedName name="solver_rhs2" localSheetId="4" hidden="1">'Ejemplo 4'!$J$5:$J$7</definedName>
    <definedName name="solver_rhs2" localSheetId="5" hidden="1">'Ejemplo 5'!$L$4:$L$6</definedName>
    <definedName name="solver_rhs2" localSheetId="0" hidden="1">Hoja1!$K$6</definedName>
    <definedName name="solver_rhs2" localSheetId="1" hidden="1">Hoja2!$J$3:$J$5</definedName>
    <definedName name="solver_rhs2" localSheetId="2" hidden="1">Hoja3!$G$3:$G$5</definedName>
    <definedName name="solver_rhs2" localSheetId="3" hidden="1">"entero"</definedName>
    <definedName name="solver_rhs3" localSheetId="0" hidden="1">Hoja1!$K$7</definedName>
    <definedName name="solver_rhs3" localSheetId="2" hidden="1">Hoja3!$K$15</definedName>
    <definedName name="solver_rhs3" localSheetId="3" hidden="1">Hoja4!$L$4:$L$6</definedName>
    <definedName name="solver_rhs4" localSheetId="0" hidden="1">Hoja1!$K$7</definedName>
    <definedName name="solver_rhs4" localSheetId="2" hidden="1">Hoja3!$K$18</definedName>
    <definedName name="solver_rhs5" localSheetId="2" hidden="1">Hoja3!$K$21</definedName>
    <definedName name="solver_rhs6" localSheetId="2" hidden="1">Hoja3!$N$3:$N$5</definedName>
    <definedName name="solver_rlx" localSheetId="4" hidden="1">2</definedName>
    <definedName name="solver_rlx" localSheetId="5" hidden="1">2</definedName>
    <definedName name="solver_rlx" localSheetId="0" hidden="1">2</definedName>
    <definedName name="solver_rlx" localSheetId="1" hidden="1">2</definedName>
    <definedName name="solver_rlx" localSheetId="2" hidden="1">2</definedName>
    <definedName name="solver_rlx" localSheetId="3" hidden="1">2</definedName>
    <definedName name="solver_rsd" localSheetId="4" hidden="1">0</definedName>
    <definedName name="solver_rsd" localSheetId="5" hidden="1">0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rsd" localSheetId="3" hidden="1">0</definedName>
    <definedName name="solver_scl" localSheetId="4" hidden="1">1</definedName>
    <definedName name="solver_scl" localSheetId="5" hidden="1">1</definedName>
    <definedName name="solver_scl" localSheetId="0" hidden="1">2</definedName>
    <definedName name="solver_scl" localSheetId="1" hidden="1">1</definedName>
    <definedName name="solver_scl" localSheetId="2" hidden="1">1</definedName>
    <definedName name="solver_scl" localSheetId="3" hidden="1">1</definedName>
    <definedName name="solver_sho" localSheetId="4" hidden="1">2</definedName>
    <definedName name="solver_sho" localSheetId="5" hidden="1">2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sz" localSheetId="4" hidden="1">100</definedName>
    <definedName name="solver_ssz" localSheetId="5" hidden="1">100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ssz" localSheetId="3" hidden="1">100</definedName>
    <definedName name="solver_tim" localSheetId="4" hidden="1">2147483647</definedName>
    <definedName name="solver_tim" localSheetId="5" hidden="1">2147483647</definedName>
    <definedName name="solver_tim" localSheetId="0" hidden="1">2147483647</definedName>
    <definedName name="solver_tim" localSheetId="1" hidden="1">2147483647</definedName>
    <definedName name="solver_tim" localSheetId="2" hidden="1">2147483647</definedName>
    <definedName name="solver_tim" localSheetId="3" hidden="1">2147483647</definedName>
    <definedName name="solver_tol" localSheetId="4" hidden="1">0.01</definedName>
    <definedName name="solver_tol" localSheetId="5" hidden="1">0.01</definedName>
    <definedName name="solver_tol" localSheetId="0" hidden="1">0.01</definedName>
    <definedName name="solver_tol" localSheetId="1" hidden="1">0.01</definedName>
    <definedName name="solver_tol" localSheetId="2" hidden="1">0.01</definedName>
    <definedName name="solver_tol" localSheetId="3" hidden="1">0.01</definedName>
    <definedName name="solver_typ" localSheetId="4" hidden="1">1</definedName>
    <definedName name="solver_typ" localSheetId="5" hidden="1">2</definedName>
    <definedName name="solver_typ" localSheetId="0" hidden="1">1</definedName>
    <definedName name="solver_typ" localSheetId="1" hidden="1">1</definedName>
    <definedName name="solver_typ" localSheetId="2" hidden="1">1</definedName>
    <definedName name="solver_typ" localSheetId="3" hidden="1">1</definedName>
    <definedName name="solver_val" localSheetId="4" hidden="1">0</definedName>
    <definedName name="solver_val" localSheetId="5" hidden="1">0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er" localSheetId="4" hidden="1">3</definedName>
    <definedName name="solver_ver" localSheetId="5" hidden="1">3</definedName>
    <definedName name="solver_ver" localSheetId="0" hidden="1">3</definedName>
    <definedName name="solver_ver" localSheetId="1" hidden="1">3</definedName>
    <definedName name="solver_ver" localSheetId="2" hidden="1">3</definedName>
    <definedName name="solver_ver" localSheetId="3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" i="6" l="1"/>
  <c r="J5" i="6"/>
  <c r="J4" i="6"/>
  <c r="I6" i="6"/>
  <c r="I5" i="6"/>
  <c r="I4" i="6"/>
  <c r="H5" i="6"/>
  <c r="H6" i="6"/>
  <c r="H4" i="6"/>
  <c r="C13" i="6"/>
  <c r="C14" i="5"/>
  <c r="G7" i="5"/>
  <c r="H7" i="5"/>
  <c r="H6" i="5"/>
  <c r="G6" i="5"/>
  <c r="H5" i="5"/>
  <c r="G5" i="5"/>
  <c r="I5" i="5" s="1"/>
  <c r="J7" i="5"/>
  <c r="D7" i="5"/>
  <c r="C7" i="5"/>
  <c r="H10" i="4"/>
  <c r="H4" i="4"/>
  <c r="J6" i="4"/>
  <c r="J5" i="4"/>
  <c r="I6" i="4"/>
  <c r="I5" i="4"/>
  <c r="H6" i="4"/>
  <c r="H5" i="4"/>
  <c r="J4" i="4"/>
  <c r="I4" i="4"/>
  <c r="G9" i="3"/>
  <c r="L5" i="3"/>
  <c r="L4" i="3"/>
  <c r="K4" i="3"/>
  <c r="K5" i="3"/>
  <c r="J4" i="3"/>
  <c r="J5" i="3"/>
  <c r="L3" i="3"/>
  <c r="K3" i="3"/>
  <c r="J3" i="3"/>
  <c r="D6" i="3"/>
  <c r="E6" i="3"/>
  <c r="C6" i="3"/>
  <c r="F4" i="3"/>
  <c r="J21" i="3" s="1"/>
  <c r="F5" i="3"/>
  <c r="K21" i="3" s="1"/>
  <c r="F3" i="3"/>
  <c r="J15" i="3" s="1"/>
  <c r="E8" i="2"/>
  <c r="H5" i="2"/>
  <c r="H4" i="2"/>
  <c r="H3" i="2"/>
  <c r="G5" i="2"/>
  <c r="G4" i="2"/>
  <c r="G3" i="2"/>
  <c r="D15" i="1"/>
  <c r="H5" i="1"/>
  <c r="I7" i="1"/>
  <c r="I6" i="1"/>
  <c r="H6" i="1"/>
  <c r="H7" i="1"/>
  <c r="J7" i="1" s="1"/>
  <c r="I5" i="1"/>
  <c r="K6" i="6" l="1"/>
  <c r="K5" i="6"/>
  <c r="K4" i="6"/>
  <c r="I6" i="5"/>
  <c r="I7" i="5"/>
  <c r="K4" i="4"/>
  <c r="K5" i="4"/>
  <c r="K6" i="4"/>
  <c r="J18" i="3"/>
  <c r="K15" i="3"/>
  <c r="K18" i="3"/>
  <c r="M5" i="3"/>
  <c r="M4" i="3"/>
  <c r="M3" i="3"/>
  <c r="I3" i="2"/>
  <c r="I5" i="2"/>
  <c r="I4" i="2"/>
  <c r="J6" i="1"/>
  <c r="J5" i="1"/>
</calcChain>
</file>

<file path=xl/sharedStrings.xml><?xml version="1.0" encoding="utf-8"?>
<sst xmlns="http://schemas.openxmlformats.org/spreadsheetml/2006/main" count="119" uniqueCount="47">
  <si>
    <t>Planta</t>
  </si>
  <si>
    <t>P1</t>
  </si>
  <si>
    <t>P2</t>
  </si>
  <si>
    <t>Restriccion</t>
  </si>
  <si>
    <t>Productos</t>
  </si>
  <si>
    <t>Ganancia/Lote</t>
  </si>
  <si>
    <t>Lotes</t>
  </si>
  <si>
    <t>Tiempo necesario para producir</t>
  </si>
  <si>
    <t>z</t>
  </si>
  <si>
    <t>Total tiempo</t>
  </si>
  <si>
    <t>Planta 1</t>
  </si>
  <si>
    <t>Planta 2</t>
  </si>
  <si>
    <t>Planta 3</t>
  </si>
  <si>
    <t>Maximo</t>
  </si>
  <si>
    <t>Suma</t>
  </si>
  <si>
    <t>Z</t>
  </si>
  <si>
    <t>K1</t>
  </si>
  <si>
    <t>K2</t>
  </si>
  <si>
    <t>K3</t>
  </si>
  <si>
    <t>Remolacha</t>
  </si>
  <si>
    <t>Algodón</t>
  </si>
  <si>
    <t>Sorgo</t>
  </si>
  <si>
    <t>Agua/Acre</t>
  </si>
  <si>
    <t>%k1 = %k2</t>
  </si>
  <si>
    <t>%k1 = %k3</t>
  </si>
  <si>
    <t>%k2 = %k3</t>
  </si>
  <si>
    <t>Fresadora</t>
  </si>
  <si>
    <t>Torno</t>
  </si>
  <si>
    <t>Rectificadora</t>
  </si>
  <si>
    <t>P3</t>
  </si>
  <si>
    <t>Requerimientos</t>
  </si>
  <si>
    <t>N/A</t>
  </si>
  <si>
    <t>Insumo</t>
  </si>
  <si>
    <t>Harina</t>
  </si>
  <si>
    <t>Carne</t>
  </si>
  <si>
    <t>Horas/Hombre</t>
  </si>
  <si>
    <t>Panes</t>
  </si>
  <si>
    <t>Salchichas</t>
  </si>
  <si>
    <t>Carbohidratos</t>
  </si>
  <si>
    <t>Proteína</t>
  </si>
  <si>
    <t>Vitaminas</t>
  </si>
  <si>
    <t>Ingredientes</t>
  </si>
  <si>
    <t>Maiz</t>
  </si>
  <si>
    <t>Nutrimiento</t>
  </si>
  <si>
    <t>Alfalfa</t>
  </si>
  <si>
    <t>Requerimiento</t>
  </si>
  <si>
    <t>Minimo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</si>
</sst>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7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Border="1"/>
    <xf numFmtId="9" fontId="0" fillId="0" borderId="1" xfId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right"/>
    </xf>
    <xf numFmtId="0" fontId="4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2" fillId="0" borderId="1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0" xfId="0" applyFont="1" applyBorder="1" applyAlignment="1">
      <alignment horizontal="right"/>
    </xf>
    <xf numFmtId="0" fontId="0" fillId="0" borderId="0" xfId="0" applyBorder="1" applyAlignment="1">
      <alignment horizontal="center"/>
    </xf>
    <xf numFmtId="0" fontId="0" fillId="0" borderId="0" xfId="0" applyAlignment="1">
      <alignment horizontal="right"/>
    </xf>
    <xf numFmtId="0" fontId="2" fillId="0" borderId="1" xfId="0" applyFont="1" applyFill="1" applyBorder="1" applyAlignment="1">
      <alignment horizontal="right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BB6A1-BF36-4E7B-A659-84A3CCDFAFB4}">
  <dimension ref="B2:K15"/>
  <sheetViews>
    <sheetView workbookViewId="0">
      <selection activeCell="F14" sqref="F14"/>
    </sheetView>
  </sheetViews>
  <sheetFormatPr baseColWidth="10" defaultRowHeight="15" x14ac:dyDescent="0.25"/>
  <cols>
    <col min="2" max="2" width="15.28515625" customWidth="1"/>
    <col min="5" max="5" width="12.7109375" customWidth="1"/>
    <col min="7" max="7" width="15.28515625" customWidth="1"/>
    <col min="10" max="10" width="13" customWidth="1"/>
  </cols>
  <sheetData>
    <row r="2" spans="2:11" x14ac:dyDescent="0.25">
      <c r="C2" s="19" t="s">
        <v>4</v>
      </c>
      <c r="D2" s="19"/>
    </row>
    <row r="3" spans="2:11" x14ac:dyDescent="0.25">
      <c r="B3" s="4"/>
      <c r="C3" s="3" t="s">
        <v>1</v>
      </c>
      <c r="D3" s="3" t="s">
        <v>2</v>
      </c>
      <c r="E3" s="4"/>
    </row>
    <row r="4" spans="2:11" ht="30.75" customHeight="1" x14ac:dyDescent="0.25">
      <c r="B4" s="4" t="s">
        <v>0</v>
      </c>
      <c r="C4" s="20" t="s">
        <v>7</v>
      </c>
      <c r="D4" s="20"/>
      <c r="E4" s="4" t="s">
        <v>3</v>
      </c>
      <c r="G4" s="2" t="s">
        <v>0</v>
      </c>
      <c r="H4" s="3" t="s">
        <v>1</v>
      </c>
      <c r="I4" s="3" t="s">
        <v>2</v>
      </c>
      <c r="J4" s="2" t="s">
        <v>9</v>
      </c>
      <c r="K4" s="2" t="s">
        <v>3</v>
      </c>
    </row>
    <row r="5" spans="2:11" x14ac:dyDescent="0.25">
      <c r="B5" s="3">
        <v>1</v>
      </c>
      <c r="C5" s="5">
        <v>1</v>
      </c>
      <c r="D5" s="5">
        <v>0</v>
      </c>
      <c r="E5" s="5">
        <v>4</v>
      </c>
      <c r="G5" s="3">
        <v>1</v>
      </c>
      <c r="H5" s="5">
        <f>C5*D12</f>
        <v>2</v>
      </c>
      <c r="I5" s="5">
        <f>D5*D13</f>
        <v>0</v>
      </c>
      <c r="J5" s="5">
        <f>SUM(H5:I5)</f>
        <v>2</v>
      </c>
      <c r="K5" s="5">
        <v>4</v>
      </c>
    </row>
    <row r="6" spans="2:11" x14ac:dyDescent="0.25">
      <c r="B6" s="3">
        <v>2</v>
      </c>
      <c r="C6" s="5">
        <v>0</v>
      </c>
      <c r="D6" s="5">
        <v>2</v>
      </c>
      <c r="E6" s="5">
        <v>12</v>
      </c>
      <c r="G6" s="3">
        <v>2</v>
      </c>
      <c r="H6" s="5">
        <f>C6*D12</f>
        <v>0</v>
      </c>
      <c r="I6" s="5">
        <f>D6*D13</f>
        <v>12</v>
      </c>
      <c r="J6" s="5">
        <f t="shared" ref="J6:J7" si="0">SUM(H6:I6)</f>
        <v>12</v>
      </c>
      <c r="K6" s="5">
        <v>12</v>
      </c>
    </row>
    <row r="7" spans="2:11" x14ac:dyDescent="0.25">
      <c r="B7" s="3">
        <v>3</v>
      </c>
      <c r="C7" s="5">
        <v>3</v>
      </c>
      <c r="D7" s="5">
        <v>2</v>
      </c>
      <c r="E7" s="5">
        <v>18</v>
      </c>
      <c r="G7" s="3">
        <v>3</v>
      </c>
      <c r="H7" s="5">
        <f>C7*D12</f>
        <v>6</v>
      </c>
      <c r="I7" s="5">
        <f>D7*D13</f>
        <v>12</v>
      </c>
      <c r="J7" s="5">
        <f t="shared" si="0"/>
        <v>18</v>
      </c>
      <c r="K7" s="5">
        <v>18</v>
      </c>
    </row>
    <row r="8" spans="2:11" x14ac:dyDescent="0.25">
      <c r="B8" s="1" t="s">
        <v>5</v>
      </c>
      <c r="C8">
        <v>3000</v>
      </c>
      <c r="D8">
        <v>5000</v>
      </c>
      <c r="G8" s="1" t="s">
        <v>5</v>
      </c>
      <c r="H8">
        <v>3000</v>
      </c>
      <c r="I8">
        <v>5000</v>
      </c>
    </row>
    <row r="11" spans="2:11" x14ac:dyDescent="0.25">
      <c r="D11" s="8" t="s">
        <v>6</v>
      </c>
    </row>
    <row r="12" spans="2:11" x14ac:dyDescent="0.25">
      <c r="C12" s="9" t="s">
        <v>1</v>
      </c>
      <c r="D12" s="8">
        <v>2</v>
      </c>
    </row>
    <row r="13" spans="2:11" x14ac:dyDescent="0.25">
      <c r="C13" s="9" t="s">
        <v>2</v>
      </c>
      <c r="D13" s="8">
        <v>6</v>
      </c>
    </row>
    <row r="14" spans="2:11" x14ac:dyDescent="0.25">
      <c r="C14" s="5"/>
    </row>
    <row r="15" spans="2:11" x14ac:dyDescent="0.25">
      <c r="C15" s="8" t="s">
        <v>8</v>
      </c>
      <c r="D15" s="7">
        <f>(D12*C8)+(D13*D8)</f>
        <v>36000</v>
      </c>
    </row>
  </sheetData>
  <mergeCells count="2">
    <mergeCell ref="C2:D2"/>
    <mergeCell ref="C4:D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A3E3F-7300-4ACA-A69B-C31FE86739AD}">
  <dimension ref="B2:J8"/>
  <sheetViews>
    <sheetView workbookViewId="0">
      <selection activeCell="J5" sqref="J5"/>
    </sheetView>
  </sheetViews>
  <sheetFormatPr baseColWidth="10" defaultRowHeight="15" x14ac:dyDescent="0.25"/>
  <cols>
    <col min="9" max="9" width="11.85546875" bestFit="1" customWidth="1"/>
  </cols>
  <sheetData>
    <row r="2" spans="2:10" x14ac:dyDescent="0.25">
      <c r="B2" s="10"/>
      <c r="C2" s="11" t="s">
        <v>1</v>
      </c>
      <c r="D2" s="11" t="s">
        <v>2</v>
      </c>
      <c r="E2" s="6"/>
      <c r="F2" s="11"/>
      <c r="G2" s="11" t="s">
        <v>1</v>
      </c>
      <c r="H2" s="11" t="s">
        <v>2</v>
      </c>
      <c r="I2" s="11" t="s">
        <v>14</v>
      </c>
      <c r="J2" s="11" t="s">
        <v>13</v>
      </c>
    </row>
    <row r="3" spans="2:10" x14ac:dyDescent="0.25">
      <c r="B3" s="12" t="s">
        <v>10</v>
      </c>
      <c r="C3" s="8">
        <v>1</v>
      </c>
      <c r="D3" s="8">
        <v>0</v>
      </c>
      <c r="F3" s="12" t="s">
        <v>10</v>
      </c>
      <c r="G3" s="8">
        <f>C3*C7</f>
        <v>2</v>
      </c>
      <c r="H3" s="8">
        <f>D3*C8</f>
        <v>0</v>
      </c>
      <c r="I3" s="8">
        <f>SUM(G3:H3)</f>
        <v>2</v>
      </c>
      <c r="J3" s="8">
        <v>4</v>
      </c>
    </row>
    <row r="4" spans="2:10" x14ac:dyDescent="0.25">
      <c r="B4" s="12" t="s">
        <v>11</v>
      </c>
      <c r="C4" s="8">
        <v>0</v>
      </c>
      <c r="D4" s="8">
        <v>2</v>
      </c>
      <c r="F4" s="12" t="s">
        <v>11</v>
      </c>
      <c r="G4" s="8">
        <f>C4*C7</f>
        <v>0</v>
      </c>
      <c r="H4" s="8">
        <f>D4*C8</f>
        <v>12</v>
      </c>
      <c r="I4" s="8">
        <f t="shared" ref="I4:I5" si="0">SUM(G4:H4)</f>
        <v>12</v>
      </c>
      <c r="J4" s="8">
        <v>12</v>
      </c>
    </row>
    <row r="5" spans="2:10" x14ac:dyDescent="0.25">
      <c r="B5" s="12" t="s">
        <v>12</v>
      </c>
      <c r="C5" s="8">
        <v>3</v>
      </c>
      <c r="D5" s="8">
        <v>2</v>
      </c>
      <c r="F5" s="12" t="s">
        <v>12</v>
      </c>
      <c r="G5" s="8">
        <f>C5*C7</f>
        <v>6</v>
      </c>
      <c r="H5" s="8">
        <f>D5*C8</f>
        <v>12</v>
      </c>
      <c r="I5" s="8">
        <f t="shared" si="0"/>
        <v>18</v>
      </c>
      <c r="J5" s="8">
        <v>18</v>
      </c>
    </row>
    <row r="6" spans="2:10" x14ac:dyDescent="0.25">
      <c r="B6" s="13"/>
    </row>
    <row r="7" spans="2:10" x14ac:dyDescent="0.25">
      <c r="B7" s="12" t="s">
        <v>1</v>
      </c>
      <c r="C7" s="7">
        <v>2</v>
      </c>
      <c r="E7" s="11" t="s">
        <v>15</v>
      </c>
    </row>
    <row r="8" spans="2:10" x14ac:dyDescent="0.25">
      <c r="B8" s="12" t="s">
        <v>2</v>
      </c>
      <c r="C8" s="7">
        <v>6</v>
      </c>
      <c r="E8" s="8">
        <f>(3000*C7)+(5000*C8)</f>
        <v>36000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8AF73-30CA-488B-B92D-1D14139ECE6B}">
  <dimension ref="B2:N23"/>
  <sheetViews>
    <sheetView workbookViewId="0">
      <selection activeCell="G23" sqref="G23"/>
    </sheetView>
  </sheetViews>
  <sheetFormatPr baseColWidth="10" defaultRowHeight="15" x14ac:dyDescent="0.25"/>
  <cols>
    <col min="6" max="6" width="11.85546875" bestFit="1" customWidth="1"/>
  </cols>
  <sheetData>
    <row r="2" spans="2:14" x14ac:dyDescent="0.25">
      <c r="B2" s="10"/>
      <c r="C2" s="10" t="s">
        <v>19</v>
      </c>
      <c r="D2" s="10" t="s">
        <v>20</v>
      </c>
      <c r="E2" s="10" t="s">
        <v>21</v>
      </c>
      <c r="F2" s="10" t="s">
        <v>14</v>
      </c>
      <c r="G2" s="10" t="s">
        <v>13</v>
      </c>
      <c r="H2" s="1"/>
      <c r="I2" s="10"/>
      <c r="J2" s="10" t="s">
        <v>19</v>
      </c>
      <c r="K2" s="10" t="s">
        <v>20</v>
      </c>
      <c r="L2" s="10" t="s">
        <v>21</v>
      </c>
      <c r="M2" s="10" t="s">
        <v>14</v>
      </c>
      <c r="N2" s="10" t="s">
        <v>13</v>
      </c>
    </row>
    <row r="3" spans="2:14" x14ac:dyDescent="0.25">
      <c r="B3" s="12" t="s">
        <v>16</v>
      </c>
      <c r="C3" s="7">
        <v>133.33333333333337</v>
      </c>
      <c r="D3" s="7">
        <v>100</v>
      </c>
      <c r="E3" s="7">
        <v>0</v>
      </c>
      <c r="F3" s="7">
        <f>SUM(C3:E3)</f>
        <v>233.33333333333337</v>
      </c>
      <c r="G3" s="7">
        <v>400</v>
      </c>
      <c r="I3" s="12" t="s">
        <v>16</v>
      </c>
      <c r="J3" s="7">
        <f>K10*C3</f>
        <v>400.00000000000011</v>
      </c>
      <c r="K3" s="7">
        <f>K11*D3</f>
        <v>200</v>
      </c>
      <c r="L3" s="7">
        <f>K12*E3</f>
        <v>0</v>
      </c>
      <c r="M3" s="7">
        <f>SUM(J3:L3)</f>
        <v>600.00000000000011</v>
      </c>
      <c r="N3" s="7">
        <v>600</v>
      </c>
    </row>
    <row r="4" spans="2:14" x14ac:dyDescent="0.25">
      <c r="B4" s="12" t="s">
        <v>17</v>
      </c>
      <c r="C4" s="7">
        <v>100.0000000000001</v>
      </c>
      <c r="D4" s="7">
        <v>249.99999999999989</v>
      </c>
      <c r="E4" s="7">
        <v>0</v>
      </c>
      <c r="F4" s="7">
        <f t="shared" ref="F4:F5" si="0">SUM(C4:E4)</f>
        <v>350</v>
      </c>
      <c r="G4" s="7">
        <v>600</v>
      </c>
      <c r="I4" s="12" t="s">
        <v>17</v>
      </c>
      <c r="J4" s="7">
        <f>K10*C4</f>
        <v>300.00000000000028</v>
      </c>
      <c r="K4" s="7">
        <f>K11*D4</f>
        <v>499.99999999999977</v>
      </c>
      <c r="L4" s="7">
        <f>K12*E4</f>
        <v>0</v>
      </c>
      <c r="M4" s="7">
        <f t="shared" ref="M4:M5" si="1">SUM(J4:L4)</f>
        <v>800</v>
      </c>
      <c r="N4" s="7">
        <v>800</v>
      </c>
    </row>
    <row r="5" spans="2:14" x14ac:dyDescent="0.25">
      <c r="B5" s="12" t="s">
        <v>18</v>
      </c>
      <c r="C5" s="7">
        <v>24.99999999999995</v>
      </c>
      <c r="D5" s="7">
        <v>150.00000000000009</v>
      </c>
      <c r="E5" s="7">
        <v>0</v>
      </c>
      <c r="F5" s="7">
        <f t="shared" si="0"/>
        <v>175.00000000000003</v>
      </c>
      <c r="G5" s="7">
        <v>300</v>
      </c>
      <c r="I5" s="12" t="s">
        <v>18</v>
      </c>
      <c r="J5" s="7">
        <f>K10*C5</f>
        <v>74.999999999999858</v>
      </c>
      <c r="K5" s="7">
        <f>K11*D5</f>
        <v>300.00000000000017</v>
      </c>
      <c r="L5" s="7">
        <f>K12*E5</f>
        <v>0</v>
      </c>
      <c r="M5" s="7">
        <f t="shared" si="1"/>
        <v>375</v>
      </c>
      <c r="N5" s="7">
        <v>375</v>
      </c>
    </row>
    <row r="6" spans="2:14" x14ac:dyDescent="0.25">
      <c r="B6" s="12" t="s">
        <v>14</v>
      </c>
      <c r="C6" s="7">
        <f>SUM(C3:C5)</f>
        <v>258.33333333333343</v>
      </c>
      <c r="D6" s="7">
        <f t="shared" ref="D6:E6" si="2">SUM(D3:D5)</f>
        <v>500</v>
      </c>
      <c r="E6" s="7">
        <f t="shared" si="2"/>
        <v>0</v>
      </c>
      <c r="F6" s="7"/>
      <c r="G6" s="7"/>
      <c r="I6" s="14"/>
      <c r="J6" s="14"/>
      <c r="K6" s="14"/>
      <c r="L6" s="14"/>
      <c r="M6" s="14"/>
      <c r="N6" s="14"/>
    </row>
    <row r="7" spans="2:14" x14ac:dyDescent="0.25">
      <c r="B7" s="12" t="s">
        <v>13</v>
      </c>
      <c r="C7" s="7">
        <v>600</v>
      </c>
      <c r="D7" s="7">
        <v>500</v>
      </c>
      <c r="E7" s="7">
        <v>325</v>
      </c>
      <c r="F7" s="7"/>
      <c r="G7" s="7"/>
      <c r="I7" s="14"/>
      <c r="J7" s="14"/>
      <c r="K7" s="14"/>
      <c r="L7" s="14"/>
      <c r="M7" s="14"/>
      <c r="N7" s="14"/>
    </row>
    <row r="9" spans="2:14" x14ac:dyDescent="0.25">
      <c r="F9" s="12" t="s">
        <v>8</v>
      </c>
      <c r="G9" s="8">
        <f>(1000*C6)+(750*D6)+(250*E6)</f>
        <v>633333.33333333349</v>
      </c>
      <c r="J9" s="17"/>
      <c r="K9" s="10" t="s">
        <v>22</v>
      </c>
    </row>
    <row r="10" spans="2:14" x14ac:dyDescent="0.25">
      <c r="J10" s="12" t="s">
        <v>19</v>
      </c>
      <c r="K10" s="7">
        <v>3</v>
      </c>
    </row>
    <row r="11" spans="2:14" x14ac:dyDescent="0.25">
      <c r="J11" s="12" t="s">
        <v>20</v>
      </c>
      <c r="K11" s="7">
        <v>2</v>
      </c>
    </row>
    <row r="12" spans="2:14" x14ac:dyDescent="0.25">
      <c r="J12" s="12" t="s">
        <v>21</v>
      </c>
      <c r="K12" s="7">
        <v>1</v>
      </c>
    </row>
    <row r="14" spans="2:14" x14ac:dyDescent="0.25">
      <c r="J14" s="21" t="s">
        <v>23</v>
      </c>
      <c r="K14" s="21"/>
    </row>
    <row r="15" spans="2:14" x14ac:dyDescent="0.25">
      <c r="J15" s="15">
        <f>F3/G3</f>
        <v>0.58333333333333348</v>
      </c>
      <c r="K15" s="15">
        <f>F4/G4</f>
        <v>0.58333333333333337</v>
      </c>
    </row>
    <row r="17" spans="7:11" x14ac:dyDescent="0.25">
      <c r="J17" s="21" t="s">
        <v>24</v>
      </c>
      <c r="K17" s="21"/>
    </row>
    <row r="18" spans="7:11" x14ac:dyDescent="0.25">
      <c r="J18" s="15">
        <f>F3/G3</f>
        <v>0.58333333333333348</v>
      </c>
      <c r="K18" s="15">
        <f>F5/G5</f>
        <v>0.58333333333333348</v>
      </c>
    </row>
    <row r="20" spans="7:11" x14ac:dyDescent="0.25">
      <c r="J20" s="21" t="s">
        <v>25</v>
      </c>
      <c r="K20" s="21"/>
    </row>
    <row r="21" spans="7:11" x14ac:dyDescent="0.25">
      <c r="J21" s="15">
        <f>F4/G4</f>
        <v>0.58333333333333337</v>
      </c>
      <c r="K21" s="15">
        <f>F5/G5</f>
        <v>0.58333333333333348</v>
      </c>
    </row>
    <row r="23" spans="7:11" x14ac:dyDescent="0.25">
      <c r="G23" s="18"/>
    </row>
  </sheetData>
  <mergeCells count="3">
    <mergeCell ref="J14:K14"/>
    <mergeCell ref="J17:K17"/>
    <mergeCell ref="J20:K20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760DC-0F2D-4BB1-A822-22E04EE5422B}">
  <dimension ref="B2:L11"/>
  <sheetViews>
    <sheetView workbookViewId="0">
      <selection activeCell="O14" sqref="O14"/>
    </sheetView>
  </sheetViews>
  <sheetFormatPr baseColWidth="10" defaultRowHeight="15" x14ac:dyDescent="0.25"/>
  <cols>
    <col min="2" max="2" width="14.85546875" customWidth="1"/>
    <col min="7" max="7" width="15.140625" customWidth="1"/>
  </cols>
  <sheetData>
    <row r="2" spans="2:12" x14ac:dyDescent="0.25">
      <c r="B2" s="12"/>
      <c r="C2" s="21" t="s">
        <v>30</v>
      </c>
      <c r="D2" s="21"/>
      <c r="E2" s="21"/>
    </row>
    <row r="3" spans="2:12" x14ac:dyDescent="0.25">
      <c r="B3" s="12"/>
      <c r="C3" s="16" t="s">
        <v>1</v>
      </c>
      <c r="D3" s="16" t="s">
        <v>2</v>
      </c>
      <c r="E3" s="16" t="s">
        <v>29</v>
      </c>
      <c r="G3" s="12"/>
      <c r="H3" s="16" t="s">
        <v>1</v>
      </c>
      <c r="I3" s="16" t="s">
        <v>2</v>
      </c>
      <c r="J3" s="16" t="s">
        <v>29</v>
      </c>
      <c r="K3" s="22" t="s">
        <v>14</v>
      </c>
      <c r="L3" s="22" t="s">
        <v>13</v>
      </c>
    </row>
    <row r="4" spans="2:12" x14ac:dyDescent="0.25">
      <c r="B4" s="12" t="s">
        <v>26</v>
      </c>
      <c r="C4" s="8">
        <v>9</v>
      </c>
      <c r="D4" s="8">
        <v>3</v>
      </c>
      <c r="E4" s="8">
        <v>5</v>
      </c>
      <c r="G4" s="12" t="s">
        <v>26</v>
      </c>
      <c r="H4" s="8">
        <f>C9*C4</f>
        <v>234</v>
      </c>
      <c r="I4" s="8">
        <f>C10*D4</f>
        <v>165</v>
      </c>
      <c r="J4" s="8">
        <f>C11*E4</f>
        <v>100</v>
      </c>
      <c r="K4" s="7">
        <f>SUM(H4:J4)</f>
        <v>499</v>
      </c>
      <c r="L4" s="8">
        <v>500</v>
      </c>
    </row>
    <row r="5" spans="2:12" x14ac:dyDescent="0.25">
      <c r="B5" s="12" t="s">
        <v>27</v>
      </c>
      <c r="C5" s="8">
        <v>5</v>
      </c>
      <c r="D5" s="8">
        <v>4</v>
      </c>
      <c r="E5" s="8">
        <v>0</v>
      </c>
      <c r="G5" s="12" t="s">
        <v>27</v>
      </c>
      <c r="H5" s="8">
        <f>C9*C5</f>
        <v>130</v>
      </c>
      <c r="I5" s="8">
        <f>C10*D5</f>
        <v>220</v>
      </c>
      <c r="J5" s="8">
        <f>C11*E5</f>
        <v>0</v>
      </c>
      <c r="K5" s="7">
        <f t="shared" ref="K5:K6" si="0">SUM(H5:J5)</f>
        <v>350</v>
      </c>
      <c r="L5" s="8">
        <v>350</v>
      </c>
    </row>
    <row r="6" spans="2:12" x14ac:dyDescent="0.25">
      <c r="B6" s="12" t="s">
        <v>28</v>
      </c>
      <c r="C6" s="8">
        <v>3</v>
      </c>
      <c r="D6" s="8">
        <v>0</v>
      </c>
      <c r="E6" s="8">
        <v>3</v>
      </c>
      <c r="G6" s="12" t="s">
        <v>28</v>
      </c>
      <c r="H6" s="8">
        <f>C9*C6</f>
        <v>78</v>
      </c>
      <c r="I6" s="8">
        <f>C10*D6</f>
        <v>0</v>
      </c>
      <c r="J6" s="8">
        <f>C11*E6</f>
        <v>60</v>
      </c>
      <c r="K6" s="7">
        <f t="shared" si="0"/>
        <v>138</v>
      </c>
      <c r="L6" s="8">
        <v>150</v>
      </c>
    </row>
    <row r="7" spans="2:12" x14ac:dyDescent="0.25">
      <c r="B7" s="23"/>
      <c r="C7" s="24"/>
      <c r="D7" s="24"/>
      <c r="E7" s="24"/>
      <c r="G7" s="23"/>
      <c r="H7" s="24"/>
      <c r="I7" s="24"/>
      <c r="J7" s="24"/>
      <c r="K7" s="14"/>
      <c r="L7" s="24"/>
    </row>
    <row r="8" spans="2:12" x14ac:dyDescent="0.25">
      <c r="B8" s="13"/>
      <c r="D8" s="7" t="s">
        <v>13</v>
      </c>
    </row>
    <row r="9" spans="2:12" x14ac:dyDescent="0.25">
      <c r="B9" s="12" t="s">
        <v>1</v>
      </c>
      <c r="C9" s="9">
        <v>26</v>
      </c>
      <c r="D9" s="8" t="s">
        <v>31</v>
      </c>
      <c r="E9" s="14"/>
      <c r="F9" s="14"/>
    </row>
    <row r="10" spans="2:12" x14ac:dyDescent="0.25">
      <c r="B10" s="12" t="s">
        <v>2</v>
      </c>
      <c r="C10" s="9">
        <v>55</v>
      </c>
      <c r="D10" s="8" t="s">
        <v>31</v>
      </c>
      <c r="G10" s="12" t="s">
        <v>15</v>
      </c>
      <c r="H10" s="8">
        <f>(50*C9)+(20*C10)+(25*C11)</f>
        <v>2900</v>
      </c>
    </row>
    <row r="11" spans="2:12" x14ac:dyDescent="0.25">
      <c r="B11" s="12" t="s">
        <v>29</v>
      </c>
      <c r="C11" s="9">
        <v>20</v>
      </c>
      <c r="D11" s="8">
        <v>20</v>
      </c>
    </row>
  </sheetData>
  <mergeCells count="1">
    <mergeCell ref="C2:E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F753C-B35F-4C0A-AB75-43D01B866E3A}">
  <dimension ref="B3:J14"/>
  <sheetViews>
    <sheetView workbookViewId="0">
      <selection activeCell="D28" sqref="D28"/>
    </sheetView>
  </sheetViews>
  <sheetFormatPr baseColWidth="10" defaultRowHeight="15" x14ac:dyDescent="0.25"/>
  <cols>
    <col min="2" max="2" width="18.140625" customWidth="1"/>
    <col min="3" max="3" width="14.85546875" customWidth="1"/>
    <col min="4" max="4" width="12.28515625" customWidth="1"/>
    <col min="6" max="6" width="18.140625" customWidth="1"/>
    <col min="7" max="7" width="13.85546875" customWidth="1"/>
    <col min="8" max="8" width="14.140625" customWidth="1"/>
    <col min="9" max="9" width="11.85546875" bestFit="1" customWidth="1"/>
  </cols>
  <sheetData>
    <row r="3" spans="2:10" x14ac:dyDescent="0.25">
      <c r="B3" s="21" t="s">
        <v>30</v>
      </c>
      <c r="C3" s="21"/>
      <c r="D3" s="21"/>
    </row>
    <row r="4" spans="2:10" x14ac:dyDescent="0.25">
      <c r="B4" s="12" t="s">
        <v>32</v>
      </c>
      <c r="C4" s="16" t="s">
        <v>36</v>
      </c>
      <c r="D4" s="16" t="s">
        <v>37</v>
      </c>
      <c r="F4" s="12" t="s">
        <v>32</v>
      </c>
      <c r="G4" s="16" t="s">
        <v>36</v>
      </c>
      <c r="H4" s="16" t="s">
        <v>37</v>
      </c>
      <c r="I4" s="22" t="s">
        <v>14</v>
      </c>
      <c r="J4" s="22" t="s">
        <v>13</v>
      </c>
    </row>
    <row r="5" spans="2:10" x14ac:dyDescent="0.25">
      <c r="B5" s="12" t="s">
        <v>33</v>
      </c>
      <c r="C5" s="8">
        <v>0.1</v>
      </c>
      <c r="D5" s="8">
        <v>0</v>
      </c>
      <c r="F5" s="12" t="s">
        <v>33</v>
      </c>
      <c r="G5" s="8">
        <f>C11*C5</f>
        <v>120</v>
      </c>
      <c r="H5" s="8">
        <f>C12*D5</f>
        <v>0</v>
      </c>
      <c r="I5" s="8">
        <f>SUM(G5:H5)</f>
        <v>120</v>
      </c>
      <c r="J5" s="8">
        <v>200</v>
      </c>
    </row>
    <row r="6" spans="2:10" x14ac:dyDescent="0.25">
      <c r="B6" s="12" t="s">
        <v>34</v>
      </c>
      <c r="C6" s="8">
        <v>0</v>
      </c>
      <c r="D6" s="8">
        <v>0.25</v>
      </c>
      <c r="F6" s="12" t="s">
        <v>34</v>
      </c>
      <c r="G6" s="8">
        <f>C12*C6</f>
        <v>0</v>
      </c>
      <c r="H6" s="8">
        <f>C12*D6</f>
        <v>800</v>
      </c>
      <c r="I6" s="8">
        <f>SUM(G6:H6)</f>
        <v>800</v>
      </c>
      <c r="J6" s="8">
        <v>800</v>
      </c>
    </row>
    <row r="7" spans="2:10" x14ac:dyDescent="0.25">
      <c r="B7" s="12" t="s">
        <v>35</v>
      </c>
      <c r="C7" s="8">
        <f>2/60</f>
        <v>3.3333333333333333E-2</v>
      </c>
      <c r="D7" s="8">
        <f>3/60</f>
        <v>0.05</v>
      </c>
      <c r="F7" s="12" t="s">
        <v>35</v>
      </c>
      <c r="G7" s="8">
        <f>C11*C7</f>
        <v>40</v>
      </c>
      <c r="H7" s="8">
        <f>C12*D7</f>
        <v>160</v>
      </c>
      <c r="I7" s="8">
        <f>SUM(G7:H7)</f>
        <v>200</v>
      </c>
      <c r="J7" s="8">
        <f>5*40</f>
        <v>200</v>
      </c>
    </row>
    <row r="11" spans="2:10" x14ac:dyDescent="0.25">
      <c r="B11" s="12" t="s">
        <v>36</v>
      </c>
      <c r="C11" s="8">
        <v>1200</v>
      </c>
      <c r="E11" s="25"/>
      <c r="F11" s="5"/>
    </row>
    <row r="12" spans="2:10" x14ac:dyDescent="0.25">
      <c r="B12" s="12" t="s">
        <v>37</v>
      </c>
      <c r="C12" s="8">
        <v>3200</v>
      </c>
    </row>
    <row r="13" spans="2:10" x14ac:dyDescent="0.25">
      <c r="B13" s="13"/>
      <c r="C13" s="5"/>
    </row>
    <row r="14" spans="2:10" x14ac:dyDescent="0.25">
      <c r="B14" s="12" t="s">
        <v>8</v>
      </c>
      <c r="C14" s="8">
        <f>(0.8*C12)+(0.3*C11)</f>
        <v>2920</v>
      </c>
    </row>
  </sheetData>
  <mergeCells count="1">
    <mergeCell ref="B3:D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EF75A-6392-4F37-A80C-86B80AAA6E89}">
  <dimension ref="B2:L13"/>
  <sheetViews>
    <sheetView workbookViewId="0">
      <selection activeCell="F11" sqref="F11"/>
    </sheetView>
  </sheetViews>
  <sheetFormatPr baseColWidth="10" defaultRowHeight="15" x14ac:dyDescent="0.25"/>
  <cols>
    <col min="2" max="2" width="17.28515625" customWidth="1"/>
    <col min="3" max="3" width="14.28515625" customWidth="1"/>
    <col min="4" max="4" width="13.7109375" customWidth="1"/>
    <col min="5" max="5" width="12.140625" customWidth="1"/>
    <col min="7" max="7" width="15.28515625" customWidth="1"/>
    <col min="8" max="8" width="13" customWidth="1"/>
    <col min="9" max="9" width="13.85546875" customWidth="1"/>
    <col min="10" max="10" width="14.140625" customWidth="1"/>
    <col min="11" max="11" width="14.28515625" customWidth="1"/>
  </cols>
  <sheetData>
    <row r="2" spans="2:12" x14ac:dyDescent="0.25">
      <c r="B2" s="21" t="s">
        <v>45</v>
      </c>
      <c r="C2" s="21"/>
      <c r="D2" s="21"/>
      <c r="E2" s="21"/>
    </row>
    <row r="3" spans="2:12" x14ac:dyDescent="0.25">
      <c r="B3" s="16" t="s">
        <v>41</v>
      </c>
      <c r="C3" s="16" t="s">
        <v>42</v>
      </c>
      <c r="D3" s="16" t="s">
        <v>43</v>
      </c>
      <c r="E3" s="16" t="s">
        <v>44</v>
      </c>
      <c r="G3" s="16" t="s">
        <v>41</v>
      </c>
      <c r="H3" s="16" t="s">
        <v>42</v>
      </c>
      <c r="I3" s="16" t="s">
        <v>43</v>
      </c>
      <c r="J3" s="16" t="s">
        <v>44</v>
      </c>
      <c r="K3" s="22" t="s">
        <v>14</v>
      </c>
      <c r="L3" s="22" t="s">
        <v>46</v>
      </c>
    </row>
    <row r="4" spans="2:12" x14ac:dyDescent="0.25">
      <c r="B4" s="12" t="s">
        <v>38</v>
      </c>
      <c r="C4" s="8">
        <v>90</v>
      </c>
      <c r="D4" s="8">
        <v>20</v>
      </c>
      <c r="E4" s="8">
        <v>40</v>
      </c>
      <c r="G4" s="12" t="s">
        <v>38</v>
      </c>
      <c r="H4" s="8">
        <f>C9*C4</f>
        <v>102.85714285714285</v>
      </c>
      <c r="I4" s="8">
        <f>C10*D4</f>
        <v>0</v>
      </c>
      <c r="J4" s="8">
        <f>C11*E4</f>
        <v>97.142857142857139</v>
      </c>
      <c r="K4" s="8">
        <f>SUM(H4:J4)</f>
        <v>200</v>
      </c>
      <c r="L4" s="8">
        <v>200</v>
      </c>
    </row>
    <row r="5" spans="2:12" x14ac:dyDescent="0.25">
      <c r="B5" s="12" t="s">
        <v>39</v>
      </c>
      <c r="C5" s="8">
        <v>30</v>
      </c>
      <c r="D5" s="8">
        <v>80</v>
      </c>
      <c r="E5" s="8">
        <v>60</v>
      </c>
      <c r="G5" s="12" t="s">
        <v>39</v>
      </c>
      <c r="H5" s="8">
        <f>C9*C5</f>
        <v>34.285714285714285</v>
      </c>
      <c r="I5" s="8">
        <f>C10*D5</f>
        <v>0</v>
      </c>
      <c r="J5" s="8">
        <f>C11*E5</f>
        <v>145.71428571428569</v>
      </c>
      <c r="K5" s="8">
        <f t="shared" ref="K5:K6" si="0">SUM(H5:J5)</f>
        <v>179.99999999999997</v>
      </c>
      <c r="L5" s="8">
        <v>180</v>
      </c>
    </row>
    <row r="6" spans="2:12" x14ac:dyDescent="0.25">
      <c r="B6" s="12" t="s">
        <v>40</v>
      </c>
      <c r="C6" s="8">
        <v>10</v>
      </c>
      <c r="D6" s="8">
        <v>20</v>
      </c>
      <c r="E6" s="8">
        <v>60</v>
      </c>
      <c r="G6" s="12" t="s">
        <v>40</v>
      </c>
      <c r="H6" s="8">
        <f>C9*C6</f>
        <v>11.428571428571427</v>
      </c>
      <c r="I6" s="8">
        <f>C10*D6</f>
        <v>0</v>
      </c>
      <c r="J6" s="8">
        <f>C11*E6</f>
        <v>145.71428571428569</v>
      </c>
      <c r="K6" s="8">
        <f t="shared" si="0"/>
        <v>157.14285714285711</v>
      </c>
      <c r="L6" s="8">
        <v>150</v>
      </c>
    </row>
    <row r="9" spans="2:12" x14ac:dyDescent="0.25">
      <c r="B9" s="26" t="s">
        <v>42</v>
      </c>
      <c r="C9" s="8">
        <v>1.1428571428571428</v>
      </c>
    </row>
    <row r="10" spans="2:12" x14ac:dyDescent="0.25">
      <c r="B10" s="12" t="s">
        <v>43</v>
      </c>
      <c r="C10" s="8">
        <v>0</v>
      </c>
    </row>
    <row r="11" spans="2:12" x14ac:dyDescent="0.25">
      <c r="B11" s="12" t="s">
        <v>44</v>
      </c>
      <c r="C11" s="8">
        <v>2.4285714285714284</v>
      </c>
    </row>
    <row r="12" spans="2:12" x14ac:dyDescent="0.25">
      <c r="C12" s="5"/>
    </row>
    <row r="13" spans="2:12" x14ac:dyDescent="0.25">
      <c r="B13" s="26" t="s">
        <v>8</v>
      </c>
      <c r="C13" s="8">
        <f>(0.84*C9)+(0.72*C10)+(0.6*C11)</f>
        <v>2.4171428571428573</v>
      </c>
    </row>
  </sheetData>
  <mergeCells count="1">
    <mergeCell ref="B2:E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577F0-F2E5-404C-8DE3-2EB16B15CABD}">
  <dimension ref="A1"/>
  <sheetViews>
    <sheetView tabSelected="1" workbookViewId="0">
      <selection activeCell="B4" sqref="B4"/>
    </sheetView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Hoja1</vt:lpstr>
      <vt:lpstr>Hoja2</vt:lpstr>
      <vt:lpstr>Hoja3</vt:lpstr>
      <vt:lpstr>Hoja4</vt:lpstr>
      <vt:lpstr>Ejemplo 4</vt:lpstr>
      <vt:lpstr>Ejemplo 5</vt:lpstr>
      <vt:lpstr>Ejemplo 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SALA COMPUTO SEDE CENTRO - BARRANQUILLA</dc:creator>
  <cp:lastModifiedBy>SALA COMPUTO SEDE CENTRO - BARRANQUILLA</cp:lastModifiedBy>
  <dcterms:created xsi:type="dcterms:W3CDTF">2024-02-07T01:50:17Z</dcterms:created>
  <dcterms:modified xsi:type="dcterms:W3CDTF">2024-02-28T02:11:34Z</dcterms:modified>
</cp:coreProperties>
</file>