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mipt_dgap\2_semester\labs\lab_2_2_5\"/>
    </mc:Choice>
  </mc:AlternateContent>
  <xr:revisionPtr revIDLastSave="0" documentId="13_ncr:1_{73155D21-6D19-4E79-AAA5-3BBF1FF774AC}" xr6:coauthVersionLast="47" xr6:coauthVersionMax="47" xr10:uidLastSave="{00000000-0000-0000-0000-000000000000}"/>
  <bookViews>
    <workbookView xWindow="28680" yWindow="-120" windowWidth="29040" windowHeight="15840" xr2:uid="{AE4687B6-AF2D-437A-B311-B7DAD71C21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8" i="1" l="1"/>
  <c r="T19" i="1"/>
  <c r="T20" i="1"/>
  <c r="T21" i="1"/>
  <c r="T22" i="1"/>
  <c r="T23" i="1"/>
  <c r="T17" i="1"/>
  <c r="L38" i="1"/>
  <c r="I38" i="1"/>
  <c r="F38" i="1"/>
  <c r="L36" i="1"/>
  <c r="I36" i="1"/>
  <c r="F36" i="1"/>
  <c r="C33" i="1"/>
  <c r="D32" i="1" s="1"/>
  <c r="D31" i="1"/>
  <c r="D30" i="1"/>
  <c r="D29" i="1"/>
  <c r="D28" i="1"/>
  <c r="L33" i="1"/>
  <c r="M30" i="1" s="1"/>
  <c r="I33" i="1"/>
  <c r="J32" i="1" s="1"/>
  <c r="M31" i="1"/>
  <c r="M29" i="1"/>
  <c r="M28" i="1"/>
  <c r="J31" i="1"/>
  <c r="J30" i="1"/>
  <c r="J29" i="1"/>
  <c r="J28" i="1"/>
  <c r="J33" i="1" s="1"/>
  <c r="G29" i="1"/>
  <c r="G30" i="1"/>
  <c r="G31" i="1"/>
  <c r="G32" i="1"/>
  <c r="G28" i="1"/>
  <c r="G33" i="1"/>
  <c r="F33" i="1"/>
  <c r="K22" i="1"/>
  <c r="K24" i="1" s="1"/>
  <c r="K18" i="1"/>
  <c r="G22" i="1"/>
  <c r="G24" i="1" s="1"/>
  <c r="G18" i="1"/>
  <c r="C22" i="1"/>
  <c r="C24" i="1" s="1"/>
  <c r="C18" i="1"/>
  <c r="O11" i="1"/>
  <c r="O13" i="1" s="1"/>
  <c r="O7" i="1"/>
  <c r="C13" i="1"/>
  <c r="G13" i="1"/>
  <c r="K13" i="1"/>
  <c r="K11" i="1"/>
  <c r="K7" i="1"/>
  <c r="G11" i="1"/>
  <c r="G7" i="1"/>
  <c r="C11" i="1"/>
  <c r="C7" i="1"/>
  <c r="D33" i="1" l="1"/>
  <c r="M32" i="1"/>
  <c r="M33" i="1" s="1"/>
</calcChain>
</file>

<file path=xl/sharedStrings.xml><?xml version="1.0" encoding="utf-8"?>
<sst xmlns="http://schemas.openxmlformats.org/spreadsheetml/2006/main" count="126" uniqueCount="29">
  <si>
    <t>h1</t>
  </si>
  <si>
    <t>mm</t>
  </si>
  <si>
    <t>h2</t>
  </si>
  <si>
    <t>dh</t>
  </si>
  <si>
    <t>L</t>
  </si>
  <si>
    <t>t</t>
  </si>
  <si>
    <t>min</t>
  </si>
  <si>
    <t>sec</t>
  </si>
  <si>
    <t>dV</t>
  </si>
  <si>
    <t>ml</t>
  </si>
  <si>
    <t>Q</t>
  </si>
  <si>
    <t>ml/sec</t>
  </si>
  <si>
    <t>Дистил.</t>
  </si>
  <si>
    <t>t1</t>
  </si>
  <si>
    <t>t2</t>
  </si>
  <si>
    <t>t3</t>
  </si>
  <si>
    <t>t4</t>
  </si>
  <si>
    <t>t5</t>
  </si>
  <si>
    <t>eta</t>
  </si>
  <si>
    <t>rho x</t>
  </si>
  <si>
    <t>sigma eta</t>
  </si>
  <si>
    <t>N</t>
  </si>
  <si>
    <t>t,s</t>
  </si>
  <si>
    <t>V</t>
  </si>
  <si>
    <t>t_1</t>
  </si>
  <si>
    <t>t_2</t>
  </si>
  <si>
    <t>t_3</t>
  </si>
  <si>
    <t>t_4</t>
  </si>
  <si>
    <t>t_5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</si>
</sst>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/>
    <xf numFmtId="9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DADE5-F083-4CBF-BD25-C1964D89B131}">
  <dimension ref="A3:U38"/>
  <sheetViews>
    <sheetView tabSelected="1" topLeftCell="A13" workbookViewId="0">
      <selection activeCell="K21" sqref="K21"/>
    </sheetView>
  </sheetViews>
  <sheetFormatPr defaultRowHeight="15" x14ac:dyDescent="0.25"/>
  <cols>
    <col min="20" max="20" width="9.5703125" bestFit="1" customWidth="1"/>
  </cols>
  <sheetData>
    <row r="3" spans="1:21" x14ac:dyDescent="0.25">
      <c r="B3" t="s">
        <v>4</v>
      </c>
      <c r="C3">
        <v>135</v>
      </c>
      <c r="D3" t="s">
        <v>1</v>
      </c>
    </row>
    <row r="5" spans="1:21" x14ac:dyDescent="0.25">
      <c r="A5">
        <v>1</v>
      </c>
      <c r="B5" s="1" t="s">
        <v>0</v>
      </c>
      <c r="C5" s="2">
        <v>46.5</v>
      </c>
      <c r="D5" s="3" t="s">
        <v>1</v>
      </c>
      <c r="E5">
        <v>2</v>
      </c>
      <c r="F5" s="1" t="s">
        <v>0</v>
      </c>
      <c r="G5" s="2">
        <v>51</v>
      </c>
      <c r="H5" s="3" t="s">
        <v>1</v>
      </c>
      <c r="I5">
        <v>3</v>
      </c>
      <c r="J5" s="1" t="s">
        <v>0</v>
      </c>
      <c r="K5" s="2">
        <v>32</v>
      </c>
      <c r="L5" s="3" t="s">
        <v>1</v>
      </c>
      <c r="M5">
        <v>4</v>
      </c>
      <c r="N5" s="1" t="s">
        <v>0</v>
      </c>
      <c r="O5" s="2">
        <v>32</v>
      </c>
      <c r="P5" s="3" t="s">
        <v>1</v>
      </c>
    </row>
    <row r="6" spans="1:21" x14ac:dyDescent="0.25">
      <c r="B6" s="4" t="s">
        <v>2</v>
      </c>
      <c r="C6" s="5">
        <v>5</v>
      </c>
      <c r="D6" s="6" t="s">
        <v>1</v>
      </c>
      <c r="F6" s="4" t="s">
        <v>2</v>
      </c>
      <c r="G6" s="5">
        <v>5</v>
      </c>
      <c r="H6" s="6" t="s">
        <v>1</v>
      </c>
      <c r="J6" s="4" t="s">
        <v>2</v>
      </c>
      <c r="K6" s="5">
        <v>8</v>
      </c>
      <c r="L6" s="6" t="s">
        <v>1</v>
      </c>
      <c r="N6" s="4" t="s">
        <v>2</v>
      </c>
      <c r="O6" s="5">
        <v>8</v>
      </c>
      <c r="P6" s="6" t="s">
        <v>1</v>
      </c>
    </row>
    <row r="7" spans="1:21" x14ac:dyDescent="0.25">
      <c r="B7" s="4" t="s">
        <v>3</v>
      </c>
      <c r="C7" s="5">
        <f>C5-C6</f>
        <v>41.5</v>
      </c>
      <c r="D7" s="6" t="s">
        <v>1</v>
      </c>
      <c r="F7" s="4" t="s">
        <v>3</v>
      </c>
      <c r="G7" s="5">
        <f>G5-G6</f>
        <v>46</v>
      </c>
      <c r="H7" s="6" t="s">
        <v>1</v>
      </c>
      <c r="J7" s="4" t="s">
        <v>3</v>
      </c>
      <c r="K7" s="5">
        <f>K5-K6</f>
        <v>24</v>
      </c>
      <c r="L7" s="6" t="s">
        <v>1</v>
      </c>
      <c r="N7" s="4" t="s">
        <v>3</v>
      </c>
      <c r="O7" s="5">
        <f>O5-O6</f>
        <v>24</v>
      </c>
      <c r="P7" s="6" t="s">
        <v>1</v>
      </c>
    </row>
    <row r="8" spans="1:21" x14ac:dyDescent="0.25">
      <c r="B8" s="4" t="s">
        <v>5</v>
      </c>
      <c r="C8" s="5">
        <v>10</v>
      </c>
      <c r="D8" s="6" t="s">
        <v>6</v>
      </c>
      <c r="F8" s="4" t="s">
        <v>5</v>
      </c>
      <c r="G8" s="5">
        <v>9</v>
      </c>
      <c r="H8" s="6" t="s">
        <v>6</v>
      </c>
      <c r="J8" s="4" t="s">
        <v>5</v>
      </c>
      <c r="K8" s="5">
        <v>6</v>
      </c>
      <c r="L8" s="6" t="s">
        <v>6</v>
      </c>
      <c r="N8" s="4" t="s">
        <v>5</v>
      </c>
      <c r="O8" s="10">
        <v>10</v>
      </c>
      <c r="P8" s="6" t="s">
        <v>6</v>
      </c>
    </row>
    <row r="9" spans="1:21" x14ac:dyDescent="0.25">
      <c r="B9" s="4"/>
      <c r="C9" s="5">
        <v>10</v>
      </c>
      <c r="D9" s="6" t="s">
        <v>7</v>
      </c>
      <c r="F9" s="4"/>
      <c r="G9" s="5">
        <v>10</v>
      </c>
      <c r="H9" s="6" t="s">
        <v>7</v>
      </c>
      <c r="J9" s="4"/>
      <c r="K9" s="5">
        <v>50</v>
      </c>
      <c r="L9" s="6" t="s">
        <v>7</v>
      </c>
      <c r="N9" s="4"/>
      <c r="O9" s="10">
        <v>30</v>
      </c>
      <c r="P9" s="6" t="s">
        <v>7</v>
      </c>
    </row>
    <row r="10" spans="1:21" x14ac:dyDescent="0.25">
      <c r="B10" s="4"/>
      <c r="C10" s="5"/>
      <c r="D10" s="6"/>
      <c r="F10" s="4"/>
      <c r="G10" s="5"/>
      <c r="H10" s="6"/>
      <c r="J10" s="4"/>
      <c r="K10" s="5"/>
      <c r="L10" s="6"/>
      <c r="N10" s="4"/>
      <c r="O10" s="5"/>
      <c r="P10" s="6"/>
    </row>
    <row r="11" spans="1:21" x14ac:dyDescent="0.25">
      <c r="B11" s="4" t="s">
        <v>5</v>
      </c>
      <c r="C11" s="5">
        <f>C8*60+C9</f>
        <v>610</v>
      </c>
      <c r="D11" s="6" t="s">
        <v>7</v>
      </c>
      <c r="F11" s="4" t="s">
        <v>5</v>
      </c>
      <c r="G11" s="5">
        <f>G8*60+G9</f>
        <v>550</v>
      </c>
      <c r="H11" s="6" t="s">
        <v>7</v>
      </c>
      <c r="J11" s="4" t="s">
        <v>5</v>
      </c>
      <c r="K11" s="5">
        <f>K8*60+K9</f>
        <v>410</v>
      </c>
      <c r="L11" s="6" t="s">
        <v>7</v>
      </c>
      <c r="N11" s="4" t="s">
        <v>5</v>
      </c>
      <c r="O11" s="5">
        <f>O8*60+O9</f>
        <v>630</v>
      </c>
      <c r="P11" s="6" t="s">
        <v>7</v>
      </c>
    </row>
    <row r="12" spans="1:21" x14ac:dyDescent="0.25">
      <c r="B12" s="4" t="s">
        <v>8</v>
      </c>
      <c r="C12" s="5">
        <v>20</v>
      </c>
      <c r="D12" s="6" t="s">
        <v>9</v>
      </c>
      <c r="F12" s="4" t="s">
        <v>8</v>
      </c>
      <c r="G12" s="5">
        <v>20</v>
      </c>
      <c r="H12" s="6" t="s">
        <v>9</v>
      </c>
      <c r="J12" s="4" t="s">
        <v>8</v>
      </c>
      <c r="K12" s="5">
        <v>10</v>
      </c>
      <c r="L12" s="6" t="s">
        <v>9</v>
      </c>
      <c r="N12" s="4" t="s">
        <v>8</v>
      </c>
      <c r="O12" s="5">
        <v>15</v>
      </c>
      <c r="P12" s="6" t="s">
        <v>9</v>
      </c>
    </row>
    <row r="13" spans="1:21" x14ac:dyDescent="0.25">
      <c r="B13" s="7" t="s">
        <v>10</v>
      </c>
      <c r="C13" s="8">
        <f>C12/C11</f>
        <v>3.2786885245901641E-2</v>
      </c>
      <c r="D13" s="9" t="s">
        <v>11</v>
      </c>
      <c r="F13" s="7" t="s">
        <v>10</v>
      </c>
      <c r="G13" s="8">
        <f>G12/G11</f>
        <v>3.6363636363636362E-2</v>
      </c>
      <c r="H13" s="9" t="s">
        <v>11</v>
      </c>
      <c r="J13" s="7" t="s">
        <v>10</v>
      </c>
      <c r="K13" s="8">
        <f>K12/K11</f>
        <v>2.4390243902439025E-2</v>
      </c>
      <c r="L13" s="9" t="s">
        <v>11</v>
      </c>
      <c r="N13" s="7" t="s">
        <v>10</v>
      </c>
      <c r="O13" s="8">
        <f>O12/O11</f>
        <v>2.3809523809523808E-2</v>
      </c>
      <c r="P13" s="9" t="s">
        <v>11</v>
      </c>
    </row>
    <row r="16" spans="1:21" x14ac:dyDescent="0.25">
      <c r="B16" s="1" t="s">
        <v>0</v>
      </c>
      <c r="C16" s="2">
        <v>25.5</v>
      </c>
      <c r="D16" s="3" t="s">
        <v>1</v>
      </c>
      <c r="F16" s="1" t="s">
        <v>0</v>
      </c>
      <c r="G16" s="2">
        <v>33.5</v>
      </c>
      <c r="H16" s="3" t="s">
        <v>1</v>
      </c>
      <c r="J16" s="1" t="s">
        <v>0</v>
      </c>
      <c r="K16" s="2">
        <v>38</v>
      </c>
      <c r="L16" s="3" t="s">
        <v>1</v>
      </c>
      <c r="Q16" t="s">
        <v>21</v>
      </c>
      <c r="R16" t="s">
        <v>22</v>
      </c>
      <c r="S16" t="s">
        <v>23</v>
      </c>
      <c r="T16" t="s">
        <v>10</v>
      </c>
      <c r="U16" t="s">
        <v>3</v>
      </c>
    </row>
    <row r="17" spans="2:21" x14ac:dyDescent="0.25">
      <c r="B17" s="4" t="s">
        <v>2</v>
      </c>
      <c r="C17" s="5">
        <v>3</v>
      </c>
      <c r="D17" s="6" t="s">
        <v>1</v>
      </c>
      <c r="F17" s="4" t="s">
        <v>2</v>
      </c>
      <c r="G17" s="5">
        <v>3</v>
      </c>
      <c r="H17" s="6" t="s">
        <v>1</v>
      </c>
      <c r="J17" s="4" t="s">
        <v>2</v>
      </c>
      <c r="K17" s="5">
        <v>3</v>
      </c>
      <c r="L17" s="6" t="s">
        <v>1</v>
      </c>
      <c r="Q17">
        <v>1</v>
      </c>
      <c r="R17">
        <v>610</v>
      </c>
      <c r="S17">
        <v>20</v>
      </c>
      <c r="T17" s="12">
        <f>S17/R17</f>
        <v>3.2786885245901641E-2</v>
      </c>
      <c r="U17">
        <v>41.5</v>
      </c>
    </row>
    <row r="18" spans="2:21" x14ac:dyDescent="0.25">
      <c r="B18" s="4" t="s">
        <v>3</v>
      </c>
      <c r="C18" s="5">
        <f>C16-C17</f>
        <v>22.5</v>
      </c>
      <c r="D18" s="6" t="s">
        <v>1</v>
      </c>
      <c r="F18" s="4" t="s">
        <v>3</v>
      </c>
      <c r="G18" s="5">
        <f>G16-G17</f>
        <v>30.5</v>
      </c>
      <c r="H18" s="6" t="s">
        <v>1</v>
      </c>
      <c r="J18" s="4" t="s">
        <v>3</v>
      </c>
      <c r="K18" s="5">
        <f>K16-K17</f>
        <v>35</v>
      </c>
      <c r="L18" s="6" t="s">
        <v>1</v>
      </c>
      <c r="Q18">
        <v>2</v>
      </c>
      <c r="R18">
        <v>550</v>
      </c>
      <c r="S18">
        <v>20</v>
      </c>
      <c r="T18" s="12">
        <f t="shared" ref="T18:T23" si="0">S18/R18</f>
        <v>3.6363636363636362E-2</v>
      </c>
      <c r="U18">
        <v>46</v>
      </c>
    </row>
    <row r="19" spans="2:21" x14ac:dyDescent="0.25">
      <c r="B19" s="4" t="s">
        <v>5</v>
      </c>
      <c r="C19" s="10">
        <v>8</v>
      </c>
      <c r="D19" s="6" t="s">
        <v>6</v>
      </c>
      <c r="F19" s="4" t="s">
        <v>5</v>
      </c>
      <c r="G19" s="10">
        <v>13</v>
      </c>
      <c r="H19" s="6" t="s">
        <v>6</v>
      </c>
      <c r="J19" s="4" t="s">
        <v>5</v>
      </c>
      <c r="K19" s="10">
        <v>5</v>
      </c>
      <c r="L19" s="6" t="s">
        <v>6</v>
      </c>
      <c r="Q19">
        <v>3</v>
      </c>
      <c r="R19">
        <v>410</v>
      </c>
      <c r="S19">
        <v>10</v>
      </c>
      <c r="T19" s="12">
        <f t="shared" si="0"/>
        <v>2.4390243902439025E-2</v>
      </c>
      <c r="U19">
        <v>24</v>
      </c>
    </row>
    <row r="20" spans="2:21" x14ac:dyDescent="0.25">
      <c r="B20" s="4"/>
      <c r="C20" s="10">
        <v>25</v>
      </c>
      <c r="D20" s="6" t="s">
        <v>7</v>
      </c>
      <c r="F20" s="4"/>
      <c r="G20" s="10">
        <v>12</v>
      </c>
      <c r="H20" s="6" t="s">
        <v>7</v>
      </c>
      <c r="J20" s="4"/>
      <c r="K20" s="10">
        <v>10</v>
      </c>
      <c r="L20" s="6" t="s">
        <v>7</v>
      </c>
      <c r="Q20">
        <v>4</v>
      </c>
      <c r="R20">
        <v>630</v>
      </c>
      <c r="S20">
        <v>15</v>
      </c>
      <c r="T20" s="12">
        <f t="shared" si="0"/>
        <v>2.3809523809523808E-2</v>
      </c>
      <c r="U20">
        <v>24</v>
      </c>
    </row>
    <row r="21" spans="2:21" x14ac:dyDescent="0.25">
      <c r="B21" s="4"/>
      <c r="C21" s="5"/>
      <c r="D21" s="6"/>
      <c r="F21" s="4"/>
      <c r="G21" s="5"/>
      <c r="H21" s="6"/>
      <c r="J21" s="4"/>
      <c r="K21" s="5"/>
      <c r="L21" s="6"/>
      <c r="Q21">
        <v>5</v>
      </c>
      <c r="R21">
        <v>505</v>
      </c>
      <c r="S21">
        <v>10</v>
      </c>
      <c r="T21" s="12">
        <f t="shared" si="0"/>
        <v>1.9801980198019802E-2</v>
      </c>
      <c r="U21">
        <v>22.5</v>
      </c>
    </row>
    <row r="22" spans="2:21" x14ac:dyDescent="0.25">
      <c r="B22" s="4" t="s">
        <v>5</v>
      </c>
      <c r="C22" s="5">
        <f>C19*60+C20</f>
        <v>505</v>
      </c>
      <c r="D22" s="6" t="s">
        <v>7</v>
      </c>
      <c r="F22" s="4" t="s">
        <v>5</v>
      </c>
      <c r="G22" s="5">
        <f>G19*60+G20</f>
        <v>792</v>
      </c>
      <c r="H22" s="6" t="s">
        <v>7</v>
      </c>
      <c r="J22" s="4" t="s">
        <v>5</v>
      </c>
      <c r="K22" s="5">
        <f>K19*60+K20</f>
        <v>310</v>
      </c>
      <c r="L22" s="6" t="s">
        <v>7</v>
      </c>
      <c r="Q22">
        <v>6</v>
      </c>
      <c r="R22">
        <v>792</v>
      </c>
      <c r="S22">
        <v>20</v>
      </c>
      <c r="T22" s="12">
        <f t="shared" si="0"/>
        <v>2.5252525252525252E-2</v>
      </c>
      <c r="U22">
        <v>30.5</v>
      </c>
    </row>
    <row r="23" spans="2:21" x14ac:dyDescent="0.25">
      <c r="B23" s="4" t="s">
        <v>8</v>
      </c>
      <c r="C23" s="5">
        <v>10</v>
      </c>
      <c r="D23" s="6" t="s">
        <v>9</v>
      </c>
      <c r="F23" s="4" t="s">
        <v>8</v>
      </c>
      <c r="G23" s="5">
        <v>20</v>
      </c>
      <c r="H23" s="6" t="s">
        <v>9</v>
      </c>
      <c r="J23" s="4" t="s">
        <v>8</v>
      </c>
      <c r="K23" s="5">
        <v>10</v>
      </c>
      <c r="L23" s="6" t="s">
        <v>9</v>
      </c>
      <c r="Q23">
        <v>7</v>
      </c>
      <c r="R23">
        <v>310</v>
      </c>
      <c r="S23">
        <v>10</v>
      </c>
      <c r="T23" s="12">
        <f t="shared" si="0"/>
        <v>3.2258064516129031E-2</v>
      </c>
      <c r="U23">
        <v>35</v>
      </c>
    </row>
    <row r="24" spans="2:21" x14ac:dyDescent="0.25">
      <c r="B24" s="7" t="s">
        <v>10</v>
      </c>
      <c r="C24" s="8">
        <f>C23/C22</f>
        <v>1.9801980198019802E-2</v>
      </c>
      <c r="D24" s="9" t="s">
        <v>11</v>
      </c>
      <c r="F24" s="7" t="s">
        <v>10</v>
      </c>
      <c r="G24" s="8">
        <f>G23/G22</f>
        <v>2.5252525252525252E-2</v>
      </c>
      <c r="H24" s="9" t="s">
        <v>11</v>
      </c>
      <c r="J24" s="7" t="s">
        <v>10</v>
      </c>
      <c r="K24" s="8">
        <f>K23/K22</f>
        <v>3.2258064516129031E-2</v>
      </c>
      <c r="L24" s="9" t="s">
        <v>11</v>
      </c>
    </row>
    <row r="25" spans="2:21" x14ac:dyDescent="0.25">
      <c r="R25" s="11">
        <v>0</v>
      </c>
      <c r="S25" s="11">
        <v>0.1</v>
      </c>
      <c r="T25" s="11">
        <v>0.2</v>
      </c>
      <c r="U25" s="11">
        <v>0.3</v>
      </c>
    </row>
    <row r="26" spans="2:21" x14ac:dyDescent="0.25">
      <c r="Q26" t="s">
        <v>24</v>
      </c>
      <c r="R26" s="13">
        <v>8.69</v>
      </c>
      <c r="S26" s="13">
        <v>11.68</v>
      </c>
      <c r="T26" s="13">
        <v>17.03</v>
      </c>
      <c r="U26" s="13">
        <v>20.97</v>
      </c>
    </row>
    <row r="27" spans="2:21" x14ac:dyDescent="0.25">
      <c r="B27" t="s">
        <v>12</v>
      </c>
      <c r="F27" s="11">
        <v>0.1</v>
      </c>
      <c r="I27" s="11">
        <v>0.2</v>
      </c>
      <c r="L27" s="11">
        <v>0.3</v>
      </c>
      <c r="Q27" t="s">
        <v>25</v>
      </c>
      <c r="R27" s="13">
        <v>8.8000000000000007</v>
      </c>
      <c r="S27" s="13">
        <v>11.8</v>
      </c>
      <c r="T27" s="13">
        <v>17.010000000000002</v>
      </c>
      <c r="U27" s="13">
        <v>21.16</v>
      </c>
    </row>
    <row r="28" spans="2:21" x14ac:dyDescent="0.25">
      <c r="B28" t="s">
        <v>13</v>
      </c>
      <c r="C28">
        <v>8.69</v>
      </c>
      <c r="D28">
        <f>(C28-C$33)^2</f>
        <v>4.6239999999999476E-3</v>
      </c>
      <c r="F28">
        <v>11.68</v>
      </c>
      <c r="G28">
        <f>(F28-F$33)^2</f>
        <v>5.2900000000000197E-2</v>
      </c>
      <c r="I28">
        <v>17.03</v>
      </c>
      <c r="J28">
        <f>(I28-I$33)^2</f>
        <v>1.6900000000000664E-2</v>
      </c>
      <c r="L28">
        <v>20.97</v>
      </c>
      <c r="M28">
        <f>(L28-L$33)^2</f>
        <v>9.6039999999998002E-3</v>
      </c>
      <c r="Q28" t="s">
        <v>26</v>
      </c>
      <c r="R28" s="13">
        <v>8.39</v>
      </c>
      <c r="S28" s="13">
        <v>11.68</v>
      </c>
      <c r="T28" s="13">
        <v>17.14</v>
      </c>
      <c r="U28" s="13">
        <v>21.25</v>
      </c>
    </row>
    <row r="29" spans="2:21" x14ac:dyDescent="0.25">
      <c r="B29" t="s">
        <v>14</v>
      </c>
      <c r="C29">
        <v>8.8000000000000007</v>
      </c>
      <c r="D29">
        <f t="shared" ref="D29:D32" si="1">(C29-C$33)^2</f>
        <v>3.1684000000000295E-2</v>
      </c>
      <c r="F29">
        <v>11.8</v>
      </c>
      <c r="G29">
        <f t="shared" ref="G29:G32" si="2">(F29-F$33)^2</f>
        <v>1.2099999999999875E-2</v>
      </c>
      <c r="I29">
        <v>17.010000000000002</v>
      </c>
      <c r="J29">
        <f t="shared" ref="J29:J32" si="3">(I29-I$33)^2</f>
        <v>2.2500000000000641E-2</v>
      </c>
      <c r="L29">
        <v>21.16</v>
      </c>
      <c r="M29">
        <f t="shared" ref="M29:M32" si="4">(L29-L$33)^2</f>
        <v>8.4640000000004243E-3</v>
      </c>
      <c r="Q29" t="s">
        <v>27</v>
      </c>
      <c r="R29" s="13">
        <v>8.6199999999999992</v>
      </c>
      <c r="S29" s="13">
        <v>11.64</v>
      </c>
      <c r="T29" s="13">
        <v>17.5</v>
      </c>
      <c r="U29" s="13">
        <v>20.97</v>
      </c>
    </row>
    <row r="30" spans="2:21" x14ac:dyDescent="0.25">
      <c r="B30" t="s">
        <v>15</v>
      </c>
      <c r="C30">
        <v>8.39</v>
      </c>
      <c r="D30">
        <f t="shared" si="1"/>
        <v>5.3823999999999685E-2</v>
      </c>
      <c r="F30">
        <v>11.68</v>
      </c>
      <c r="G30">
        <f t="shared" si="2"/>
        <v>5.2900000000000197E-2</v>
      </c>
      <c r="I30">
        <v>17.14</v>
      </c>
      <c r="J30">
        <f t="shared" si="3"/>
        <v>4.0000000000012508E-4</v>
      </c>
      <c r="L30">
        <v>21.25</v>
      </c>
      <c r="M30">
        <f t="shared" si="4"/>
        <v>3.3124000000000785E-2</v>
      </c>
      <c r="Q30" t="s">
        <v>28</v>
      </c>
      <c r="R30" s="13">
        <v>8.61</v>
      </c>
      <c r="S30" s="13">
        <v>12.75</v>
      </c>
      <c r="T30" s="13">
        <v>17.12</v>
      </c>
      <c r="U30" s="13">
        <v>20.99</v>
      </c>
    </row>
    <row r="31" spans="2:21" x14ac:dyDescent="0.25">
      <c r="B31" t="s">
        <v>16</v>
      </c>
      <c r="C31">
        <v>8.6199999999999992</v>
      </c>
      <c r="D31">
        <f t="shared" si="1"/>
        <v>4.0000000000026714E-6</v>
      </c>
      <c r="F31">
        <v>11.64</v>
      </c>
      <c r="G31">
        <f t="shared" si="2"/>
        <v>7.2899999999999771E-2</v>
      </c>
      <c r="I31">
        <v>17.5</v>
      </c>
      <c r="J31">
        <f t="shared" si="3"/>
        <v>0.11559999999999748</v>
      </c>
      <c r="L31">
        <v>20.97</v>
      </c>
      <c r="M31">
        <f t="shared" si="4"/>
        <v>9.6039999999998002E-3</v>
      </c>
    </row>
    <row r="32" spans="2:21" x14ac:dyDescent="0.25">
      <c r="B32" t="s">
        <v>17</v>
      </c>
      <c r="C32">
        <v>8.61</v>
      </c>
      <c r="D32">
        <f t="shared" si="1"/>
        <v>1.4400000000001093E-4</v>
      </c>
      <c r="F32">
        <v>12.75</v>
      </c>
      <c r="G32">
        <f t="shared" si="2"/>
        <v>0.70559999999999978</v>
      </c>
      <c r="I32">
        <v>17.12</v>
      </c>
      <c r="J32">
        <f t="shared" si="3"/>
        <v>1.600000000000216E-3</v>
      </c>
      <c r="L32">
        <v>20.99</v>
      </c>
      <c r="M32">
        <f t="shared" si="4"/>
        <v>6.0839999999999072E-3</v>
      </c>
    </row>
    <row r="33" spans="3:13" x14ac:dyDescent="0.25">
      <c r="C33">
        <f>AVERAGE(C28:C32)</f>
        <v>8.6219999999999999</v>
      </c>
      <c r="D33">
        <f>SQRT((1/3)*SUM(D28:D32))</f>
        <v>0.17347430165108985</v>
      </c>
      <c r="F33">
        <f>AVERAGE(F28:F32)</f>
        <v>11.91</v>
      </c>
      <c r="G33">
        <f>SQRT((1/3)*SUM(G28:G32))</f>
        <v>0.54662601474865791</v>
      </c>
      <c r="I33">
        <f>AVERAGE(I28:I32)</f>
        <v>17.160000000000004</v>
      </c>
      <c r="J33">
        <f>SQRT((1/3)*SUM(J28:J32))</f>
        <v>0.22876479915697923</v>
      </c>
      <c r="L33">
        <f>AVERAGE(L28:L32)</f>
        <v>21.067999999999998</v>
      </c>
      <c r="M33">
        <f>SQRT((1/3)*SUM(M28:M32))</f>
        <v>0.14930952191114125</v>
      </c>
    </row>
    <row r="35" spans="3:13" x14ac:dyDescent="0.25">
      <c r="E35" t="s">
        <v>19</v>
      </c>
      <c r="F35">
        <v>1.022</v>
      </c>
      <c r="I35">
        <v>1.0469999999999999</v>
      </c>
      <c r="L35">
        <v>1.073</v>
      </c>
    </row>
    <row r="36" spans="3:13" x14ac:dyDescent="0.25">
      <c r="E36" t="s">
        <v>18</v>
      </c>
      <c r="F36">
        <f>0.941*F35*F33/($C$33*0.998)</f>
        <v>1.3311093097817066</v>
      </c>
      <c r="I36">
        <f>0.941*I35*I33/($C$33*0.998)</f>
        <v>1.9647849770522257</v>
      </c>
      <c r="L36">
        <f>0.941*L35*L33/($C$33*0.998)</f>
        <v>2.4721458835090728</v>
      </c>
    </row>
    <row r="38" spans="3:13" x14ac:dyDescent="0.25">
      <c r="E38" t="s">
        <v>20</v>
      </c>
      <c r="F38">
        <f>F36*SQRT((G33/F33)^2+($D$33/$C$33)^2+(0.047/0.941)^2)</f>
        <v>9.4179918954142572E-2</v>
      </c>
      <c r="I38">
        <f>I36*SQRT((J33/I33)^2+($D$33/$C$33)^2+(0.047/0.941)^2)</f>
        <v>0.10899201229131515</v>
      </c>
      <c r="L38">
        <f>L36*SQRT((M33/L33)^2+($D$33/$C$33)^2+(0.047/0.941)^2)</f>
        <v>0.13426570290455475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Головинов Георгий</dc:creator>
  <cp:lastModifiedBy>Головинов Георгий</cp:lastModifiedBy>
  <dcterms:created xsi:type="dcterms:W3CDTF">2024-03-05T06:12:58Z</dcterms:created>
  <dcterms:modified xsi:type="dcterms:W3CDTF">2024-04-14T14:38:51Z</dcterms:modified>
</cp:coreProperties>
</file>