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tek\Desktop\"/>
    </mc:Choice>
  </mc:AlternateContent>
  <bookViews>
    <workbookView xWindow="0" yWindow="0" windowWidth="24000" windowHeight="9135" activeTab="1"/>
  </bookViews>
  <sheets>
    <sheet name="db1" sheetId="1" r:id="rId1"/>
    <sheet name="db1 hog knn macierz pomylek" sheetId="3" r:id="rId2"/>
    <sheet name="db1 hog ann macierz pomylek" sheetId="4" r:id="rId3"/>
    <sheet name="db2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N19" i="3"/>
  <c r="BD139" i="2" l="1"/>
  <c r="BE139" i="2"/>
  <c r="BF139" i="2"/>
  <c r="BG139" i="2"/>
  <c r="BH139" i="2"/>
  <c r="BI139" i="2"/>
  <c r="BJ139" i="2"/>
  <c r="BK139" i="2"/>
  <c r="BL139" i="2"/>
  <c r="BD138" i="2"/>
  <c r="BE138" i="2"/>
  <c r="BF138" i="2"/>
  <c r="BG138" i="2"/>
  <c r="BH138" i="2"/>
  <c r="BI138" i="2"/>
  <c r="BJ138" i="2"/>
  <c r="BK138" i="2"/>
  <c r="BL138" i="2"/>
  <c r="BD137" i="2"/>
  <c r="BE137" i="2"/>
  <c r="BF137" i="2"/>
  <c r="BG137" i="2"/>
  <c r="BH137" i="2"/>
  <c r="BI137" i="2"/>
  <c r="BJ137" i="2"/>
  <c r="BK137" i="2"/>
  <c r="BL137" i="2"/>
  <c r="BD136" i="2"/>
  <c r="BE136" i="2"/>
  <c r="BF136" i="2"/>
  <c r="BG136" i="2"/>
  <c r="BH136" i="2"/>
  <c r="BI136" i="2"/>
  <c r="BJ136" i="2"/>
  <c r="BK136" i="2"/>
  <c r="BL136" i="2"/>
  <c r="BE135" i="2"/>
  <c r="BF135" i="2"/>
  <c r="BG135" i="2"/>
  <c r="BH135" i="2"/>
  <c r="BI135" i="2"/>
  <c r="BJ135" i="2"/>
  <c r="BK135" i="2"/>
  <c r="BL135" i="2"/>
  <c r="BD134" i="2"/>
  <c r="BE134" i="2"/>
  <c r="BF134" i="2"/>
  <c r="BG134" i="2"/>
  <c r="BH134" i="2"/>
  <c r="BI134" i="2"/>
  <c r="BJ134" i="2"/>
  <c r="BK134" i="2"/>
  <c r="BL134" i="2"/>
  <c r="BD133" i="2"/>
  <c r="BE133" i="2"/>
  <c r="BF133" i="2"/>
  <c r="BG133" i="2"/>
  <c r="BH133" i="2"/>
  <c r="BI133" i="2"/>
  <c r="BJ133" i="2"/>
  <c r="BK133" i="2"/>
  <c r="BL133" i="2"/>
  <c r="BD132" i="2"/>
  <c r="BE132" i="2"/>
  <c r="BF132" i="2"/>
  <c r="BG132" i="2"/>
  <c r="BH132" i="2"/>
  <c r="BI132" i="2"/>
  <c r="BJ132" i="2"/>
  <c r="BK132" i="2"/>
  <c r="BL132" i="2"/>
  <c r="BD131" i="2"/>
  <c r="BE131" i="2"/>
  <c r="BF131" i="2"/>
  <c r="BG131" i="2"/>
  <c r="BH131" i="2"/>
  <c r="BI131" i="2"/>
  <c r="BJ131" i="2"/>
  <c r="BK131" i="2"/>
  <c r="BL131" i="2"/>
  <c r="BC139" i="2"/>
  <c r="BC138" i="2"/>
  <c r="BC137" i="2"/>
  <c r="BC136" i="2"/>
  <c r="BC134" i="2"/>
  <c r="BC133" i="2"/>
  <c r="BC132" i="2"/>
  <c r="BC131" i="2"/>
  <c r="BD130" i="2"/>
  <c r="BE130" i="2"/>
  <c r="BF130" i="2"/>
  <c r="BG130" i="2"/>
  <c r="BH130" i="2"/>
  <c r="BI130" i="2"/>
  <c r="BJ130" i="2"/>
  <c r="BK130" i="2"/>
  <c r="BL130" i="2"/>
  <c r="BC130" i="2"/>
  <c r="BM117" i="2"/>
  <c r="BM118" i="2"/>
  <c r="BM119" i="2"/>
  <c r="BM120" i="2"/>
  <c r="BM122" i="2"/>
  <c r="BM123" i="2"/>
  <c r="BM124" i="2"/>
  <c r="BM125" i="2"/>
  <c r="BM116" i="2"/>
  <c r="BM139" i="2" l="1"/>
  <c r="BM138" i="2"/>
  <c r="BM137" i="2"/>
  <c r="BM136" i="2"/>
  <c r="BM134" i="2"/>
  <c r="BM133" i="2"/>
  <c r="BM132" i="2"/>
  <c r="BM131" i="2"/>
  <c r="BM130" i="2"/>
  <c r="AV129" i="2"/>
  <c r="AV117" i="2"/>
  <c r="AV118" i="2"/>
  <c r="AV119" i="2"/>
  <c r="AV120" i="2"/>
  <c r="AV121" i="2"/>
  <c r="AV122" i="2"/>
  <c r="AV123" i="2"/>
  <c r="AV124" i="2"/>
  <c r="AV125" i="2"/>
  <c r="AV130" i="2"/>
  <c r="AV131" i="2"/>
  <c r="AV132" i="2"/>
  <c r="AV133" i="2"/>
  <c r="AV134" i="2"/>
  <c r="AV135" i="2"/>
  <c r="AV136" i="2"/>
  <c r="AV137" i="2"/>
  <c r="AV138" i="2"/>
  <c r="AV142" i="2"/>
  <c r="AV143" i="2"/>
  <c r="AV144" i="2"/>
  <c r="AV145" i="2"/>
  <c r="AV146" i="2"/>
  <c r="AV147" i="2"/>
  <c r="AV148" i="2"/>
  <c r="AV149" i="2"/>
  <c r="AV150" i="2"/>
  <c r="AV151" i="2"/>
  <c r="AV155" i="2"/>
  <c r="AV156" i="2"/>
  <c r="AV157" i="2"/>
  <c r="AV158" i="2"/>
  <c r="AV159" i="2"/>
  <c r="AV160" i="2"/>
  <c r="AV161" i="2"/>
  <c r="AV162" i="2"/>
  <c r="AV163" i="2"/>
  <c r="AV164" i="2"/>
  <c r="AV168" i="2"/>
  <c r="AV169" i="2"/>
  <c r="AV170" i="2"/>
  <c r="AV171" i="2"/>
  <c r="AV172" i="2"/>
  <c r="AV173" i="2"/>
  <c r="AV174" i="2"/>
  <c r="AV175" i="2"/>
  <c r="AV176" i="2"/>
  <c r="AV177" i="2"/>
  <c r="AV181" i="2"/>
  <c r="AV182" i="2"/>
  <c r="BD135" i="2" s="1"/>
  <c r="AV183" i="2"/>
  <c r="AV184" i="2"/>
  <c r="AV185" i="2"/>
  <c r="AV186" i="2"/>
  <c r="AV187" i="2"/>
  <c r="AV188" i="2"/>
  <c r="AV189" i="2"/>
  <c r="AV190" i="2"/>
  <c r="AV194" i="2"/>
  <c r="AV195" i="2"/>
  <c r="AV196" i="2"/>
  <c r="AV197" i="2"/>
  <c r="AV198" i="2"/>
  <c r="AV199" i="2"/>
  <c r="AV200" i="2"/>
  <c r="AV201" i="2"/>
  <c r="AV202" i="2"/>
  <c r="AV203" i="2"/>
  <c r="AV207" i="2"/>
  <c r="AV208" i="2"/>
  <c r="AV209" i="2"/>
  <c r="AV210" i="2"/>
  <c r="AV211" i="2"/>
  <c r="AV212" i="2"/>
  <c r="AV213" i="2"/>
  <c r="AV214" i="2"/>
  <c r="AV215" i="2"/>
  <c r="AV216" i="2"/>
  <c r="AV220" i="2"/>
  <c r="AV221" i="2"/>
  <c r="AV222" i="2"/>
  <c r="AV223" i="2"/>
  <c r="AV224" i="2"/>
  <c r="AV225" i="2"/>
  <c r="AV226" i="2"/>
  <c r="AV227" i="2"/>
  <c r="AV228" i="2"/>
  <c r="AV229" i="2"/>
  <c r="AV233" i="2"/>
  <c r="AV234" i="2"/>
  <c r="AV235" i="2"/>
  <c r="AV236" i="2"/>
  <c r="AV237" i="2"/>
  <c r="AV238" i="2"/>
  <c r="AV239" i="2"/>
  <c r="AV240" i="2"/>
  <c r="AV241" i="2"/>
  <c r="AV242" i="2"/>
  <c r="AV116" i="2"/>
  <c r="AX234" i="2" l="1"/>
  <c r="AX221" i="2"/>
  <c r="AX208" i="2"/>
  <c r="AX195" i="2"/>
  <c r="AX169" i="2"/>
  <c r="AX156" i="2"/>
  <c r="AX143" i="2"/>
  <c r="AX130" i="2"/>
  <c r="AX117" i="2"/>
  <c r="BC135" i="2"/>
  <c r="BM135" i="2" s="1"/>
  <c r="BM121" i="2"/>
  <c r="BM127" i="2" s="1"/>
  <c r="AX182" i="2"/>
  <c r="BI77" i="2"/>
  <c r="BG73" i="2"/>
  <c r="BF76" i="2"/>
  <c r="L7" i="3"/>
  <c r="M7" i="3"/>
  <c r="N7" i="3"/>
  <c r="O7" i="3"/>
  <c r="K7" i="3"/>
  <c r="L6" i="3"/>
  <c r="M6" i="3"/>
  <c r="N6" i="3"/>
  <c r="O6" i="3"/>
  <c r="K6" i="3"/>
  <c r="L5" i="3"/>
  <c r="M5" i="3"/>
  <c r="N5" i="3"/>
  <c r="O5" i="3"/>
  <c r="K5" i="3"/>
  <c r="L4" i="3"/>
  <c r="M4" i="3"/>
  <c r="N4" i="3"/>
  <c r="O4" i="3"/>
  <c r="K4" i="3"/>
  <c r="L3" i="3"/>
  <c r="M3" i="3"/>
  <c r="N3" i="3"/>
  <c r="O3" i="3"/>
  <c r="H102" i="1"/>
  <c r="K102" i="1"/>
  <c r="N102" i="1"/>
  <c r="Q102" i="1"/>
  <c r="E102" i="1"/>
  <c r="Q99" i="1"/>
  <c r="N99" i="1"/>
  <c r="K99" i="1"/>
  <c r="E99" i="1"/>
  <c r="H99" i="1"/>
  <c r="H89" i="1"/>
  <c r="H79" i="1"/>
  <c r="Q89" i="1"/>
  <c r="N89" i="1"/>
  <c r="E89" i="1"/>
  <c r="K89" i="1"/>
  <c r="Q79" i="1"/>
  <c r="N79" i="1"/>
  <c r="K79" i="1"/>
  <c r="E79" i="1"/>
  <c r="AM106" i="2" l="1"/>
  <c r="AP106" i="2"/>
  <c r="AS106" i="2"/>
  <c r="AV106" i="2"/>
  <c r="AJ106" i="2"/>
  <c r="AM92" i="2"/>
  <c r="AP92" i="2"/>
  <c r="AS92" i="2"/>
  <c r="AV92" i="2"/>
  <c r="AJ92" i="2"/>
  <c r="AS78" i="2"/>
  <c r="AM78" i="2"/>
  <c r="AP78" i="2"/>
  <c r="AV78" i="2"/>
  <c r="AJ78" i="2"/>
  <c r="E45" i="1"/>
  <c r="N80" i="4"/>
  <c r="N79" i="4"/>
  <c r="I66" i="4"/>
  <c r="AP108" i="2" l="1"/>
  <c r="AS108" i="2"/>
  <c r="AV108" i="2"/>
  <c r="AM108" i="2"/>
  <c r="AJ108" i="2"/>
  <c r="N12" i="4"/>
  <c r="O12" i="4"/>
  <c r="P12" i="4"/>
  <c r="Q12" i="4"/>
  <c r="N11" i="4"/>
  <c r="O11" i="4"/>
  <c r="P11" i="4"/>
  <c r="Q11" i="4"/>
  <c r="N10" i="4"/>
  <c r="O10" i="4"/>
  <c r="P10" i="4"/>
  <c r="Q10" i="4"/>
  <c r="N9" i="4"/>
  <c r="O9" i="4"/>
  <c r="P9" i="4"/>
  <c r="Q9" i="4"/>
  <c r="M12" i="4"/>
  <c r="M11" i="4"/>
  <c r="M10" i="4"/>
  <c r="M9" i="4"/>
  <c r="N8" i="4"/>
  <c r="O8" i="4"/>
  <c r="P8" i="4"/>
  <c r="Q8" i="4"/>
  <c r="M8" i="4"/>
  <c r="J9" i="4"/>
  <c r="J10" i="4"/>
  <c r="J11" i="4"/>
  <c r="J12" i="4"/>
  <c r="J8" i="4"/>
  <c r="T35" i="4"/>
  <c r="Q48" i="4"/>
  <c r="Q41" i="4"/>
  <c r="Q34" i="4"/>
  <c r="Q27" i="4"/>
  <c r="Q20" i="4"/>
  <c r="P50" i="4"/>
  <c r="P46" i="4"/>
  <c r="P47" i="4"/>
  <c r="P48" i="4"/>
  <c r="P49" i="4"/>
  <c r="P25" i="4"/>
  <c r="P26" i="4"/>
  <c r="P27" i="4"/>
  <c r="P28" i="4"/>
  <c r="P29" i="4"/>
  <c r="P32" i="4"/>
  <c r="P33" i="4"/>
  <c r="P34" i="4"/>
  <c r="P35" i="4"/>
  <c r="P36" i="4"/>
  <c r="P39" i="4"/>
  <c r="P40" i="4"/>
  <c r="P41" i="4"/>
  <c r="P42" i="4"/>
  <c r="P43" i="4"/>
  <c r="P19" i="4"/>
  <c r="P20" i="4"/>
  <c r="P21" i="4"/>
  <c r="P22" i="4"/>
  <c r="P18" i="4"/>
  <c r="H4" i="3"/>
  <c r="H5" i="3"/>
  <c r="H6" i="3"/>
  <c r="H7" i="3"/>
  <c r="H3" i="3"/>
  <c r="N12" i="3"/>
  <c r="N13" i="3"/>
  <c r="N14" i="3"/>
  <c r="N15" i="3"/>
  <c r="N18" i="3"/>
  <c r="N20" i="3"/>
  <c r="N21" i="3"/>
  <c r="N22" i="3"/>
  <c r="N25" i="3"/>
  <c r="N26" i="3"/>
  <c r="N27" i="3"/>
  <c r="N28" i="3"/>
  <c r="N29" i="3"/>
  <c r="N32" i="3"/>
  <c r="N33" i="3"/>
  <c r="N34" i="3"/>
  <c r="N35" i="3"/>
  <c r="N36" i="3"/>
  <c r="N39" i="3"/>
  <c r="N40" i="3"/>
  <c r="N41" i="3"/>
  <c r="N42" i="3"/>
  <c r="N43" i="3"/>
  <c r="N11" i="3"/>
  <c r="H65" i="1"/>
  <c r="K65" i="1"/>
  <c r="N65" i="1"/>
  <c r="Q65" i="1"/>
  <c r="H63" i="1"/>
  <c r="H8" i="3" l="1"/>
  <c r="O11" i="3"/>
  <c r="P17" i="3"/>
  <c r="P32" i="3"/>
  <c r="P39" i="3"/>
  <c r="P25" i="3"/>
  <c r="K63" i="1"/>
  <c r="Q63" i="1"/>
  <c r="N63" i="1"/>
  <c r="E63" i="1"/>
  <c r="Q54" i="1"/>
  <c r="N54" i="1"/>
  <c r="K54" i="1"/>
  <c r="H54" i="1"/>
  <c r="E54" i="1"/>
  <c r="H45" i="1"/>
  <c r="K45" i="1"/>
  <c r="N45" i="1"/>
  <c r="Q45" i="1"/>
  <c r="O48" i="3" l="1"/>
  <c r="E65" i="1"/>
  <c r="R33" i="1"/>
  <c r="R35" i="1"/>
  <c r="R36" i="1"/>
  <c r="R32" i="1"/>
  <c r="O36" i="1"/>
  <c r="P36" i="1"/>
  <c r="Q36" i="1"/>
  <c r="Q35" i="1"/>
  <c r="P35" i="1"/>
  <c r="O35" i="1"/>
  <c r="Q33" i="1"/>
  <c r="P33" i="1"/>
  <c r="O33" i="1"/>
  <c r="Q32" i="1"/>
  <c r="P32" i="1"/>
  <c r="O32" i="1"/>
  <c r="BS7" i="2"/>
  <c r="BS8" i="2"/>
  <c r="BS9" i="2"/>
  <c r="BS10" i="2"/>
  <c r="BS11" i="2"/>
  <c r="BS12" i="2"/>
  <c r="BS13" i="2"/>
  <c r="BS14" i="2"/>
  <c r="BS15" i="2"/>
  <c r="BS6" i="2"/>
  <c r="AM54" i="2" s="1"/>
  <c r="BS21" i="2"/>
  <c r="BS22" i="2"/>
  <c r="BS23" i="2"/>
  <c r="BS24" i="2"/>
  <c r="BS25" i="2"/>
  <c r="BS26" i="2"/>
  <c r="BS27" i="2"/>
  <c r="BS28" i="2"/>
  <c r="BS29" i="2"/>
  <c r="BS20" i="2"/>
  <c r="BS35" i="2"/>
  <c r="BS36" i="2"/>
  <c r="BS37" i="2"/>
  <c r="BS38" i="2"/>
  <c r="BS39" i="2"/>
  <c r="BS40" i="2"/>
  <c r="BS41" i="2"/>
  <c r="BS42" i="2"/>
  <c r="BS43" i="2"/>
  <c r="BS34" i="2"/>
  <c r="AN54" i="2" l="1"/>
  <c r="AO54" i="2"/>
  <c r="AP54" i="2" s="1"/>
  <c r="BE35" i="2"/>
  <c r="BE36" i="2"/>
  <c r="BE37" i="2"/>
  <c r="BE38" i="2"/>
  <c r="BE39" i="2"/>
  <c r="BE40" i="2"/>
  <c r="BE41" i="2"/>
  <c r="BE42" i="2"/>
  <c r="BE43" i="2"/>
  <c r="BE34" i="2"/>
  <c r="BE21" i="2"/>
  <c r="BE22" i="2"/>
  <c r="BE23" i="2"/>
  <c r="BE24" i="2"/>
  <c r="BE25" i="2"/>
  <c r="BE26" i="2"/>
  <c r="BE27" i="2"/>
  <c r="BE28" i="2"/>
  <c r="BE29" i="2"/>
  <c r="BE20" i="2"/>
  <c r="BE7" i="2"/>
  <c r="BE8" i="2"/>
  <c r="BE9" i="2"/>
  <c r="BE10" i="2"/>
  <c r="BE11" i="2"/>
  <c r="BE12" i="2"/>
  <c r="BE13" i="2"/>
  <c r="BE14" i="2"/>
  <c r="BE15" i="2"/>
  <c r="BE6" i="2"/>
  <c r="AQ35" i="2"/>
  <c r="AQ36" i="2"/>
  <c r="AQ37" i="2"/>
  <c r="AQ38" i="2"/>
  <c r="AQ39" i="2"/>
  <c r="AQ40" i="2"/>
  <c r="AQ41" i="2"/>
  <c r="AQ42" i="2"/>
  <c r="AQ43" i="2"/>
  <c r="AQ34" i="2"/>
  <c r="AQ21" i="2"/>
  <c r="AQ22" i="2"/>
  <c r="AQ23" i="2"/>
  <c r="AQ24" i="2"/>
  <c r="AQ25" i="2"/>
  <c r="AQ26" i="2"/>
  <c r="AQ27" i="2"/>
  <c r="AQ28" i="2"/>
  <c r="AQ29" i="2"/>
  <c r="AQ20" i="2"/>
  <c r="AQ7" i="2"/>
  <c r="AQ8" i="2"/>
  <c r="AQ9" i="2"/>
  <c r="AQ10" i="2"/>
  <c r="AQ11" i="2"/>
  <c r="AQ12" i="2"/>
  <c r="AQ13" i="2"/>
  <c r="AQ14" i="2"/>
  <c r="AQ15" i="2"/>
  <c r="AQ6" i="2"/>
  <c r="BR24" i="1"/>
  <c r="BR25" i="1"/>
  <c r="BR26" i="1"/>
  <c r="BR27" i="1"/>
  <c r="BR23" i="1"/>
  <c r="BR15" i="1"/>
  <c r="BR16" i="1"/>
  <c r="BR17" i="1"/>
  <c r="BR18" i="1"/>
  <c r="BR14" i="1"/>
  <c r="BR7" i="1"/>
  <c r="BR8" i="1"/>
  <c r="BR9" i="1"/>
  <c r="BR6" i="1"/>
  <c r="BR5" i="1"/>
  <c r="AO53" i="2" l="1"/>
  <c r="AN52" i="2"/>
  <c r="AM53" i="2"/>
  <c r="AM52" i="2"/>
  <c r="AO52" i="2"/>
  <c r="AN53" i="2"/>
  <c r="AP53" i="2" s="1"/>
  <c r="BD24" i="1"/>
  <c r="BD25" i="1"/>
  <c r="BD26" i="1"/>
  <c r="BD27" i="1"/>
  <c r="BD23" i="1"/>
  <c r="BD15" i="1"/>
  <c r="BD16" i="1"/>
  <c r="BD17" i="1"/>
  <c r="BD18" i="1"/>
  <c r="BD14" i="1"/>
  <c r="BD6" i="1"/>
  <c r="BD7" i="1"/>
  <c r="BD8" i="1"/>
  <c r="BD9" i="1"/>
  <c r="BD5" i="1"/>
  <c r="AP24" i="1"/>
  <c r="AP25" i="1"/>
  <c r="AP26" i="1"/>
  <c r="AP27" i="1"/>
  <c r="AP23" i="1"/>
  <c r="AP15" i="1"/>
  <c r="AP16" i="1"/>
  <c r="AP17" i="1"/>
  <c r="AP18" i="1"/>
  <c r="AP14" i="1"/>
  <c r="AP6" i="1"/>
  <c r="AP7" i="1"/>
  <c r="AP8" i="1"/>
  <c r="AP9" i="1"/>
  <c r="AP5" i="1"/>
  <c r="AB6" i="1"/>
  <c r="AB7" i="1"/>
  <c r="AB8" i="1"/>
  <c r="AB9" i="1"/>
  <c r="AB15" i="1"/>
  <c r="AB16" i="1"/>
  <c r="AB17" i="1"/>
  <c r="AB18" i="1"/>
  <c r="AB24" i="1"/>
  <c r="AB25" i="1"/>
  <c r="AB26" i="1"/>
  <c r="AB27" i="1"/>
  <c r="AB23" i="1"/>
  <c r="AB14" i="1"/>
  <c r="AB5" i="1"/>
  <c r="AC35" i="2"/>
  <c r="AC36" i="2"/>
  <c r="AC37" i="2"/>
  <c r="AC38" i="2"/>
  <c r="AC39" i="2"/>
  <c r="AC40" i="2"/>
  <c r="AC41" i="2"/>
  <c r="AC42" i="2"/>
  <c r="AC43" i="2"/>
  <c r="AC34" i="2"/>
  <c r="AC21" i="2"/>
  <c r="AC22" i="2"/>
  <c r="AC23" i="2"/>
  <c r="AC24" i="2"/>
  <c r="AC25" i="2"/>
  <c r="AC26" i="2"/>
  <c r="AC27" i="2"/>
  <c r="AC28" i="2"/>
  <c r="AC29" i="2"/>
  <c r="AC20" i="2"/>
  <c r="AC7" i="2"/>
  <c r="AC8" i="2"/>
  <c r="AC9" i="2"/>
  <c r="AC10" i="2"/>
  <c r="AC11" i="2"/>
  <c r="AC12" i="2"/>
  <c r="AC13" i="2"/>
  <c r="AC14" i="2"/>
  <c r="AC15" i="2"/>
  <c r="AC6" i="2"/>
  <c r="N35" i="2"/>
  <c r="N36" i="2"/>
  <c r="N37" i="2"/>
  <c r="N38" i="2"/>
  <c r="N39" i="2"/>
  <c r="N40" i="2"/>
  <c r="N41" i="2"/>
  <c r="N42" i="2"/>
  <c r="N43" i="2"/>
  <c r="N34" i="2"/>
  <c r="N21" i="2"/>
  <c r="N22" i="2"/>
  <c r="N23" i="2"/>
  <c r="N24" i="2"/>
  <c r="N25" i="2"/>
  <c r="N26" i="2"/>
  <c r="N27" i="2"/>
  <c r="N28" i="2"/>
  <c r="N29" i="2"/>
  <c r="N20" i="2"/>
  <c r="N7" i="2"/>
  <c r="N8" i="2"/>
  <c r="N9" i="2"/>
  <c r="N10" i="2"/>
  <c r="N11" i="2"/>
  <c r="N12" i="2"/>
  <c r="N13" i="2"/>
  <c r="N14" i="2"/>
  <c r="N15" i="2"/>
  <c r="N6" i="2"/>
  <c r="N24" i="1"/>
  <c r="N25" i="1"/>
  <c r="N26" i="1"/>
  <c r="N27" i="1"/>
  <c r="N23" i="1"/>
  <c r="N15" i="1"/>
  <c r="N16" i="1"/>
  <c r="N17" i="1"/>
  <c r="N18" i="1"/>
  <c r="N14" i="1"/>
  <c r="N6" i="1"/>
  <c r="N7" i="1"/>
  <c r="N8" i="1"/>
  <c r="N9" i="1"/>
  <c r="N5" i="1"/>
  <c r="AM50" i="2" l="1"/>
  <c r="AO50" i="2"/>
  <c r="AP50" i="2" s="1"/>
  <c r="AN51" i="2"/>
  <c r="AN50" i="2"/>
  <c r="AM51" i="2"/>
  <c r="AO51" i="2"/>
  <c r="AP51" i="2" s="1"/>
  <c r="AP52" i="2"/>
  <c r="Q34" i="1"/>
  <c r="P34" i="1"/>
  <c r="O34" i="1"/>
  <c r="R34" i="1" l="1"/>
</calcChain>
</file>

<file path=xl/sharedStrings.xml><?xml version="1.0" encoding="utf-8"?>
<sst xmlns="http://schemas.openxmlformats.org/spreadsheetml/2006/main" count="497" uniqueCount="83">
  <si>
    <t>poza</t>
  </si>
  <si>
    <t>HOG KNN</t>
  </si>
  <si>
    <t>iteracja</t>
  </si>
  <si>
    <t>HOG ANN</t>
  </si>
  <si>
    <t>HOG SVM</t>
  </si>
  <si>
    <t>Średnia</t>
  </si>
  <si>
    <t>SHAPE CONTEXT KNN</t>
  </si>
  <si>
    <t>SHAPE CONTEXT ANN</t>
  </si>
  <si>
    <t>SHAPE CONTEXT SVM</t>
  </si>
  <si>
    <t>WSP_1 KNN</t>
  </si>
  <si>
    <t>WSP_1 ANN</t>
  </si>
  <si>
    <t>WSP_1 SVM</t>
  </si>
  <si>
    <t>WSP_2 KNN</t>
  </si>
  <si>
    <t>WSP_3 KNN</t>
  </si>
  <si>
    <t>WSP_2 ANN</t>
  </si>
  <si>
    <t>WSP_2 SVM</t>
  </si>
  <si>
    <t>WSP_3 ANN</t>
  </si>
  <si>
    <t>WSP_3 SVM</t>
  </si>
  <si>
    <t>wsp_1 KNN</t>
  </si>
  <si>
    <t>wsp_1 ANN</t>
  </si>
  <si>
    <t>wsp_1 SVM</t>
  </si>
  <si>
    <t>wsp_2 KNN</t>
  </si>
  <si>
    <t>wsp_2 ANN</t>
  </si>
  <si>
    <t>wsp_2 SVM</t>
  </si>
  <si>
    <t>wsp_3 KNN</t>
  </si>
  <si>
    <t>wsp_3 ANN</t>
  </si>
  <si>
    <t>wsp_3 SVM</t>
  </si>
  <si>
    <t>hog</t>
  </si>
  <si>
    <t>shape context</t>
  </si>
  <si>
    <t>wsp_1</t>
  </si>
  <si>
    <t>wsp_2</t>
  </si>
  <si>
    <t>wsp_3</t>
  </si>
  <si>
    <t>knn</t>
  </si>
  <si>
    <t>ann</t>
  </si>
  <si>
    <t>svm</t>
  </si>
  <si>
    <t>srednia</t>
  </si>
  <si>
    <t>p1</t>
  </si>
  <si>
    <t>p2</t>
  </si>
  <si>
    <t>p3</t>
  </si>
  <si>
    <t>p4</t>
  </si>
  <si>
    <t>p5</t>
  </si>
  <si>
    <t>p5 [17]</t>
  </si>
  <si>
    <t>p4 [37]</t>
  </si>
  <si>
    <t>p3 [34]</t>
  </si>
  <si>
    <t>p2 [26]</t>
  </si>
  <si>
    <t>p1 [23]</t>
  </si>
  <si>
    <t>macierz pomylek dlawsp_3 ann, iteracja 4</t>
  </si>
  <si>
    <t>średnia</t>
  </si>
  <si>
    <t>hog knn</t>
  </si>
  <si>
    <t>shape context knn</t>
  </si>
  <si>
    <t>wsp_1 knn</t>
  </si>
  <si>
    <t>wsp_2 knn</t>
  </si>
  <si>
    <t>wsp_3 knn</t>
  </si>
  <si>
    <t>hog ann</t>
  </si>
  <si>
    <t>hog svm</t>
  </si>
  <si>
    <t>shape context ann</t>
  </si>
  <si>
    <t>wsp_1 ann</t>
  </si>
  <si>
    <t>wsp_2 ann</t>
  </si>
  <si>
    <t>wsp_3 ann</t>
  </si>
  <si>
    <t>shape context svm</t>
  </si>
  <si>
    <t>wsp_1 svm</t>
  </si>
  <si>
    <t>wsp_2 svm</t>
  </si>
  <si>
    <t>wsp_3 svm</t>
  </si>
  <si>
    <t>poza 1</t>
  </si>
  <si>
    <t>poza 2</t>
  </si>
  <si>
    <t>poza 3</t>
  </si>
  <si>
    <t>poza 4</t>
  </si>
  <si>
    <t>poza 5</t>
  </si>
  <si>
    <t>suma</t>
  </si>
  <si>
    <t>128x96</t>
  </si>
  <si>
    <t>okno</t>
  </si>
  <si>
    <t>blok</t>
  </si>
  <si>
    <t>przesuniecie</t>
  </si>
  <si>
    <t>komorka</t>
  </si>
  <si>
    <t>16x16</t>
  </si>
  <si>
    <t>32x32</t>
  </si>
  <si>
    <t>17;45</t>
  </si>
  <si>
    <t>nowa, zmieniona baza</t>
  </si>
  <si>
    <t>p6</t>
  </si>
  <si>
    <t>p7</t>
  </si>
  <si>
    <t>p8</t>
  </si>
  <si>
    <t>p9</t>
  </si>
  <si>
    <t>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</si>
</sst>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 diagonalDown="1"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 style="medium">
        <color auto="1"/>
      </diagonal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5" xfId="0" applyFill="1" applyBorder="1"/>
    <xf numFmtId="0" fontId="0" fillId="0" borderId="0" xfId="0" applyAlignment="1">
      <alignment horizontal="center" vertical="center"/>
    </xf>
    <xf numFmtId="20" fontId="0" fillId="0" borderId="0" xfId="0" applyNumberForma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0" xfId="0" applyFill="1" applyBorder="1"/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R102"/>
  <sheetViews>
    <sheetView topLeftCell="A61" zoomScaleNormal="100" workbookViewId="0">
      <selection activeCell="E74" sqref="E74"/>
    </sheetView>
  </sheetViews>
  <sheetFormatPr defaultRowHeight="15" x14ac:dyDescent="0.25"/>
  <cols>
    <col min="1" max="13" width="9.140625" style="1"/>
    <col min="14" max="14" width="13" style="1" customWidth="1"/>
    <col min="15" max="16384" width="9.140625" style="1"/>
  </cols>
  <sheetData>
    <row r="2" spans="2:70" ht="15.75" thickBot="1" x14ac:dyDescent="0.3">
      <c r="D2" s="59" t="s">
        <v>1</v>
      </c>
      <c r="E2" s="59"/>
      <c r="F2" s="59"/>
      <c r="G2" s="59"/>
      <c r="H2" s="59"/>
      <c r="I2" s="59"/>
      <c r="J2" s="59"/>
      <c r="K2" s="59"/>
      <c r="L2" s="59"/>
      <c r="M2" s="59"/>
      <c r="R2" s="59" t="s">
        <v>6</v>
      </c>
      <c r="S2" s="59"/>
      <c r="T2" s="59"/>
      <c r="U2" s="59"/>
      <c r="V2" s="59"/>
      <c r="W2" s="59"/>
      <c r="X2" s="59"/>
      <c r="Y2" s="59"/>
      <c r="Z2" s="59"/>
      <c r="AA2" s="59"/>
      <c r="AF2" s="59" t="s">
        <v>9</v>
      </c>
      <c r="AG2" s="59"/>
      <c r="AH2" s="59"/>
      <c r="AI2" s="59"/>
      <c r="AJ2" s="59"/>
      <c r="AK2" s="59"/>
      <c r="AL2" s="59"/>
      <c r="AM2" s="59"/>
      <c r="AN2" s="59"/>
      <c r="AO2" s="59"/>
      <c r="AT2" s="59" t="s">
        <v>12</v>
      </c>
      <c r="AU2" s="59"/>
      <c r="AV2" s="59"/>
      <c r="AW2" s="59"/>
      <c r="AX2" s="59"/>
      <c r="AY2" s="59"/>
      <c r="AZ2" s="59"/>
      <c r="BA2" s="59"/>
      <c r="BB2" s="59"/>
      <c r="BC2" s="59"/>
      <c r="BH2" s="59" t="s">
        <v>13</v>
      </c>
      <c r="BI2" s="59"/>
      <c r="BJ2" s="59"/>
      <c r="BK2" s="59"/>
      <c r="BL2" s="59"/>
      <c r="BM2" s="59"/>
      <c r="BN2" s="59"/>
      <c r="BO2" s="59"/>
      <c r="BP2" s="59"/>
      <c r="BQ2" s="59"/>
    </row>
    <row r="3" spans="2:70" ht="16.5" thickTop="1" thickBot="1" x14ac:dyDescent="0.3">
      <c r="B3" s="57"/>
      <c r="C3" s="57"/>
      <c r="D3" s="58" t="s">
        <v>2</v>
      </c>
      <c r="E3" s="58"/>
      <c r="F3" s="58"/>
      <c r="G3" s="58"/>
      <c r="H3" s="58"/>
      <c r="I3" s="58"/>
      <c r="J3" s="58"/>
      <c r="K3" s="58"/>
      <c r="L3" s="58"/>
      <c r="M3" s="58"/>
      <c r="P3" s="57"/>
      <c r="Q3" s="57"/>
      <c r="R3" s="58" t="s">
        <v>2</v>
      </c>
      <c r="S3" s="58"/>
      <c r="T3" s="58"/>
      <c r="U3" s="58"/>
      <c r="V3" s="58"/>
      <c r="W3" s="58"/>
      <c r="X3" s="58"/>
      <c r="Y3" s="58"/>
      <c r="Z3" s="58"/>
      <c r="AA3" s="58"/>
      <c r="AD3" s="57"/>
      <c r="AE3" s="57"/>
      <c r="AF3" s="58" t="s">
        <v>2</v>
      </c>
      <c r="AG3" s="58"/>
      <c r="AH3" s="58"/>
      <c r="AI3" s="58"/>
      <c r="AJ3" s="58"/>
      <c r="AK3" s="58"/>
      <c r="AL3" s="58"/>
      <c r="AM3" s="58"/>
      <c r="AN3" s="58"/>
      <c r="AO3" s="58"/>
      <c r="AR3" s="57"/>
      <c r="AS3" s="57"/>
      <c r="AT3" s="58" t="s">
        <v>2</v>
      </c>
      <c r="AU3" s="58"/>
      <c r="AV3" s="58"/>
      <c r="AW3" s="58"/>
      <c r="AX3" s="58"/>
      <c r="AY3" s="58"/>
      <c r="AZ3" s="58"/>
      <c r="BA3" s="58"/>
      <c r="BB3" s="58"/>
      <c r="BC3" s="58"/>
      <c r="BF3" s="57"/>
      <c r="BG3" s="57"/>
      <c r="BH3" s="58" t="s">
        <v>2</v>
      </c>
      <c r="BI3" s="58"/>
      <c r="BJ3" s="58"/>
      <c r="BK3" s="58"/>
      <c r="BL3" s="58"/>
      <c r="BM3" s="58"/>
      <c r="BN3" s="58"/>
      <c r="BO3" s="58"/>
      <c r="BP3" s="58"/>
      <c r="BQ3" s="58"/>
    </row>
    <row r="4" spans="2:70" ht="16.5" thickTop="1" thickBot="1" x14ac:dyDescent="0.3">
      <c r="B4" s="57"/>
      <c r="C4" s="57"/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  <c r="N4" s="1" t="s">
        <v>5</v>
      </c>
      <c r="P4" s="57"/>
      <c r="Q4" s="57"/>
      <c r="R4" s="2">
        <v>1</v>
      </c>
      <c r="S4" s="2">
        <v>2</v>
      </c>
      <c r="T4" s="2">
        <v>3</v>
      </c>
      <c r="U4" s="2">
        <v>4</v>
      </c>
      <c r="V4" s="2">
        <v>5</v>
      </c>
      <c r="W4" s="2">
        <v>6</v>
      </c>
      <c r="X4" s="2">
        <v>7</v>
      </c>
      <c r="Y4" s="2">
        <v>8</v>
      </c>
      <c r="Z4" s="2">
        <v>9</v>
      </c>
      <c r="AA4" s="2">
        <v>10</v>
      </c>
      <c r="AB4" s="1" t="s">
        <v>5</v>
      </c>
      <c r="AD4" s="57"/>
      <c r="AE4" s="57"/>
      <c r="AF4" s="2">
        <v>1</v>
      </c>
      <c r="AG4" s="2">
        <v>2</v>
      </c>
      <c r="AH4" s="2">
        <v>3</v>
      </c>
      <c r="AI4" s="2">
        <v>4</v>
      </c>
      <c r="AJ4" s="2">
        <v>5</v>
      </c>
      <c r="AK4" s="2">
        <v>6</v>
      </c>
      <c r="AL4" s="2">
        <v>7</v>
      </c>
      <c r="AM4" s="2">
        <v>8</v>
      </c>
      <c r="AN4" s="2">
        <v>9</v>
      </c>
      <c r="AO4" s="2">
        <v>10</v>
      </c>
      <c r="AP4" s="1" t="s">
        <v>5</v>
      </c>
      <c r="AR4" s="57"/>
      <c r="AS4" s="57"/>
      <c r="AT4" s="2">
        <v>1</v>
      </c>
      <c r="AU4" s="2">
        <v>2</v>
      </c>
      <c r="AV4" s="2">
        <v>3</v>
      </c>
      <c r="AW4" s="2">
        <v>4</v>
      </c>
      <c r="AX4" s="2">
        <v>5</v>
      </c>
      <c r="AY4" s="2">
        <v>6</v>
      </c>
      <c r="AZ4" s="2">
        <v>7</v>
      </c>
      <c r="BA4" s="2">
        <v>8</v>
      </c>
      <c r="BB4" s="2">
        <v>9</v>
      </c>
      <c r="BC4" s="2">
        <v>10</v>
      </c>
      <c r="BD4" s="16" t="s">
        <v>5</v>
      </c>
      <c r="BF4" s="57"/>
      <c r="BG4" s="57"/>
      <c r="BH4" s="2">
        <v>1</v>
      </c>
      <c r="BI4" s="2">
        <v>2</v>
      </c>
      <c r="BJ4" s="2">
        <v>3</v>
      </c>
      <c r="BK4" s="2">
        <v>4</v>
      </c>
      <c r="BL4" s="2">
        <v>5</v>
      </c>
      <c r="BM4" s="2">
        <v>6</v>
      </c>
      <c r="BN4" s="2">
        <v>7</v>
      </c>
      <c r="BO4" s="2">
        <v>8</v>
      </c>
      <c r="BP4" s="2">
        <v>9</v>
      </c>
      <c r="BQ4" s="2">
        <v>10</v>
      </c>
      <c r="BR4" s="1" t="s">
        <v>5</v>
      </c>
    </row>
    <row r="5" spans="2:70" ht="16.5" thickTop="1" thickBot="1" x14ac:dyDescent="0.3">
      <c r="B5" s="58" t="s">
        <v>0</v>
      </c>
      <c r="C5" s="2">
        <v>1</v>
      </c>
      <c r="D5" s="3">
        <v>0.79166700000000001</v>
      </c>
      <c r="E5" s="9">
        <v>0.82608700000000002</v>
      </c>
      <c r="F5" s="4">
        <v>0.66666700000000001</v>
      </c>
      <c r="G5" s="9">
        <v>0.69565200000000005</v>
      </c>
      <c r="H5" s="4">
        <v>0.73912999999999995</v>
      </c>
      <c r="I5" s="9">
        <v>0.70833299999999999</v>
      </c>
      <c r="J5" s="4">
        <v>0.69565200000000005</v>
      </c>
      <c r="K5" s="9">
        <v>0.83333299999999999</v>
      </c>
      <c r="L5" s="4">
        <v>0.52173899999999995</v>
      </c>
      <c r="M5" s="12">
        <v>0.86956500000000003</v>
      </c>
      <c r="N5" s="1">
        <f>SUM(D5:M5)/10</f>
        <v>0.73478249999999989</v>
      </c>
      <c r="P5" s="58" t="s">
        <v>0</v>
      </c>
      <c r="Q5" s="2">
        <v>1</v>
      </c>
      <c r="R5" s="3">
        <v>0.66666700000000001</v>
      </c>
      <c r="S5" s="9">
        <v>0.782609</v>
      </c>
      <c r="T5" s="4">
        <v>0.70833299999999999</v>
      </c>
      <c r="U5" s="9">
        <v>0.92652199999999996</v>
      </c>
      <c r="V5" s="4">
        <v>0.73912999999999995</v>
      </c>
      <c r="W5" s="9">
        <v>0.91666700000000001</v>
      </c>
      <c r="X5" s="4">
        <v>0.86956500000000003</v>
      </c>
      <c r="Y5" s="9">
        <v>0.95833299999999999</v>
      </c>
      <c r="Z5" s="4">
        <v>0.95652199999999998</v>
      </c>
      <c r="AA5" s="12">
        <v>0.69565200000000005</v>
      </c>
      <c r="AB5" s="1">
        <f>SUM(R5:AA5)/10</f>
        <v>0.82199999999999984</v>
      </c>
      <c r="AD5" s="58" t="s">
        <v>0</v>
      </c>
      <c r="AE5" s="2">
        <v>1</v>
      </c>
      <c r="AF5" s="3">
        <v>0.54166700000000001</v>
      </c>
      <c r="AG5" s="9">
        <v>0.26086999999999999</v>
      </c>
      <c r="AH5" s="4">
        <v>0.33333299999999999</v>
      </c>
      <c r="AI5" s="9">
        <v>0.47826099999999999</v>
      </c>
      <c r="AJ5" s="4">
        <v>0.47826099999999999</v>
      </c>
      <c r="AK5" s="9">
        <v>0.5</v>
      </c>
      <c r="AL5" s="4">
        <v>0.39130399999999999</v>
      </c>
      <c r="AM5" s="9">
        <v>0.29166700000000001</v>
      </c>
      <c r="AN5" s="4">
        <v>0.39130399999999999</v>
      </c>
      <c r="AO5" s="12">
        <v>0.34782600000000002</v>
      </c>
      <c r="AP5" s="1">
        <f>SUM(AF5:AO5)/10</f>
        <v>0.40144930000000001</v>
      </c>
      <c r="AR5" s="58" t="s">
        <v>0</v>
      </c>
      <c r="AS5" s="2">
        <v>1</v>
      </c>
      <c r="AT5" s="3">
        <v>0.375</v>
      </c>
      <c r="AU5" s="9">
        <v>0.34782600000000002</v>
      </c>
      <c r="AV5" s="4">
        <v>0.25</v>
      </c>
      <c r="AW5" s="9">
        <v>0.217391</v>
      </c>
      <c r="AX5" s="4">
        <v>0.47826099999999999</v>
      </c>
      <c r="AY5" s="9">
        <v>0.25</v>
      </c>
      <c r="AZ5" s="4">
        <v>0.30434800000000001</v>
      </c>
      <c r="BA5" s="9">
        <v>0.25</v>
      </c>
      <c r="BB5" s="4">
        <v>0.17391300000000001</v>
      </c>
      <c r="BC5" s="12">
        <v>0.26086999999999999</v>
      </c>
      <c r="BD5" s="1">
        <f>SUM(AT5:BC5)/10</f>
        <v>0.29076090000000004</v>
      </c>
      <c r="BF5" s="58" t="s">
        <v>0</v>
      </c>
      <c r="BG5" s="2">
        <v>1</v>
      </c>
      <c r="BH5" s="3">
        <v>0.375</v>
      </c>
      <c r="BI5" s="9">
        <v>0.47826099999999999</v>
      </c>
      <c r="BJ5" s="4">
        <v>0.25</v>
      </c>
      <c r="BK5" s="9">
        <v>0.130435</v>
      </c>
      <c r="BL5" s="4">
        <v>0.34782600000000002</v>
      </c>
      <c r="BM5" s="9">
        <v>0.29166700000000001</v>
      </c>
      <c r="BN5" s="4">
        <v>0.26086999999999999</v>
      </c>
      <c r="BO5" s="9">
        <v>0.20833299999999999</v>
      </c>
      <c r="BP5" s="4">
        <v>0.30434800000000001</v>
      </c>
      <c r="BQ5" s="12">
        <v>0.39130399999999999</v>
      </c>
      <c r="BR5" s="1">
        <f>SUM(BH5:BQ5)/10</f>
        <v>0.30380440000000003</v>
      </c>
    </row>
    <row r="6" spans="2:70" ht="16.5" thickTop="1" thickBot="1" x14ac:dyDescent="0.3">
      <c r="B6" s="58"/>
      <c r="C6" s="2">
        <v>2</v>
      </c>
      <c r="D6" s="5">
        <v>1</v>
      </c>
      <c r="E6" s="10">
        <v>0.69230800000000003</v>
      </c>
      <c r="F6" s="6">
        <v>0.84</v>
      </c>
      <c r="G6" s="10">
        <v>0.961538</v>
      </c>
      <c r="H6" s="6">
        <v>0.8</v>
      </c>
      <c r="I6" s="10">
        <v>0.88461500000000004</v>
      </c>
      <c r="J6" s="6">
        <v>0.69230800000000003</v>
      </c>
      <c r="K6" s="10">
        <v>0.92</v>
      </c>
      <c r="L6" s="6">
        <v>0.769231</v>
      </c>
      <c r="M6" s="13">
        <v>0.76</v>
      </c>
      <c r="N6" s="1">
        <f>SUM(D6:M6)/10</f>
        <v>0.83200000000000007</v>
      </c>
      <c r="P6" s="58"/>
      <c r="Q6" s="2">
        <v>2</v>
      </c>
      <c r="R6" s="5">
        <v>1</v>
      </c>
      <c r="S6" s="10">
        <v>0.538462</v>
      </c>
      <c r="T6" s="6">
        <v>0.64</v>
      </c>
      <c r="U6" s="10">
        <v>0.461538</v>
      </c>
      <c r="V6" s="6">
        <v>0.56000000000000005</v>
      </c>
      <c r="W6" s="10">
        <v>0.69230800000000003</v>
      </c>
      <c r="X6" s="6">
        <v>0.57692299999999996</v>
      </c>
      <c r="Y6" s="10">
        <v>0.24</v>
      </c>
      <c r="Z6" s="6">
        <v>0.65384600000000004</v>
      </c>
      <c r="AA6" s="13">
        <v>0.72</v>
      </c>
      <c r="AB6" s="1">
        <f t="shared" ref="AB6:AB9" si="0">SUM(R6:AA6)/10</f>
        <v>0.60830770000000001</v>
      </c>
      <c r="AD6" s="58"/>
      <c r="AE6" s="2">
        <v>2</v>
      </c>
      <c r="AF6" s="5">
        <v>7.6923099999999994E-2</v>
      </c>
      <c r="AG6" s="10">
        <v>0.115385</v>
      </c>
      <c r="AH6" s="6">
        <v>0.44</v>
      </c>
      <c r="AI6" s="10">
        <v>0.269231</v>
      </c>
      <c r="AJ6" s="6">
        <v>0.36</v>
      </c>
      <c r="AK6" s="10">
        <v>0.15384600000000001</v>
      </c>
      <c r="AL6" s="6">
        <v>0.19230800000000001</v>
      </c>
      <c r="AM6" s="10">
        <v>0.12</v>
      </c>
      <c r="AN6" s="6">
        <v>0.34615400000000002</v>
      </c>
      <c r="AO6" s="13">
        <v>0.32</v>
      </c>
      <c r="AP6" s="1">
        <f t="shared" ref="AP6:AP9" si="1">SUM(AF6:AO6)/10</f>
        <v>0.23938470999999995</v>
      </c>
      <c r="AR6" s="58"/>
      <c r="AS6" s="2">
        <v>2</v>
      </c>
      <c r="AT6" s="5">
        <v>0.5</v>
      </c>
      <c r="AU6" s="10">
        <v>0.30769200000000002</v>
      </c>
      <c r="AV6" s="6">
        <v>0.28000000000000003</v>
      </c>
      <c r="AW6" s="10">
        <v>0.115385</v>
      </c>
      <c r="AX6" s="6">
        <v>0.36</v>
      </c>
      <c r="AY6" s="10">
        <v>0.5</v>
      </c>
      <c r="AZ6" s="6">
        <v>0.42307699999999998</v>
      </c>
      <c r="BA6" s="10">
        <v>0.28000000000000003</v>
      </c>
      <c r="BB6" s="6">
        <v>0.269231</v>
      </c>
      <c r="BC6" s="13">
        <v>0.24</v>
      </c>
      <c r="BD6" s="1">
        <f t="shared" ref="BD6:BD9" si="2">SUM(AT6:BC6)/10</f>
        <v>0.32753850000000001</v>
      </c>
      <c r="BF6" s="58"/>
      <c r="BG6" s="2">
        <v>2</v>
      </c>
      <c r="BH6" s="5">
        <v>0.461538</v>
      </c>
      <c r="BI6" s="10">
        <v>0.19230800000000001</v>
      </c>
      <c r="BJ6" s="6">
        <v>0.16</v>
      </c>
      <c r="BK6" s="10">
        <v>0.115385</v>
      </c>
      <c r="BL6" s="6">
        <v>0.2</v>
      </c>
      <c r="BM6" s="10">
        <v>0.230769</v>
      </c>
      <c r="BN6" s="6">
        <v>0.30769200000000002</v>
      </c>
      <c r="BO6" s="10">
        <v>0.12</v>
      </c>
      <c r="BP6" s="6">
        <v>0.30769200000000002</v>
      </c>
      <c r="BQ6" s="13">
        <v>0.08</v>
      </c>
      <c r="BR6" s="1">
        <f>SUM(BH6:BQ6)/10</f>
        <v>0.21753840000000002</v>
      </c>
    </row>
    <row r="7" spans="2:70" ht="16.5" thickTop="1" thickBot="1" x14ac:dyDescent="0.3">
      <c r="B7" s="58"/>
      <c r="C7" s="2">
        <v>3</v>
      </c>
      <c r="D7" s="5">
        <v>0.79411799999999999</v>
      </c>
      <c r="E7" s="10">
        <v>1</v>
      </c>
      <c r="F7" s="6">
        <v>0.85294099999999995</v>
      </c>
      <c r="G7" s="10">
        <v>0.85294099999999995</v>
      </c>
      <c r="H7" s="6">
        <v>0.81818199999999996</v>
      </c>
      <c r="I7" s="10">
        <v>0.94117600000000001</v>
      </c>
      <c r="J7" s="6">
        <v>0.94117600000000001</v>
      </c>
      <c r="K7" s="10">
        <v>0.94117600000000001</v>
      </c>
      <c r="L7" s="6">
        <v>0.88235300000000005</v>
      </c>
      <c r="M7" s="13">
        <v>0.90909099999999998</v>
      </c>
      <c r="N7" s="1">
        <f>SUM(D7:M7)/10</f>
        <v>0.8933154000000002</v>
      </c>
      <c r="P7" s="58"/>
      <c r="Q7" s="2">
        <v>3</v>
      </c>
      <c r="R7" s="5">
        <v>0.764706</v>
      </c>
      <c r="S7" s="10">
        <v>0.94117600000000001</v>
      </c>
      <c r="T7" s="6">
        <v>0.735294</v>
      </c>
      <c r="U7" s="10">
        <v>0.47058800000000001</v>
      </c>
      <c r="V7" s="6">
        <v>0.84848500000000004</v>
      </c>
      <c r="W7" s="10">
        <v>1</v>
      </c>
      <c r="X7" s="6">
        <v>0.85294099999999995</v>
      </c>
      <c r="Y7" s="10">
        <v>0.764706</v>
      </c>
      <c r="Z7" s="6">
        <v>0.64705900000000005</v>
      </c>
      <c r="AA7" s="13">
        <v>0.69696999999999998</v>
      </c>
      <c r="AB7" s="1">
        <f t="shared" si="0"/>
        <v>0.77219250000000006</v>
      </c>
      <c r="AD7" s="58"/>
      <c r="AE7" s="2">
        <v>3</v>
      </c>
      <c r="AF7" s="5">
        <v>0.32352900000000001</v>
      </c>
      <c r="AG7" s="10">
        <v>0.32352900000000001</v>
      </c>
      <c r="AH7" s="6">
        <v>0.352941</v>
      </c>
      <c r="AI7" s="10">
        <v>0.147059</v>
      </c>
      <c r="AJ7" s="6">
        <v>0.39393899999999998</v>
      </c>
      <c r="AK7" s="10">
        <v>0.352941</v>
      </c>
      <c r="AL7" s="6">
        <v>0.32352900000000001</v>
      </c>
      <c r="AM7" s="10">
        <v>0.41176499999999999</v>
      </c>
      <c r="AN7" s="6">
        <v>0.44117600000000001</v>
      </c>
      <c r="AO7" s="13">
        <v>0.42424200000000001</v>
      </c>
      <c r="AP7" s="1">
        <f t="shared" si="1"/>
        <v>0.34946500000000003</v>
      </c>
      <c r="AR7" s="58"/>
      <c r="AS7" s="2">
        <v>3</v>
      </c>
      <c r="AT7" s="5">
        <v>0.5</v>
      </c>
      <c r="AU7" s="10">
        <v>0.5</v>
      </c>
      <c r="AV7" s="6">
        <v>0.352941</v>
      </c>
      <c r="AW7" s="10">
        <v>0.5</v>
      </c>
      <c r="AX7" s="6">
        <v>0.33333299999999999</v>
      </c>
      <c r="AY7" s="10">
        <v>0.352941</v>
      </c>
      <c r="AZ7" s="6">
        <v>0.352941</v>
      </c>
      <c r="BA7" s="10">
        <v>0.382353</v>
      </c>
      <c r="BB7" s="6">
        <v>0.235294</v>
      </c>
      <c r="BC7" s="13">
        <v>0.51515200000000005</v>
      </c>
      <c r="BD7" s="1">
        <f t="shared" si="2"/>
        <v>0.40249550000000001</v>
      </c>
      <c r="BF7" s="58"/>
      <c r="BG7" s="2">
        <v>3</v>
      </c>
      <c r="BH7" s="5">
        <v>0.5</v>
      </c>
      <c r="BI7" s="10">
        <v>0.382353</v>
      </c>
      <c r="BJ7" s="6">
        <v>0.29411799999999999</v>
      </c>
      <c r="BK7" s="10">
        <v>0.264706</v>
      </c>
      <c r="BL7" s="6">
        <v>0.30303000000000002</v>
      </c>
      <c r="BM7" s="10">
        <v>0.382353</v>
      </c>
      <c r="BN7" s="6">
        <v>0.382353</v>
      </c>
      <c r="BO7" s="10">
        <v>0.44117600000000001</v>
      </c>
      <c r="BP7" s="6">
        <v>0.17647099999999999</v>
      </c>
      <c r="BQ7" s="13">
        <v>0.42424200000000001</v>
      </c>
      <c r="BR7" s="1">
        <f t="shared" ref="BR7:BR9" si="3">SUM(BH7:BQ7)/10</f>
        <v>0.35508020000000001</v>
      </c>
    </row>
    <row r="8" spans="2:70" ht="16.5" thickTop="1" thickBot="1" x14ac:dyDescent="0.3">
      <c r="B8" s="58"/>
      <c r="C8" s="2">
        <v>4</v>
      </c>
      <c r="D8" s="5">
        <v>0.83783799999999997</v>
      </c>
      <c r="E8" s="10">
        <v>0.75675700000000001</v>
      </c>
      <c r="F8" s="6">
        <v>0.97297299999999998</v>
      </c>
      <c r="G8" s="10">
        <v>1</v>
      </c>
      <c r="H8" s="6">
        <v>0.88888999999999996</v>
      </c>
      <c r="I8" s="10">
        <v>0.86486499999999999</v>
      </c>
      <c r="J8" s="6">
        <v>0.97297299999999998</v>
      </c>
      <c r="K8" s="10">
        <v>0.91891900000000004</v>
      </c>
      <c r="L8" s="6">
        <v>0.91891900000000004</v>
      </c>
      <c r="M8" s="13">
        <v>1</v>
      </c>
      <c r="N8" s="1">
        <f>SUM(D8:M8)/10</f>
        <v>0.91321339999999984</v>
      </c>
      <c r="P8" s="58"/>
      <c r="Q8" s="2">
        <v>4</v>
      </c>
      <c r="R8" s="5">
        <v>0.45945900000000001</v>
      </c>
      <c r="S8" s="10">
        <v>0.35135100000000002</v>
      </c>
      <c r="T8" s="6">
        <v>0.37837799999999999</v>
      </c>
      <c r="U8" s="10">
        <v>0.48648599999999997</v>
      </c>
      <c r="V8" s="6">
        <v>0.52777799999999997</v>
      </c>
      <c r="W8" s="10">
        <v>0.24324299999999999</v>
      </c>
      <c r="X8" s="6">
        <v>0.56756799999999996</v>
      </c>
      <c r="Y8" s="10">
        <v>0.324324</v>
      </c>
      <c r="Z8" s="6">
        <v>0.29729699999999998</v>
      </c>
      <c r="AA8" s="13">
        <v>0.222222</v>
      </c>
      <c r="AB8" s="1">
        <f t="shared" si="0"/>
        <v>0.3858106</v>
      </c>
      <c r="AD8" s="58"/>
      <c r="AE8" s="2">
        <v>4</v>
      </c>
      <c r="AF8" s="5">
        <v>0.27027000000000001</v>
      </c>
      <c r="AG8" s="10">
        <v>0.24324299999999999</v>
      </c>
      <c r="AH8" s="6">
        <v>0.45945900000000001</v>
      </c>
      <c r="AI8" s="10">
        <v>0.64864900000000003</v>
      </c>
      <c r="AJ8" s="6">
        <v>0.52777799999999997</v>
      </c>
      <c r="AK8" s="10">
        <v>0.56756799999999996</v>
      </c>
      <c r="AL8" s="6">
        <v>0.37837799999999999</v>
      </c>
      <c r="AM8" s="10">
        <v>0.62162200000000001</v>
      </c>
      <c r="AN8" s="6">
        <v>0.56756799999999996</v>
      </c>
      <c r="AO8" s="13">
        <v>0.47222199999999998</v>
      </c>
      <c r="AP8" s="1">
        <f t="shared" si="1"/>
        <v>0.47567570000000003</v>
      </c>
      <c r="AR8" s="58"/>
      <c r="AS8" s="2">
        <v>4</v>
      </c>
      <c r="AT8" s="5">
        <v>0.24324299999999999</v>
      </c>
      <c r="AU8" s="10">
        <v>0.35135100000000002</v>
      </c>
      <c r="AV8" s="6">
        <v>0.324324</v>
      </c>
      <c r="AW8" s="10">
        <v>0.324324</v>
      </c>
      <c r="AX8" s="6">
        <v>0.52777799999999997</v>
      </c>
      <c r="AY8" s="10">
        <v>0.51351400000000003</v>
      </c>
      <c r="AZ8" s="6">
        <v>0.45945900000000001</v>
      </c>
      <c r="BA8" s="10">
        <v>0.64864900000000003</v>
      </c>
      <c r="BB8" s="6">
        <v>0.72972999999999999</v>
      </c>
      <c r="BC8" s="13">
        <v>0.5</v>
      </c>
      <c r="BD8" s="1">
        <f t="shared" si="2"/>
        <v>0.46223719999999996</v>
      </c>
      <c r="BF8" s="58"/>
      <c r="BG8" s="2">
        <v>4</v>
      </c>
      <c r="BH8" s="5">
        <v>0.27027000000000001</v>
      </c>
      <c r="BI8" s="10">
        <v>0.35135100000000002</v>
      </c>
      <c r="BJ8" s="6">
        <v>0.324324</v>
      </c>
      <c r="BK8" s="10">
        <v>0.37837799999999999</v>
      </c>
      <c r="BL8" s="6">
        <v>0.5</v>
      </c>
      <c r="BM8" s="10">
        <v>0.40540500000000002</v>
      </c>
      <c r="BN8" s="6">
        <v>0.54054100000000005</v>
      </c>
      <c r="BO8" s="10">
        <v>0.62162200000000001</v>
      </c>
      <c r="BP8" s="6">
        <v>0.75675700000000001</v>
      </c>
      <c r="BQ8" s="13">
        <v>0.36111100000000002</v>
      </c>
      <c r="BR8" s="1">
        <f t="shared" si="3"/>
        <v>0.4509759000000001</v>
      </c>
    </row>
    <row r="9" spans="2:70" ht="16.5" thickTop="1" thickBot="1" x14ac:dyDescent="0.3">
      <c r="B9" s="58"/>
      <c r="C9" s="2">
        <v>5</v>
      </c>
      <c r="D9" s="7">
        <v>0.764706</v>
      </c>
      <c r="E9" s="11">
        <v>0.70588200000000001</v>
      </c>
      <c r="F9" s="8">
        <v>0.52941199999999999</v>
      </c>
      <c r="G9" s="11">
        <v>0.9375</v>
      </c>
      <c r="H9" s="8">
        <v>0.64705900000000005</v>
      </c>
      <c r="I9" s="11">
        <v>0.94117600000000001</v>
      </c>
      <c r="J9" s="8">
        <v>0.5625</v>
      </c>
      <c r="K9" s="11">
        <v>0.64705900000000005</v>
      </c>
      <c r="L9" s="8">
        <v>0.47058800000000001</v>
      </c>
      <c r="M9" s="14">
        <v>1</v>
      </c>
      <c r="N9" s="1">
        <f>SUM(D9:M9)/10</f>
        <v>0.72058820000000001</v>
      </c>
      <c r="P9" s="58"/>
      <c r="Q9" s="2">
        <v>5</v>
      </c>
      <c r="R9" s="7">
        <v>0.82352899999999996</v>
      </c>
      <c r="S9" s="11">
        <v>0.82352899999999996</v>
      </c>
      <c r="T9" s="8">
        <v>0.70588200000000001</v>
      </c>
      <c r="U9" s="11">
        <v>0.6875</v>
      </c>
      <c r="V9" s="8">
        <v>0.235294</v>
      </c>
      <c r="W9" s="11">
        <v>5.8823500000000001E-2</v>
      </c>
      <c r="X9" s="8">
        <v>0.625</v>
      </c>
      <c r="Y9" s="11">
        <v>0.64705900000000005</v>
      </c>
      <c r="Z9" s="8">
        <v>0.94117600000000001</v>
      </c>
      <c r="AA9" s="14">
        <v>0.625</v>
      </c>
      <c r="AB9" s="1">
        <f t="shared" si="0"/>
        <v>0.61727924999999995</v>
      </c>
      <c r="AD9" s="58"/>
      <c r="AE9" s="2">
        <v>5</v>
      </c>
      <c r="AF9" s="7">
        <v>0.235294</v>
      </c>
      <c r="AG9" s="11">
        <v>5.8823500000000001E-2</v>
      </c>
      <c r="AH9" s="8">
        <v>5.8823500000000001E-2</v>
      </c>
      <c r="AI9" s="11">
        <v>0.125</v>
      </c>
      <c r="AJ9" s="8">
        <v>5.8823500000000001E-2</v>
      </c>
      <c r="AK9" s="11">
        <v>0</v>
      </c>
      <c r="AL9" s="8">
        <v>0.125</v>
      </c>
      <c r="AM9" s="11">
        <v>0</v>
      </c>
      <c r="AN9" s="8">
        <v>0</v>
      </c>
      <c r="AO9" s="14">
        <v>0.125</v>
      </c>
      <c r="AP9" s="1">
        <f t="shared" si="1"/>
        <v>7.8676450000000009E-2</v>
      </c>
      <c r="AR9" s="58"/>
      <c r="AS9" s="2">
        <v>5</v>
      </c>
      <c r="AT9" s="7">
        <v>0.235294</v>
      </c>
      <c r="AU9" s="11">
        <v>0.352941</v>
      </c>
      <c r="AV9" s="8">
        <v>0.17647099999999999</v>
      </c>
      <c r="AW9" s="11">
        <v>6.25E-2</v>
      </c>
      <c r="AX9" s="8">
        <v>0.29411799999999999</v>
      </c>
      <c r="AY9" s="11">
        <v>0.41176499999999999</v>
      </c>
      <c r="AZ9" s="8">
        <v>0.1875</v>
      </c>
      <c r="BA9" s="11">
        <v>0.117647</v>
      </c>
      <c r="BB9" s="8">
        <v>0</v>
      </c>
      <c r="BC9" s="14">
        <v>6.25E-2</v>
      </c>
      <c r="BD9" s="1">
        <f t="shared" si="2"/>
        <v>0.19007360000000001</v>
      </c>
      <c r="BF9" s="58"/>
      <c r="BG9" s="2">
        <v>5</v>
      </c>
      <c r="BH9" s="7">
        <v>0.235294</v>
      </c>
      <c r="BI9" s="11">
        <v>0.352941</v>
      </c>
      <c r="BJ9" s="8">
        <v>0.17647099999999999</v>
      </c>
      <c r="BK9" s="11">
        <v>0</v>
      </c>
      <c r="BL9" s="8">
        <v>0.352941</v>
      </c>
      <c r="BM9" s="11">
        <v>0.41176499999999999</v>
      </c>
      <c r="BN9" s="8">
        <v>0.1875</v>
      </c>
      <c r="BO9" s="11">
        <v>0.117647</v>
      </c>
      <c r="BP9" s="8">
        <v>5.8823500000000001E-2</v>
      </c>
      <c r="BQ9" s="14">
        <v>6.25E-2</v>
      </c>
      <c r="BR9" s="1">
        <f t="shared" si="3"/>
        <v>0.19558824999999999</v>
      </c>
    </row>
    <row r="10" spans="2:70" ht="15.75" thickTop="1" x14ac:dyDescent="0.25"/>
    <row r="11" spans="2:70" ht="15.75" thickBot="1" x14ac:dyDescent="0.3">
      <c r="D11" s="59" t="s">
        <v>3</v>
      </c>
      <c r="E11" s="59"/>
      <c r="F11" s="59"/>
      <c r="G11" s="59"/>
      <c r="H11" s="59"/>
      <c r="I11" s="59"/>
      <c r="J11" s="59"/>
      <c r="K11" s="59"/>
      <c r="L11" s="59"/>
      <c r="M11" s="59"/>
      <c r="R11" s="59" t="s">
        <v>6</v>
      </c>
      <c r="S11" s="59"/>
      <c r="T11" s="59"/>
      <c r="U11" s="59"/>
      <c r="V11" s="59"/>
      <c r="W11" s="59"/>
      <c r="X11" s="59"/>
      <c r="Y11" s="59"/>
      <c r="Z11" s="59"/>
      <c r="AA11" s="59"/>
      <c r="AF11" s="59" t="s">
        <v>10</v>
      </c>
      <c r="AG11" s="59"/>
      <c r="AH11" s="59"/>
      <c r="AI11" s="59"/>
      <c r="AJ11" s="59"/>
      <c r="AK11" s="59"/>
      <c r="AL11" s="59"/>
      <c r="AM11" s="59"/>
      <c r="AN11" s="59"/>
      <c r="AO11" s="59"/>
      <c r="AT11" s="59" t="s">
        <v>14</v>
      </c>
      <c r="AU11" s="59"/>
      <c r="AV11" s="59"/>
      <c r="AW11" s="59"/>
      <c r="AX11" s="59"/>
      <c r="AY11" s="59"/>
      <c r="AZ11" s="59"/>
      <c r="BA11" s="59"/>
      <c r="BB11" s="59"/>
      <c r="BC11" s="59"/>
      <c r="BH11" s="59" t="s">
        <v>16</v>
      </c>
      <c r="BI11" s="59"/>
      <c r="BJ11" s="59"/>
      <c r="BK11" s="59"/>
      <c r="BL11" s="59"/>
      <c r="BM11" s="59"/>
      <c r="BN11" s="59"/>
      <c r="BO11" s="59"/>
      <c r="BP11" s="59"/>
      <c r="BQ11" s="59"/>
    </row>
    <row r="12" spans="2:70" ht="16.5" thickTop="1" thickBot="1" x14ac:dyDescent="0.3">
      <c r="B12" s="57"/>
      <c r="C12" s="57"/>
      <c r="D12" s="58" t="s">
        <v>2</v>
      </c>
      <c r="E12" s="58"/>
      <c r="F12" s="58"/>
      <c r="G12" s="58"/>
      <c r="H12" s="58"/>
      <c r="I12" s="58"/>
      <c r="J12" s="58"/>
      <c r="K12" s="58"/>
      <c r="L12" s="58"/>
      <c r="M12" s="58"/>
      <c r="P12" s="57"/>
      <c r="Q12" s="57"/>
      <c r="R12" s="58" t="s">
        <v>2</v>
      </c>
      <c r="S12" s="58"/>
      <c r="T12" s="58"/>
      <c r="U12" s="58"/>
      <c r="V12" s="58"/>
      <c r="W12" s="58"/>
      <c r="X12" s="58"/>
      <c r="Y12" s="58"/>
      <c r="Z12" s="58"/>
      <c r="AA12" s="58"/>
      <c r="AD12" s="57"/>
      <c r="AE12" s="57"/>
      <c r="AF12" s="58" t="s">
        <v>2</v>
      </c>
      <c r="AG12" s="58"/>
      <c r="AH12" s="58"/>
      <c r="AI12" s="58"/>
      <c r="AJ12" s="58"/>
      <c r="AK12" s="58"/>
      <c r="AL12" s="58"/>
      <c r="AM12" s="58"/>
      <c r="AN12" s="58"/>
      <c r="AO12" s="58"/>
      <c r="AR12" s="57"/>
      <c r="AS12" s="57"/>
      <c r="AT12" s="58" t="s">
        <v>2</v>
      </c>
      <c r="AU12" s="58"/>
      <c r="AV12" s="58"/>
      <c r="AW12" s="58"/>
      <c r="AX12" s="58"/>
      <c r="AY12" s="58"/>
      <c r="AZ12" s="58"/>
      <c r="BA12" s="58"/>
      <c r="BB12" s="58"/>
      <c r="BC12" s="58"/>
      <c r="BF12" s="57"/>
      <c r="BG12" s="57"/>
      <c r="BH12" s="58" t="s">
        <v>2</v>
      </c>
      <c r="BI12" s="58"/>
      <c r="BJ12" s="58"/>
      <c r="BK12" s="58"/>
      <c r="BL12" s="58"/>
      <c r="BM12" s="58"/>
      <c r="BN12" s="58"/>
      <c r="BO12" s="58"/>
      <c r="BP12" s="58"/>
      <c r="BQ12" s="58"/>
    </row>
    <row r="13" spans="2:70" ht="16.5" thickTop="1" thickBot="1" x14ac:dyDescent="0.3">
      <c r="B13" s="57"/>
      <c r="C13" s="57"/>
      <c r="D13" s="2">
        <v>1</v>
      </c>
      <c r="E13" s="2">
        <v>2</v>
      </c>
      <c r="F13" s="2">
        <v>3</v>
      </c>
      <c r="G13" s="2">
        <v>4</v>
      </c>
      <c r="H13" s="2">
        <v>5</v>
      </c>
      <c r="I13" s="2">
        <v>6</v>
      </c>
      <c r="J13" s="2">
        <v>7</v>
      </c>
      <c r="K13" s="2">
        <v>8</v>
      </c>
      <c r="L13" s="2">
        <v>9</v>
      </c>
      <c r="M13" s="2">
        <v>10</v>
      </c>
      <c r="N13" s="1" t="s">
        <v>5</v>
      </c>
      <c r="P13" s="57"/>
      <c r="Q13" s="57"/>
      <c r="R13" s="2">
        <v>1</v>
      </c>
      <c r="S13" s="2">
        <v>2</v>
      </c>
      <c r="T13" s="2">
        <v>3</v>
      </c>
      <c r="U13" s="2">
        <v>4</v>
      </c>
      <c r="V13" s="2">
        <v>5</v>
      </c>
      <c r="W13" s="2">
        <v>6</v>
      </c>
      <c r="X13" s="2">
        <v>7</v>
      </c>
      <c r="Y13" s="2">
        <v>8</v>
      </c>
      <c r="Z13" s="2">
        <v>9</v>
      </c>
      <c r="AA13" s="2">
        <v>10</v>
      </c>
      <c r="AB13" s="1" t="s">
        <v>5</v>
      </c>
      <c r="AD13" s="57"/>
      <c r="AE13" s="57"/>
      <c r="AF13" s="2">
        <v>1</v>
      </c>
      <c r="AG13" s="2">
        <v>2</v>
      </c>
      <c r="AH13" s="2">
        <v>3</v>
      </c>
      <c r="AI13" s="2">
        <v>4</v>
      </c>
      <c r="AJ13" s="2">
        <v>5</v>
      </c>
      <c r="AK13" s="2">
        <v>6</v>
      </c>
      <c r="AL13" s="2">
        <v>7</v>
      </c>
      <c r="AM13" s="2">
        <v>8</v>
      </c>
      <c r="AN13" s="2">
        <v>9</v>
      </c>
      <c r="AO13" s="2">
        <v>10</v>
      </c>
      <c r="AP13" s="1" t="s">
        <v>5</v>
      </c>
      <c r="AR13" s="57"/>
      <c r="AS13" s="57"/>
      <c r="AT13" s="2">
        <v>1</v>
      </c>
      <c r="AU13" s="2">
        <v>2</v>
      </c>
      <c r="AV13" s="2">
        <v>3</v>
      </c>
      <c r="AW13" s="2">
        <v>4</v>
      </c>
      <c r="AX13" s="2">
        <v>5</v>
      </c>
      <c r="AY13" s="2">
        <v>6</v>
      </c>
      <c r="AZ13" s="2">
        <v>7</v>
      </c>
      <c r="BA13" s="2">
        <v>8</v>
      </c>
      <c r="BB13" s="2">
        <v>9</v>
      </c>
      <c r="BC13" s="2">
        <v>10</v>
      </c>
      <c r="BD13" s="16" t="s">
        <v>5</v>
      </c>
      <c r="BF13" s="57"/>
      <c r="BG13" s="57"/>
      <c r="BH13" s="2">
        <v>1</v>
      </c>
      <c r="BI13" s="2">
        <v>2</v>
      </c>
      <c r="BJ13" s="2">
        <v>3</v>
      </c>
      <c r="BK13" s="2">
        <v>4</v>
      </c>
      <c r="BL13" s="2">
        <v>5</v>
      </c>
      <c r="BM13" s="2">
        <v>6</v>
      </c>
      <c r="BN13" s="2">
        <v>7</v>
      </c>
      <c r="BO13" s="2">
        <v>8</v>
      </c>
      <c r="BP13" s="2">
        <v>9</v>
      </c>
      <c r="BQ13" s="2">
        <v>10</v>
      </c>
      <c r="BR13" s="1" t="s">
        <v>5</v>
      </c>
    </row>
    <row r="14" spans="2:70" ht="16.5" thickTop="1" thickBot="1" x14ac:dyDescent="0.3">
      <c r="B14" s="58" t="s">
        <v>0</v>
      </c>
      <c r="C14" s="2">
        <v>1</v>
      </c>
      <c r="D14" s="3">
        <v>0.79166700000000001</v>
      </c>
      <c r="E14" s="9">
        <v>0.782609</v>
      </c>
      <c r="F14" s="4">
        <v>0.54166700000000001</v>
      </c>
      <c r="G14" s="9">
        <v>0.69565200000000005</v>
      </c>
      <c r="H14" s="4">
        <v>0.43478299999999998</v>
      </c>
      <c r="I14" s="9">
        <v>0.75</v>
      </c>
      <c r="J14" s="4">
        <v>0.60869600000000001</v>
      </c>
      <c r="K14" s="9">
        <v>0.875</v>
      </c>
      <c r="L14" s="4">
        <v>0.73912999999999995</v>
      </c>
      <c r="M14" s="12">
        <v>0.782609</v>
      </c>
      <c r="N14" s="1">
        <f>SUM(D14:M14)/10</f>
        <v>0.70018130000000001</v>
      </c>
      <c r="P14" s="58" t="s">
        <v>0</v>
      </c>
      <c r="Q14" s="2">
        <v>1</v>
      </c>
      <c r="R14" s="3">
        <v>0.625</v>
      </c>
      <c r="S14" s="9">
        <v>0.73912999999999995</v>
      </c>
      <c r="T14" s="4">
        <v>0.70833299999999999</v>
      </c>
      <c r="U14" s="9">
        <v>0.86956500000000003</v>
      </c>
      <c r="V14" s="4">
        <v>0.782609</v>
      </c>
      <c r="W14" s="9">
        <v>0.58333299999999999</v>
      </c>
      <c r="X14" s="4">
        <v>0.782609</v>
      </c>
      <c r="Y14" s="9">
        <v>0.83333299999999999</v>
      </c>
      <c r="Z14" s="4">
        <v>0.73912999999999995</v>
      </c>
      <c r="AA14" s="12">
        <v>0.73912999999999995</v>
      </c>
      <c r="AB14" s="1">
        <f>SUM(R14:AA14)/10</f>
        <v>0.74021720000000002</v>
      </c>
      <c r="AD14" s="58" t="s">
        <v>0</v>
      </c>
      <c r="AE14" s="2">
        <v>1</v>
      </c>
      <c r="AF14" s="3">
        <v>0.5</v>
      </c>
      <c r="AG14" s="9">
        <v>0.26086999999999999</v>
      </c>
      <c r="AH14" s="4">
        <v>0.66666700000000001</v>
      </c>
      <c r="AI14" s="9">
        <v>0.39130399999999999</v>
      </c>
      <c r="AJ14" s="4"/>
      <c r="AK14" s="9"/>
      <c r="AL14" s="4"/>
      <c r="AM14" s="9"/>
      <c r="AN14" s="4"/>
      <c r="AO14" s="12"/>
      <c r="AP14" s="1">
        <f>SUM(AF14:AO14)/10</f>
        <v>0.18188409999999999</v>
      </c>
      <c r="AR14" s="58" t="s">
        <v>0</v>
      </c>
      <c r="AS14" s="2">
        <v>1</v>
      </c>
      <c r="AT14" s="3">
        <v>0.41666700000000001</v>
      </c>
      <c r="AU14" s="9">
        <v>4.3478299999999998E-2</v>
      </c>
      <c r="AV14" s="4">
        <v>0.20833299999999999</v>
      </c>
      <c r="AW14" s="9">
        <v>0.17391300000000001</v>
      </c>
      <c r="AX14" s="4">
        <v>0.60869600000000001</v>
      </c>
      <c r="AY14" s="9">
        <v>0.29166700000000001</v>
      </c>
      <c r="AZ14" s="4">
        <v>0.43478299999999998</v>
      </c>
      <c r="BA14" s="9">
        <v>0.58333299999999999</v>
      </c>
      <c r="BB14" s="4">
        <v>0.30434800000000001</v>
      </c>
      <c r="BC14" s="12">
        <v>0</v>
      </c>
      <c r="BD14" s="1">
        <f>SUM(AT14:BC14)/10</f>
        <v>0.30652183</v>
      </c>
      <c r="BF14" s="58" t="s">
        <v>0</v>
      </c>
      <c r="BG14" s="2">
        <v>1</v>
      </c>
      <c r="BH14" s="3">
        <v>0.58333299999999999</v>
      </c>
      <c r="BI14" s="9">
        <v>0.56521699999999997</v>
      </c>
      <c r="BJ14" s="4">
        <v>0.41666700000000001</v>
      </c>
      <c r="BK14" s="9">
        <v>0.39130399999999999</v>
      </c>
      <c r="BL14" s="4">
        <v>0.52173899999999995</v>
      </c>
      <c r="BM14" s="9">
        <v>0.16666700000000001</v>
      </c>
      <c r="BN14" s="4">
        <v>0.52173899999999995</v>
      </c>
      <c r="BO14" s="9">
        <v>0.54166700000000001</v>
      </c>
      <c r="BP14" s="4">
        <v>0.30434800000000001</v>
      </c>
      <c r="BQ14" s="12">
        <v>8.6956500000000006E-2</v>
      </c>
      <c r="BR14" s="1">
        <f>SUM(BH14:BQ14)/10</f>
        <v>0.4099637499999999</v>
      </c>
    </row>
    <row r="15" spans="2:70" ht="16.5" thickTop="1" thickBot="1" x14ac:dyDescent="0.3">
      <c r="B15" s="58"/>
      <c r="C15" s="2">
        <v>2</v>
      </c>
      <c r="D15" s="5">
        <v>0.92307700000000004</v>
      </c>
      <c r="E15" s="10">
        <v>0.87692300000000001</v>
      </c>
      <c r="F15" s="6">
        <v>0.6</v>
      </c>
      <c r="G15" s="10">
        <v>0.61538499999999996</v>
      </c>
      <c r="H15" s="6">
        <v>0.84</v>
      </c>
      <c r="I15" s="10">
        <v>0.69230800000000003</v>
      </c>
      <c r="J15" s="6">
        <v>0.769231</v>
      </c>
      <c r="K15" s="10">
        <v>0.8</v>
      </c>
      <c r="L15" s="6">
        <v>0.92307700000000004</v>
      </c>
      <c r="M15" s="13">
        <v>0.6</v>
      </c>
      <c r="N15" s="1">
        <f t="shared" ref="N15:N18" si="4">SUM(D15:M15)/10</f>
        <v>0.76400009999999996</v>
      </c>
      <c r="P15" s="58"/>
      <c r="Q15" s="2">
        <v>2</v>
      </c>
      <c r="R15" s="5">
        <v>0.961538</v>
      </c>
      <c r="S15" s="10">
        <v>0.87692300000000001</v>
      </c>
      <c r="T15" s="6">
        <v>0.92</v>
      </c>
      <c r="U15" s="10">
        <v>0.538462</v>
      </c>
      <c r="V15" s="6">
        <v>0.64</v>
      </c>
      <c r="W15" s="10">
        <v>0.57692299999999996</v>
      </c>
      <c r="X15" s="6">
        <v>0.461538</v>
      </c>
      <c r="Y15" s="10">
        <v>0.24</v>
      </c>
      <c r="Z15" s="6">
        <v>0.84615399999999996</v>
      </c>
      <c r="AA15" s="13">
        <v>0.76</v>
      </c>
      <c r="AB15" s="1">
        <f t="shared" ref="AB15:AB18" si="5">SUM(R15:AA15)/10</f>
        <v>0.68215380000000003</v>
      </c>
      <c r="AD15" s="58"/>
      <c r="AE15" s="2">
        <v>2</v>
      </c>
      <c r="AF15" s="5">
        <v>0.115385</v>
      </c>
      <c r="AG15" s="10">
        <v>0.15384600000000001</v>
      </c>
      <c r="AH15" s="6">
        <v>0.52</v>
      </c>
      <c r="AI15" s="10">
        <v>0.19230800000000001</v>
      </c>
      <c r="AJ15" s="6"/>
      <c r="AK15" s="10"/>
      <c r="AL15" s="6"/>
      <c r="AM15" s="10"/>
      <c r="AN15" s="6"/>
      <c r="AO15" s="13"/>
      <c r="AP15" s="1">
        <f t="shared" ref="AP15:AP18" si="6">SUM(AF15:AO15)/10</f>
        <v>9.8153900000000002E-2</v>
      </c>
      <c r="AR15" s="58"/>
      <c r="AS15" s="2">
        <v>2</v>
      </c>
      <c r="AT15" s="5">
        <v>0.57692299999999996</v>
      </c>
      <c r="AU15" s="10">
        <v>0.269231</v>
      </c>
      <c r="AV15" s="6">
        <v>0.36</v>
      </c>
      <c r="AW15" s="10">
        <v>0.269231</v>
      </c>
      <c r="AX15" s="6">
        <v>0.44</v>
      </c>
      <c r="AY15" s="10">
        <v>0.115385</v>
      </c>
      <c r="AZ15" s="6">
        <v>0.42307699999999998</v>
      </c>
      <c r="BA15" s="10">
        <v>0.04</v>
      </c>
      <c r="BB15" s="6">
        <v>0.269231</v>
      </c>
      <c r="BC15" s="13">
        <v>0.24</v>
      </c>
      <c r="BD15" s="1">
        <f t="shared" ref="BD15:BD18" si="7">SUM(AT15:BC15)/10</f>
        <v>0.30030780000000001</v>
      </c>
      <c r="BF15" s="58"/>
      <c r="BG15" s="2">
        <v>2</v>
      </c>
      <c r="BH15" s="5">
        <v>0.34615400000000002</v>
      </c>
      <c r="BI15" s="10">
        <v>0.230769</v>
      </c>
      <c r="BJ15" s="6">
        <v>0.24</v>
      </c>
      <c r="BK15" s="10">
        <v>3.8461500000000003E-2</v>
      </c>
      <c r="BL15" s="6">
        <v>0.2</v>
      </c>
      <c r="BM15" s="10">
        <v>7.6923099999999994E-2</v>
      </c>
      <c r="BN15" s="6">
        <v>0.30769200000000002</v>
      </c>
      <c r="BO15" s="10">
        <v>0.36</v>
      </c>
      <c r="BP15" s="6">
        <v>0.61535799999999996</v>
      </c>
      <c r="BQ15" s="13">
        <v>0.2</v>
      </c>
      <c r="BR15" s="1">
        <f t="shared" ref="BR15:BR18" si="8">SUM(BH15:BQ15)/10</f>
        <v>0.26153576000000001</v>
      </c>
    </row>
    <row r="16" spans="2:70" ht="16.5" thickTop="1" thickBot="1" x14ac:dyDescent="0.3">
      <c r="B16" s="58"/>
      <c r="C16" s="2">
        <v>3</v>
      </c>
      <c r="D16" s="5">
        <v>0.94117600000000001</v>
      </c>
      <c r="E16" s="10">
        <v>0.91176500000000005</v>
      </c>
      <c r="F16" s="6">
        <v>0.735294</v>
      </c>
      <c r="G16" s="10">
        <v>0.764706</v>
      </c>
      <c r="H16" s="6">
        <v>0.84848500000000004</v>
      </c>
      <c r="I16" s="10">
        <v>0.97058800000000001</v>
      </c>
      <c r="J16" s="6">
        <v>0.94117600000000001</v>
      </c>
      <c r="K16" s="10">
        <v>0.94117600000000001</v>
      </c>
      <c r="L16" s="6">
        <v>0.88235300000000005</v>
      </c>
      <c r="M16" s="13">
        <v>0.96969700000000003</v>
      </c>
      <c r="N16" s="1">
        <f t="shared" si="4"/>
        <v>0.89064160000000003</v>
      </c>
      <c r="P16" s="58"/>
      <c r="Q16" s="2">
        <v>3</v>
      </c>
      <c r="R16" s="5">
        <v>0.70588200000000001</v>
      </c>
      <c r="S16" s="10">
        <v>0.91176500000000005</v>
      </c>
      <c r="T16" s="6">
        <v>0.82352899999999996</v>
      </c>
      <c r="U16" s="10">
        <v>0.352941</v>
      </c>
      <c r="V16" s="6">
        <v>0.81818199999999996</v>
      </c>
      <c r="W16" s="10">
        <v>1</v>
      </c>
      <c r="X16" s="6">
        <v>0.88235300000000005</v>
      </c>
      <c r="Y16" s="10">
        <v>0.764706</v>
      </c>
      <c r="Z16" s="6">
        <v>0.70588200000000001</v>
      </c>
      <c r="AA16" s="13">
        <v>0.66666700000000001</v>
      </c>
      <c r="AB16" s="1">
        <f t="shared" si="5"/>
        <v>0.76319070000000011</v>
      </c>
      <c r="AD16" s="58"/>
      <c r="AE16" s="2">
        <v>3</v>
      </c>
      <c r="AF16" s="5">
        <v>0.61764699999999995</v>
      </c>
      <c r="AG16" s="10">
        <v>0.147059</v>
      </c>
      <c r="AH16" s="6">
        <v>0.352941</v>
      </c>
      <c r="AI16" s="10"/>
      <c r="AJ16" s="6"/>
      <c r="AK16" s="10"/>
      <c r="AL16" s="6"/>
      <c r="AM16" s="10"/>
      <c r="AN16" s="6"/>
      <c r="AO16" s="13"/>
      <c r="AP16" s="1">
        <f t="shared" si="6"/>
        <v>0.11176469999999998</v>
      </c>
      <c r="AR16" s="58"/>
      <c r="AS16" s="2">
        <v>3</v>
      </c>
      <c r="AT16" s="5">
        <v>0.64705900000000005</v>
      </c>
      <c r="AU16" s="10">
        <v>0.52941199999999999</v>
      </c>
      <c r="AV16" s="6">
        <v>0.352941</v>
      </c>
      <c r="AW16" s="10">
        <v>0.70588200000000001</v>
      </c>
      <c r="AX16" s="6">
        <v>0.33333000000000002</v>
      </c>
      <c r="AY16" s="10">
        <v>0.352941</v>
      </c>
      <c r="AZ16" s="6">
        <v>0.44117600000000001</v>
      </c>
      <c r="BA16" s="10">
        <v>0.44117600000000001</v>
      </c>
      <c r="BB16" s="6">
        <v>0.32352900000000001</v>
      </c>
      <c r="BC16" s="13">
        <v>0.45454499999999998</v>
      </c>
      <c r="BD16" s="1">
        <f t="shared" si="7"/>
        <v>0.45819910000000003</v>
      </c>
      <c r="BF16" s="58"/>
      <c r="BG16" s="2">
        <v>3</v>
      </c>
      <c r="BH16" s="5">
        <v>0.47058800000000001</v>
      </c>
      <c r="BI16" s="10">
        <v>0.382353</v>
      </c>
      <c r="BJ16" s="6">
        <v>0.382353</v>
      </c>
      <c r="BK16" s="10">
        <v>0.58823499999999995</v>
      </c>
      <c r="BL16" s="6">
        <v>0.54545500000000002</v>
      </c>
      <c r="BM16" s="10">
        <v>0.29411799999999999</v>
      </c>
      <c r="BN16" s="6">
        <v>0.352941</v>
      </c>
      <c r="BO16" s="10">
        <v>0.29411799999999999</v>
      </c>
      <c r="BP16" s="6">
        <v>0.32352900000000001</v>
      </c>
      <c r="BQ16" s="13">
        <v>0.63636400000000004</v>
      </c>
      <c r="BR16" s="1">
        <f t="shared" si="8"/>
        <v>0.42700539999999998</v>
      </c>
    </row>
    <row r="17" spans="2:70" ht="16.5" thickTop="1" thickBot="1" x14ac:dyDescent="0.3">
      <c r="B17" s="58"/>
      <c r="C17" s="2">
        <v>4</v>
      </c>
      <c r="D17" s="5">
        <v>0.86486499999999999</v>
      </c>
      <c r="E17" s="10">
        <v>0.89189200000000002</v>
      </c>
      <c r="F17" s="6">
        <v>1</v>
      </c>
      <c r="G17" s="10">
        <v>1</v>
      </c>
      <c r="H17" s="6">
        <v>0.91666999999999998</v>
      </c>
      <c r="I17" s="10">
        <v>0.83783799999999997</v>
      </c>
      <c r="J17" s="6">
        <v>0.83783799999999997</v>
      </c>
      <c r="K17" s="10">
        <v>0.89189200000000002</v>
      </c>
      <c r="L17" s="6">
        <v>0.89189200000000002</v>
      </c>
      <c r="M17" s="13">
        <v>1</v>
      </c>
      <c r="N17" s="1">
        <f t="shared" si="4"/>
        <v>0.91328870000000006</v>
      </c>
      <c r="P17" s="58"/>
      <c r="Q17" s="2">
        <v>4</v>
      </c>
      <c r="R17" s="5">
        <v>0.78375399999999995</v>
      </c>
      <c r="S17" s="10">
        <v>0.78378400000000004</v>
      </c>
      <c r="T17" s="6">
        <v>0.78378400000000004</v>
      </c>
      <c r="U17" s="10">
        <v>0.94594599999999995</v>
      </c>
      <c r="V17" s="6">
        <v>0.83333299999999999</v>
      </c>
      <c r="W17" s="10">
        <v>0.81081099999999995</v>
      </c>
      <c r="X17" s="6">
        <v>0.94594599999999995</v>
      </c>
      <c r="Y17" s="10">
        <v>0.97297299999999998</v>
      </c>
      <c r="Z17" s="6">
        <v>0.91891900000000004</v>
      </c>
      <c r="AA17" s="13">
        <v>0.88888900000000004</v>
      </c>
      <c r="AB17" s="1">
        <f t="shared" si="5"/>
        <v>0.86681390000000003</v>
      </c>
      <c r="AD17" s="58"/>
      <c r="AE17" s="2">
        <v>4</v>
      </c>
      <c r="AF17" s="5">
        <v>0.162162</v>
      </c>
      <c r="AG17" s="10">
        <v>0.324324</v>
      </c>
      <c r="AH17" s="6">
        <v>0.67567600000000005</v>
      </c>
      <c r="AI17" s="10"/>
      <c r="AJ17" s="6"/>
      <c r="AK17" s="10"/>
      <c r="AL17" s="6"/>
      <c r="AM17" s="10"/>
      <c r="AN17" s="6"/>
      <c r="AO17" s="13"/>
      <c r="AP17" s="1">
        <f t="shared" si="6"/>
        <v>0.11621619999999999</v>
      </c>
      <c r="AR17" s="58"/>
      <c r="AS17" s="2">
        <v>4</v>
      </c>
      <c r="AT17" s="5">
        <v>0.162162</v>
      </c>
      <c r="AU17" s="10">
        <v>0.56756799999999996</v>
      </c>
      <c r="AV17" s="6">
        <v>0.67567600000000005</v>
      </c>
      <c r="AW17" s="10">
        <v>0.324324</v>
      </c>
      <c r="AX17" s="6">
        <v>0.69444399999999995</v>
      </c>
      <c r="AY17" s="10">
        <v>0.72972999999999999</v>
      </c>
      <c r="AZ17" s="6">
        <v>0.54054100000000005</v>
      </c>
      <c r="BA17" s="10">
        <v>0.56756799999999996</v>
      </c>
      <c r="BB17" s="6">
        <v>0.83783799999999997</v>
      </c>
      <c r="BC17" s="13">
        <v>0.72222200000000003</v>
      </c>
      <c r="BD17" s="1">
        <f t="shared" si="7"/>
        <v>0.58220730000000009</v>
      </c>
      <c r="BF17" s="58"/>
      <c r="BG17" s="2">
        <v>4</v>
      </c>
      <c r="BH17" s="5">
        <v>0.51351400000000003</v>
      </c>
      <c r="BI17" s="10">
        <v>0.48648599999999997</v>
      </c>
      <c r="BJ17" s="6">
        <v>0.72972999999999999</v>
      </c>
      <c r="BK17" s="10">
        <v>0.59459499999999998</v>
      </c>
      <c r="BL17" s="6">
        <v>0.58333299999999999</v>
      </c>
      <c r="BM17" s="10">
        <v>0.75675700000000001</v>
      </c>
      <c r="BN17" s="6">
        <v>0.37837799999999999</v>
      </c>
      <c r="BO17" s="10">
        <v>0.75675700000000001</v>
      </c>
      <c r="BP17" s="6">
        <v>0.83783799999999997</v>
      </c>
      <c r="BQ17" s="13">
        <v>0.91666700000000001</v>
      </c>
      <c r="BR17" s="1">
        <f t="shared" si="8"/>
        <v>0.65540549999999997</v>
      </c>
    </row>
    <row r="18" spans="2:70" ht="16.5" thickTop="1" thickBot="1" x14ac:dyDescent="0.3">
      <c r="B18" s="58"/>
      <c r="C18" s="2">
        <v>5</v>
      </c>
      <c r="D18" s="7">
        <v>0.94117600000000001</v>
      </c>
      <c r="E18" s="11">
        <v>0.59411999999999998</v>
      </c>
      <c r="F18" s="8">
        <v>0.64705900000000005</v>
      </c>
      <c r="G18" s="11">
        <v>0.875</v>
      </c>
      <c r="H18" s="8">
        <v>0.47058800000000001</v>
      </c>
      <c r="I18" s="11">
        <v>0.94117600000000001</v>
      </c>
      <c r="J18" s="8">
        <v>0.875</v>
      </c>
      <c r="K18" s="11">
        <v>0.82352899999999996</v>
      </c>
      <c r="L18" s="8">
        <v>0.64705900000000005</v>
      </c>
      <c r="M18" s="14">
        <v>1</v>
      </c>
      <c r="N18" s="1">
        <f t="shared" si="4"/>
        <v>0.78147070000000007</v>
      </c>
      <c r="P18" s="58"/>
      <c r="Q18" s="2">
        <v>5</v>
      </c>
      <c r="R18" s="7">
        <v>0.82352899999999996</v>
      </c>
      <c r="S18" s="11">
        <v>0.58823499999999995</v>
      </c>
      <c r="T18" s="8">
        <v>0.52941199999999999</v>
      </c>
      <c r="U18" s="11">
        <v>0.8125</v>
      </c>
      <c r="V18" s="8">
        <v>0.64705900000000005</v>
      </c>
      <c r="W18" s="11">
        <v>0.17647099999999999</v>
      </c>
      <c r="X18" s="8">
        <v>0.6875</v>
      </c>
      <c r="Y18" s="11">
        <v>0.47058800000000001</v>
      </c>
      <c r="Z18" s="8">
        <v>0.82352899999999996</v>
      </c>
      <c r="AA18" s="14">
        <v>0.875</v>
      </c>
      <c r="AB18" s="1">
        <f t="shared" si="5"/>
        <v>0.64338229999999996</v>
      </c>
      <c r="AD18" s="58"/>
      <c r="AE18" s="2">
        <v>5</v>
      </c>
      <c r="AF18" s="7">
        <v>0.235294</v>
      </c>
      <c r="AG18" s="11">
        <v>0.235294</v>
      </c>
      <c r="AH18" s="8">
        <v>0</v>
      </c>
      <c r="AI18" s="11"/>
      <c r="AJ18" s="8"/>
      <c r="AK18" s="11"/>
      <c r="AL18" s="8"/>
      <c r="AM18" s="11"/>
      <c r="AN18" s="8"/>
      <c r="AO18" s="14"/>
      <c r="AP18" s="1">
        <f t="shared" si="6"/>
        <v>4.7058799999999998E-2</v>
      </c>
      <c r="AR18" s="58"/>
      <c r="AS18" s="2">
        <v>5</v>
      </c>
      <c r="AT18" s="7">
        <v>0.64705900000000005</v>
      </c>
      <c r="AU18" s="11">
        <v>0.52941199999999999</v>
      </c>
      <c r="AV18" s="8">
        <v>0.29411799999999999</v>
      </c>
      <c r="AW18" s="11">
        <v>0</v>
      </c>
      <c r="AX18" s="8">
        <v>0.29411799999999999</v>
      </c>
      <c r="AY18" s="11">
        <v>0.235294</v>
      </c>
      <c r="AZ18" s="8">
        <v>0.25</v>
      </c>
      <c r="BA18" s="11">
        <v>0.17647099999999999</v>
      </c>
      <c r="BB18" s="8">
        <v>5.8823500000000001E-2</v>
      </c>
      <c r="BC18" s="14">
        <v>0</v>
      </c>
      <c r="BD18" s="1">
        <f t="shared" si="7"/>
        <v>0.24852954999999999</v>
      </c>
      <c r="BF18" s="58"/>
      <c r="BG18" s="2">
        <v>5</v>
      </c>
      <c r="BH18" s="7">
        <v>0.88235300000000005</v>
      </c>
      <c r="BI18" s="11">
        <v>0.70588200000000001</v>
      </c>
      <c r="BJ18" s="8">
        <v>0.41176499999999999</v>
      </c>
      <c r="BK18" s="11">
        <v>0.125</v>
      </c>
      <c r="BL18" s="8">
        <v>5.8823500000000001E-2</v>
      </c>
      <c r="BM18" s="11">
        <v>0.17647099999999999</v>
      </c>
      <c r="BN18" s="8">
        <v>0.3125</v>
      </c>
      <c r="BO18" s="11">
        <v>0.235294</v>
      </c>
      <c r="BP18" s="8">
        <v>0.17647099999999999</v>
      </c>
      <c r="BQ18" s="14">
        <v>0</v>
      </c>
      <c r="BR18" s="1">
        <f t="shared" si="8"/>
        <v>0.30845594999999998</v>
      </c>
    </row>
    <row r="19" spans="2:70" ht="15.75" thickTop="1" x14ac:dyDescent="0.25"/>
    <row r="20" spans="2:70" ht="15.75" thickBot="1" x14ac:dyDescent="0.3">
      <c r="D20" s="59" t="s">
        <v>4</v>
      </c>
      <c r="E20" s="59"/>
      <c r="F20" s="59"/>
      <c r="G20" s="59"/>
      <c r="H20" s="59"/>
      <c r="I20" s="59"/>
      <c r="J20" s="59"/>
      <c r="K20" s="59"/>
      <c r="L20" s="59"/>
      <c r="M20" s="59"/>
      <c r="R20" s="59" t="s">
        <v>6</v>
      </c>
      <c r="S20" s="59"/>
      <c r="T20" s="59"/>
      <c r="U20" s="59"/>
      <c r="V20" s="59"/>
      <c r="W20" s="59"/>
      <c r="X20" s="59"/>
      <c r="Y20" s="59"/>
      <c r="Z20" s="59"/>
      <c r="AA20" s="59"/>
      <c r="AF20" s="59" t="s">
        <v>11</v>
      </c>
      <c r="AG20" s="59"/>
      <c r="AH20" s="59"/>
      <c r="AI20" s="59"/>
      <c r="AJ20" s="59"/>
      <c r="AK20" s="59"/>
      <c r="AL20" s="59"/>
      <c r="AM20" s="59"/>
      <c r="AN20" s="59"/>
      <c r="AO20" s="59"/>
      <c r="AT20" s="59" t="s">
        <v>15</v>
      </c>
      <c r="AU20" s="59"/>
      <c r="AV20" s="59"/>
      <c r="AW20" s="59"/>
      <c r="AX20" s="59"/>
      <c r="AY20" s="59"/>
      <c r="AZ20" s="59"/>
      <c r="BA20" s="59"/>
      <c r="BB20" s="59"/>
      <c r="BC20" s="59"/>
      <c r="BH20" s="59" t="s">
        <v>17</v>
      </c>
      <c r="BI20" s="59"/>
      <c r="BJ20" s="59"/>
      <c r="BK20" s="59"/>
      <c r="BL20" s="59"/>
      <c r="BM20" s="59"/>
      <c r="BN20" s="59"/>
      <c r="BO20" s="59"/>
      <c r="BP20" s="59"/>
      <c r="BQ20" s="59"/>
    </row>
    <row r="21" spans="2:70" ht="16.5" thickTop="1" thickBot="1" x14ac:dyDescent="0.3">
      <c r="B21" s="57"/>
      <c r="C21" s="57"/>
      <c r="D21" s="58" t="s">
        <v>2</v>
      </c>
      <c r="E21" s="58"/>
      <c r="F21" s="58"/>
      <c r="G21" s="58"/>
      <c r="H21" s="58"/>
      <c r="I21" s="58"/>
      <c r="J21" s="58"/>
      <c r="K21" s="58"/>
      <c r="L21" s="58"/>
      <c r="M21" s="58"/>
      <c r="P21" s="57"/>
      <c r="Q21" s="57"/>
      <c r="R21" s="58"/>
      <c r="S21" s="58"/>
      <c r="T21" s="58"/>
      <c r="U21" s="58"/>
      <c r="V21" s="58"/>
      <c r="W21" s="58"/>
      <c r="X21" s="58"/>
      <c r="Y21" s="58"/>
      <c r="Z21" s="58"/>
      <c r="AA21" s="58"/>
      <c r="AD21" s="57"/>
      <c r="AE21" s="57"/>
      <c r="AF21" s="58" t="s">
        <v>2</v>
      </c>
      <c r="AG21" s="58"/>
      <c r="AH21" s="58"/>
      <c r="AI21" s="58"/>
      <c r="AJ21" s="58"/>
      <c r="AK21" s="58"/>
      <c r="AL21" s="58"/>
      <c r="AM21" s="58"/>
      <c r="AN21" s="58"/>
      <c r="AO21" s="58"/>
      <c r="AR21" s="57"/>
      <c r="AS21" s="57"/>
      <c r="AT21" s="58" t="s">
        <v>2</v>
      </c>
      <c r="AU21" s="58"/>
      <c r="AV21" s="58"/>
      <c r="AW21" s="58"/>
      <c r="AX21" s="58"/>
      <c r="AY21" s="58"/>
      <c r="AZ21" s="58"/>
      <c r="BA21" s="58"/>
      <c r="BB21" s="58"/>
      <c r="BC21" s="58"/>
      <c r="BF21" s="57"/>
      <c r="BG21" s="57"/>
      <c r="BH21" s="58" t="s">
        <v>2</v>
      </c>
      <c r="BI21" s="58"/>
      <c r="BJ21" s="58"/>
      <c r="BK21" s="58"/>
      <c r="BL21" s="58"/>
      <c r="BM21" s="58"/>
      <c r="BN21" s="58"/>
      <c r="BO21" s="58"/>
      <c r="BP21" s="58"/>
      <c r="BQ21" s="58"/>
    </row>
    <row r="22" spans="2:70" ht="16.5" thickTop="1" thickBot="1" x14ac:dyDescent="0.3">
      <c r="B22" s="57"/>
      <c r="C22" s="57"/>
      <c r="D22" s="2">
        <v>1</v>
      </c>
      <c r="E22" s="2">
        <v>2</v>
      </c>
      <c r="F22" s="2">
        <v>3</v>
      </c>
      <c r="G22" s="2">
        <v>4</v>
      </c>
      <c r="H22" s="2">
        <v>5</v>
      </c>
      <c r="I22" s="2">
        <v>6</v>
      </c>
      <c r="J22" s="2">
        <v>7</v>
      </c>
      <c r="K22" s="2">
        <v>8</v>
      </c>
      <c r="L22" s="2">
        <v>9</v>
      </c>
      <c r="M22" s="2">
        <v>10</v>
      </c>
      <c r="N22" s="1" t="s">
        <v>5</v>
      </c>
      <c r="P22" s="57"/>
      <c r="Q22" s="57"/>
      <c r="R22" s="2">
        <v>1</v>
      </c>
      <c r="S22" s="2">
        <v>2</v>
      </c>
      <c r="T22" s="2">
        <v>3</v>
      </c>
      <c r="U22" s="2">
        <v>4</v>
      </c>
      <c r="V22" s="2">
        <v>5</v>
      </c>
      <c r="W22" s="2">
        <v>6</v>
      </c>
      <c r="X22" s="2">
        <v>7</v>
      </c>
      <c r="Y22" s="2">
        <v>8</v>
      </c>
      <c r="Z22" s="2">
        <v>9</v>
      </c>
      <c r="AA22" s="2">
        <v>10</v>
      </c>
      <c r="AB22" s="1" t="s">
        <v>5</v>
      </c>
      <c r="AD22" s="57"/>
      <c r="AE22" s="57"/>
      <c r="AF22" s="2">
        <v>1</v>
      </c>
      <c r="AG22" s="2">
        <v>2</v>
      </c>
      <c r="AH22" s="2">
        <v>3</v>
      </c>
      <c r="AI22" s="2">
        <v>4</v>
      </c>
      <c r="AJ22" s="2">
        <v>5</v>
      </c>
      <c r="AK22" s="2">
        <v>6</v>
      </c>
      <c r="AL22" s="2">
        <v>7</v>
      </c>
      <c r="AM22" s="2">
        <v>8</v>
      </c>
      <c r="AN22" s="2">
        <v>9</v>
      </c>
      <c r="AO22" s="2">
        <v>10</v>
      </c>
      <c r="AP22" s="1" t="s">
        <v>5</v>
      </c>
      <c r="AR22" s="57"/>
      <c r="AS22" s="57"/>
      <c r="AT22" s="2">
        <v>1</v>
      </c>
      <c r="AU22" s="2">
        <v>2</v>
      </c>
      <c r="AV22" s="2">
        <v>3</v>
      </c>
      <c r="AW22" s="2">
        <v>4</v>
      </c>
      <c r="AX22" s="2">
        <v>5</v>
      </c>
      <c r="AY22" s="2">
        <v>6</v>
      </c>
      <c r="AZ22" s="2">
        <v>7</v>
      </c>
      <c r="BA22" s="2">
        <v>8</v>
      </c>
      <c r="BB22" s="2">
        <v>9</v>
      </c>
      <c r="BC22" s="2">
        <v>10</v>
      </c>
      <c r="BD22" s="16" t="s">
        <v>5</v>
      </c>
      <c r="BF22" s="57"/>
      <c r="BG22" s="57"/>
      <c r="BH22" s="2">
        <v>1</v>
      </c>
      <c r="BI22" s="2">
        <v>2</v>
      </c>
      <c r="BJ22" s="2">
        <v>3</v>
      </c>
      <c r="BK22" s="2">
        <v>4</v>
      </c>
      <c r="BL22" s="2">
        <v>5</v>
      </c>
      <c r="BM22" s="2">
        <v>6</v>
      </c>
      <c r="BN22" s="2">
        <v>7</v>
      </c>
      <c r="BO22" s="2">
        <v>8</v>
      </c>
      <c r="BP22" s="2">
        <v>9</v>
      </c>
      <c r="BQ22" s="2">
        <v>10</v>
      </c>
      <c r="BR22" s="1" t="s">
        <v>5</v>
      </c>
    </row>
    <row r="23" spans="2:70" ht="16.5" thickTop="1" thickBot="1" x14ac:dyDescent="0.3">
      <c r="B23" s="58" t="s">
        <v>0</v>
      </c>
      <c r="C23" s="2">
        <v>1</v>
      </c>
      <c r="D23" s="3">
        <v>0.75</v>
      </c>
      <c r="E23" s="9">
        <v>0.47826099999999999</v>
      </c>
      <c r="F23" s="4">
        <v>0.70833299999999999</v>
      </c>
      <c r="G23" s="9">
        <v>0.91304300000000005</v>
      </c>
      <c r="H23" s="4">
        <v>0.56521699999999997</v>
      </c>
      <c r="I23" s="9">
        <v>0.625</v>
      </c>
      <c r="J23" s="4">
        <v>0.34782600000000002</v>
      </c>
      <c r="K23" s="9">
        <v>0.75</v>
      </c>
      <c r="L23" s="4">
        <v>0.43478299999999998</v>
      </c>
      <c r="M23" s="12">
        <v>0.52173899999999995</v>
      </c>
      <c r="N23" s="1">
        <f>SUM(D23:M23)/10</f>
        <v>0.60942020000000008</v>
      </c>
      <c r="P23" s="58" t="s">
        <v>0</v>
      </c>
      <c r="Q23" s="2">
        <v>1</v>
      </c>
      <c r="R23" s="3">
        <v>0.54166700000000001</v>
      </c>
      <c r="S23" s="9">
        <v>0.82608700000000002</v>
      </c>
      <c r="T23" s="4">
        <v>0.58333299999999999</v>
      </c>
      <c r="U23" s="9">
        <v>0.82608700000000002</v>
      </c>
      <c r="V23" s="4">
        <v>0.47826099999999999</v>
      </c>
      <c r="W23" s="9">
        <v>0.66666700000000001</v>
      </c>
      <c r="X23" s="4">
        <v>0.47826099999999999</v>
      </c>
      <c r="Y23" s="9">
        <v>0.70833299999999999</v>
      </c>
      <c r="Z23" s="4">
        <v>0.43478299999999998</v>
      </c>
      <c r="AA23" s="12">
        <v>0.39130399999999999</v>
      </c>
      <c r="AB23" s="1">
        <f>SUM(R23:AA23)/10</f>
        <v>0.59347830000000001</v>
      </c>
      <c r="AD23" s="58" t="s">
        <v>0</v>
      </c>
      <c r="AE23" s="2">
        <v>1</v>
      </c>
      <c r="AF23" s="3">
        <v>4.1666700000000001E-2</v>
      </c>
      <c r="AG23" s="9">
        <v>0</v>
      </c>
      <c r="AH23" s="4">
        <v>0</v>
      </c>
      <c r="AI23" s="9">
        <v>0</v>
      </c>
      <c r="AJ23" s="4"/>
      <c r="AK23" s="9"/>
      <c r="AL23" s="4"/>
      <c r="AM23" s="9"/>
      <c r="AN23" s="4"/>
      <c r="AO23" s="12"/>
      <c r="AP23" s="1">
        <f>SUM(AF23:AO23)/10</f>
        <v>4.1666699999999999E-3</v>
      </c>
      <c r="AR23" s="58" t="s">
        <v>0</v>
      </c>
      <c r="AS23" s="2">
        <v>1</v>
      </c>
      <c r="AT23" s="3">
        <v>0</v>
      </c>
      <c r="AU23" s="9">
        <v>0</v>
      </c>
      <c r="AV23" s="4">
        <v>0</v>
      </c>
      <c r="AW23" s="9">
        <v>0</v>
      </c>
      <c r="AX23" s="4">
        <v>0</v>
      </c>
      <c r="AY23" s="9">
        <v>0</v>
      </c>
      <c r="AZ23" s="4">
        <v>0</v>
      </c>
      <c r="BA23" s="9">
        <v>0</v>
      </c>
      <c r="BB23" s="4">
        <v>0</v>
      </c>
      <c r="BC23" s="12">
        <v>0</v>
      </c>
      <c r="BD23" s="1">
        <f>SUM(AT23:BC23)/10</f>
        <v>0</v>
      </c>
      <c r="BF23" s="58" t="s">
        <v>0</v>
      </c>
      <c r="BG23" s="2">
        <v>1</v>
      </c>
      <c r="BH23" s="3">
        <v>0</v>
      </c>
      <c r="BI23" s="9">
        <v>0</v>
      </c>
      <c r="BJ23" s="4">
        <v>0</v>
      </c>
      <c r="BK23" s="9">
        <v>0</v>
      </c>
      <c r="BL23" s="4">
        <v>0</v>
      </c>
      <c r="BM23" s="9">
        <v>0</v>
      </c>
      <c r="BN23" s="4">
        <v>0</v>
      </c>
      <c r="BO23" s="9">
        <v>0</v>
      </c>
      <c r="BP23" s="4">
        <v>0</v>
      </c>
      <c r="BQ23" s="12">
        <v>0</v>
      </c>
      <c r="BR23" s="1">
        <f>SUM(BH23:BQ23)/10</f>
        <v>0</v>
      </c>
    </row>
    <row r="24" spans="2:70" ht="16.5" thickTop="1" thickBot="1" x14ac:dyDescent="0.3">
      <c r="B24" s="58"/>
      <c r="C24" s="2">
        <v>2</v>
      </c>
      <c r="D24" s="5">
        <v>0.80769199999999997</v>
      </c>
      <c r="E24" s="10">
        <v>0.42307699999999998</v>
      </c>
      <c r="F24" s="6">
        <v>0.68</v>
      </c>
      <c r="G24" s="10">
        <v>1</v>
      </c>
      <c r="H24" s="6">
        <v>0.44</v>
      </c>
      <c r="I24" s="10">
        <v>0.80769199999999997</v>
      </c>
      <c r="J24" s="6">
        <v>0.65384600000000004</v>
      </c>
      <c r="K24" s="10">
        <v>0.84</v>
      </c>
      <c r="L24" s="6">
        <v>0.92307700000000004</v>
      </c>
      <c r="M24" s="13">
        <v>0.56000000000000005</v>
      </c>
      <c r="N24" s="1">
        <f t="shared" ref="N24:N27" si="9">SUM(D24:M24)/10</f>
        <v>0.71353840000000002</v>
      </c>
      <c r="P24" s="58"/>
      <c r="Q24" s="2">
        <v>2</v>
      </c>
      <c r="R24" s="5">
        <v>1</v>
      </c>
      <c r="S24" s="10">
        <v>0.769231</v>
      </c>
      <c r="T24" s="6">
        <v>0.68</v>
      </c>
      <c r="U24" s="10">
        <v>0.34615400000000002</v>
      </c>
      <c r="V24" s="6">
        <v>0.64</v>
      </c>
      <c r="W24" s="10">
        <v>0.42307699999999998</v>
      </c>
      <c r="X24" s="6">
        <v>0.538462</v>
      </c>
      <c r="Y24" s="10">
        <v>0.32</v>
      </c>
      <c r="Z24" s="6">
        <v>0.61538499999999996</v>
      </c>
      <c r="AA24" s="13">
        <v>0.72</v>
      </c>
      <c r="AB24" s="1">
        <f t="shared" ref="AB24:AB27" si="10">SUM(R24:AA24)/10</f>
        <v>0.60523090000000002</v>
      </c>
      <c r="AD24" s="58"/>
      <c r="AE24" s="2">
        <v>2</v>
      </c>
      <c r="AF24" s="5">
        <v>0.30769200000000002</v>
      </c>
      <c r="AG24" s="10">
        <v>0.57692299999999996</v>
      </c>
      <c r="AH24" s="6">
        <v>0.32</v>
      </c>
      <c r="AI24" s="10">
        <v>0.461538</v>
      </c>
      <c r="AJ24" s="6"/>
      <c r="AK24" s="10"/>
      <c r="AL24" s="6"/>
      <c r="AM24" s="10"/>
      <c r="AN24" s="6"/>
      <c r="AO24" s="13"/>
      <c r="AP24" s="1">
        <f t="shared" ref="AP24:AP27" si="11">SUM(AF24:AO24)/10</f>
        <v>0.16661529999999999</v>
      </c>
      <c r="AR24" s="58"/>
      <c r="AS24" s="2">
        <v>2</v>
      </c>
      <c r="AT24" s="5">
        <v>0</v>
      </c>
      <c r="AU24" s="10">
        <v>3.8461500000000003E-2</v>
      </c>
      <c r="AV24" s="6">
        <v>0.16</v>
      </c>
      <c r="AW24" s="10">
        <v>0.30769200000000002</v>
      </c>
      <c r="AX24" s="6">
        <v>0</v>
      </c>
      <c r="AY24" s="10">
        <v>3.8461500000000003E-2</v>
      </c>
      <c r="AZ24" s="6">
        <v>3.8461500000000003E-2</v>
      </c>
      <c r="BA24" s="10">
        <v>0.04</v>
      </c>
      <c r="BB24" s="6">
        <v>3.8461500000000003E-2</v>
      </c>
      <c r="BC24" s="13">
        <v>0.08</v>
      </c>
      <c r="BD24" s="1">
        <f t="shared" ref="BD24:BD27" si="12">SUM(AT24:BC24)/10</f>
        <v>7.415380000000002E-2</v>
      </c>
      <c r="BF24" s="58"/>
      <c r="BG24" s="2">
        <v>2</v>
      </c>
      <c r="BH24" s="5">
        <v>0</v>
      </c>
      <c r="BI24" s="10">
        <v>0</v>
      </c>
      <c r="BJ24" s="6">
        <v>0.16</v>
      </c>
      <c r="BK24" s="10">
        <v>0.30769200000000002</v>
      </c>
      <c r="BL24" s="6">
        <v>0</v>
      </c>
      <c r="BM24" s="10">
        <v>3.8461500000000003E-2</v>
      </c>
      <c r="BN24" s="6">
        <v>3.8461500000000003E-2</v>
      </c>
      <c r="BO24" s="10">
        <v>0.04</v>
      </c>
      <c r="BP24" s="6">
        <v>3.8461500000000003E-2</v>
      </c>
      <c r="BQ24" s="13">
        <v>0.08</v>
      </c>
      <c r="BR24" s="1">
        <f t="shared" ref="BR24:BR27" si="13">SUM(BH24:BQ24)/10</f>
        <v>7.0307650000000013E-2</v>
      </c>
    </row>
    <row r="25" spans="2:70" ht="16.5" thickTop="1" thickBot="1" x14ac:dyDescent="0.3">
      <c r="B25" s="58"/>
      <c r="C25" s="2">
        <v>3</v>
      </c>
      <c r="D25" s="5">
        <v>0.764706</v>
      </c>
      <c r="E25" s="10">
        <v>1</v>
      </c>
      <c r="F25" s="6">
        <v>0.82352899999999996</v>
      </c>
      <c r="G25" s="10">
        <v>0.94117600000000001</v>
      </c>
      <c r="H25" s="6">
        <v>0.84848500000000004</v>
      </c>
      <c r="I25" s="10">
        <v>0.94117600000000001</v>
      </c>
      <c r="J25" s="6">
        <v>0.94117600000000001</v>
      </c>
      <c r="K25" s="10">
        <v>0.94117600000000001</v>
      </c>
      <c r="L25" s="6">
        <v>0.88235300000000005</v>
      </c>
      <c r="M25" s="13">
        <v>1</v>
      </c>
      <c r="N25" s="1">
        <f t="shared" si="9"/>
        <v>0.90837770000000018</v>
      </c>
      <c r="P25" s="58"/>
      <c r="Q25" s="2">
        <v>3</v>
      </c>
      <c r="R25" s="5">
        <v>0.82352899999999996</v>
      </c>
      <c r="S25" s="10">
        <v>0.91176500000000005</v>
      </c>
      <c r="T25" s="6">
        <v>0.94117600000000001</v>
      </c>
      <c r="U25" s="10">
        <v>0.52941199999999999</v>
      </c>
      <c r="V25" s="6">
        <v>0.96969700000000003</v>
      </c>
      <c r="W25" s="10">
        <v>1</v>
      </c>
      <c r="X25" s="6">
        <v>0.82352899999999996</v>
      </c>
      <c r="Y25" s="10">
        <v>1</v>
      </c>
      <c r="Z25" s="6">
        <v>0.88235300000000005</v>
      </c>
      <c r="AA25" s="13">
        <v>0.93939399999999995</v>
      </c>
      <c r="AB25" s="1">
        <f t="shared" si="10"/>
        <v>0.88208549999999997</v>
      </c>
      <c r="AD25" s="58"/>
      <c r="AE25" s="2">
        <v>3</v>
      </c>
      <c r="AF25" s="5">
        <v>0</v>
      </c>
      <c r="AG25" s="10">
        <v>0</v>
      </c>
      <c r="AH25" s="6">
        <v>0</v>
      </c>
      <c r="AI25" s="10"/>
      <c r="AJ25" s="6"/>
      <c r="AK25" s="10"/>
      <c r="AL25" s="6"/>
      <c r="AM25" s="10"/>
      <c r="AN25" s="6"/>
      <c r="AO25" s="13"/>
      <c r="AP25" s="1">
        <f t="shared" si="11"/>
        <v>0</v>
      </c>
      <c r="AR25" s="58"/>
      <c r="AS25" s="2">
        <v>3</v>
      </c>
      <c r="AT25" s="5">
        <v>0</v>
      </c>
      <c r="AU25" s="10">
        <v>0</v>
      </c>
      <c r="AV25" s="6">
        <v>0</v>
      </c>
      <c r="AW25" s="10">
        <v>0</v>
      </c>
      <c r="AX25" s="6">
        <v>0</v>
      </c>
      <c r="AY25" s="10">
        <v>0</v>
      </c>
      <c r="AZ25" s="6">
        <v>0</v>
      </c>
      <c r="BA25" s="10">
        <v>0</v>
      </c>
      <c r="BB25" s="6">
        <v>0</v>
      </c>
      <c r="BC25" s="13">
        <v>0</v>
      </c>
      <c r="BD25" s="1">
        <f t="shared" si="12"/>
        <v>0</v>
      </c>
      <c r="BF25" s="58"/>
      <c r="BG25" s="2">
        <v>3</v>
      </c>
      <c r="BH25" s="5">
        <v>0</v>
      </c>
      <c r="BI25" s="10">
        <v>0</v>
      </c>
      <c r="BJ25" s="6">
        <v>0</v>
      </c>
      <c r="BK25" s="10">
        <v>0</v>
      </c>
      <c r="BL25" s="6">
        <v>0</v>
      </c>
      <c r="BM25" s="10">
        <v>0</v>
      </c>
      <c r="BN25" s="6">
        <v>0</v>
      </c>
      <c r="BO25" s="10">
        <v>0</v>
      </c>
      <c r="BP25" s="6">
        <v>0</v>
      </c>
      <c r="BQ25" s="13">
        <v>0</v>
      </c>
      <c r="BR25" s="1">
        <f t="shared" si="13"/>
        <v>0</v>
      </c>
    </row>
    <row r="26" spans="2:70" ht="16.5" thickTop="1" thickBot="1" x14ac:dyDescent="0.3">
      <c r="B26" s="58"/>
      <c r="C26" s="2">
        <v>4</v>
      </c>
      <c r="D26" s="5">
        <v>0.91891900000000004</v>
      </c>
      <c r="E26" s="10">
        <v>0.86486499999999999</v>
      </c>
      <c r="F26" s="6">
        <v>1</v>
      </c>
      <c r="G26" s="10">
        <v>1</v>
      </c>
      <c r="H26" s="6">
        <v>0.83333299999999999</v>
      </c>
      <c r="I26" s="10">
        <v>0.81081099999999995</v>
      </c>
      <c r="J26" s="6">
        <v>0.97297299999999998</v>
      </c>
      <c r="K26" s="10">
        <v>0.94594599999999995</v>
      </c>
      <c r="L26" s="6">
        <v>0.91891900000000004</v>
      </c>
      <c r="M26" s="13">
        <v>0.97222200000000003</v>
      </c>
      <c r="N26" s="1">
        <f t="shared" si="9"/>
        <v>0.92379879999999992</v>
      </c>
      <c r="P26" s="58"/>
      <c r="Q26" s="2">
        <v>4</v>
      </c>
      <c r="R26" s="5">
        <v>0.94594599999999995</v>
      </c>
      <c r="S26" s="10">
        <v>0.324324</v>
      </c>
      <c r="T26" s="6">
        <v>0.35135100000000002</v>
      </c>
      <c r="U26" s="10">
        <v>0.56756799999999996</v>
      </c>
      <c r="V26" s="6">
        <v>0.41666999999999998</v>
      </c>
      <c r="W26" s="10">
        <v>0.27027000000000001</v>
      </c>
      <c r="X26" s="6">
        <v>0.45945900000000001</v>
      </c>
      <c r="Y26" s="10">
        <v>0.24324299999999999</v>
      </c>
      <c r="Z26" s="6">
        <v>0.37837799999999999</v>
      </c>
      <c r="AA26" s="13">
        <v>0.27777800000000002</v>
      </c>
      <c r="AB26" s="1">
        <f t="shared" si="10"/>
        <v>0.42349869999999995</v>
      </c>
      <c r="AD26" s="58"/>
      <c r="AE26" s="2">
        <v>4</v>
      </c>
      <c r="AF26" s="5">
        <v>0.83783799999999997</v>
      </c>
      <c r="AG26" s="10">
        <v>0.108108</v>
      </c>
      <c r="AH26" s="6">
        <v>0</v>
      </c>
      <c r="AI26" s="10"/>
      <c r="AJ26" s="6"/>
      <c r="AK26" s="10"/>
      <c r="AL26" s="6"/>
      <c r="AM26" s="10"/>
      <c r="AN26" s="6"/>
      <c r="AO26" s="13"/>
      <c r="AP26" s="1">
        <f t="shared" si="11"/>
        <v>9.4594600000000001E-2</v>
      </c>
      <c r="AR26" s="58"/>
      <c r="AS26" s="2">
        <v>4</v>
      </c>
      <c r="AT26" s="5">
        <v>0.162162</v>
      </c>
      <c r="AU26" s="10">
        <v>0</v>
      </c>
      <c r="AV26" s="6">
        <v>0</v>
      </c>
      <c r="AW26" s="10">
        <v>0</v>
      </c>
      <c r="AX26" s="6">
        <v>0</v>
      </c>
      <c r="AY26" s="10">
        <v>0</v>
      </c>
      <c r="AZ26" s="6">
        <v>0</v>
      </c>
      <c r="BA26" s="10">
        <v>0</v>
      </c>
      <c r="BB26" s="6">
        <v>0</v>
      </c>
      <c r="BC26" s="13">
        <v>0</v>
      </c>
      <c r="BD26" s="1">
        <f t="shared" si="12"/>
        <v>1.62162E-2</v>
      </c>
      <c r="BF26" s="58"/>
      <c r="BG26" s="2">
        <v>4</v>
      </c>
      <c r="BH26" s="5">
        <v>0.162162</v>
      </c>
      <c r="BI26" s="10">
        <v>0</v>
      </c>
      <c r="BJ26" s="6">
        <v>0</v>
      </c>
      <c r="BK26" s="10">
        <v>0</v>
      </c>
      <c r="BL26" s="6">
        <v>0</v>
      </c>
      <c r="BM26" s="10">
        <v>0</v>
      </c>
      <c r="BN26" s="6">
        <v>0</v>
      </c>
      <c r="BO26" s="10">
        <v>0</v>
      </c>
      <c r="BP26" s="6">
        <v>0</v>
      </c>
      <c r="BQ26" s="13">
        <v>0</v>
      </c>
      <c r="BR26" s="1">
        <f t="shared" si="13"/>
        <v>1.62162E-2</v>
      </c>
    </row>
    <row r="27" spans="2:70" ht="16.5" thickTop="1" thickBot="1" x14ac:dyDescent="0.3">
      <c r="B27" s="58"/>
      <c r="C27" s="2">
        <v>5</v>
      </c>
      <c r="D27" s="7">
        <v>0.70588200000000001</v>
      </c>
      <c r="E27" s="11">
        <v>0.82352899999999996</v>
      </c>
      <c r="F27" s="8">
        <v>0.764706</v>
      </c>
      <c r="G27" s="11">
        <v>0.75</v>
      </c>
      <c r="H27" s="8">
        <v>0.764706</v>
      </c>
      <c r="I27" s="11">
        <v>1</v>
      </c>
      <c r="J27" s="8">
        <v>0.75</v>
      </c>
      <c r="K27" s="11">
        <v>0.64705900000000005</v>
      </c>
      <c r="L27" s="8">
        <v>0.52941199999999999</v>
      </c>
      <c r="M27" s="14">
        <v>0.9375</v>
      </c>
      <c r="N27" s="1">
        <f t="shared" si="9"/>
        <v>0.76727940000000006</v>
      </c>
      <c r="P27" s="58"/>
      <c r="Q27" s="2">
        <v>5</v>
      </c>
      <c r="R27" s="7">
        <v>0.58823499999999995</v>
      </c>
      <c r="S27" s="11">
        <v>0.352941</v>
      </c>
      <c r="T27" s="8">
        <v>0.41176499999999999</v>
      </c>
      <c r="U27" s="11">
        <v>0.75</v>
      </c>
      <c r="V27" s="8">
        <v>0.41176499999999999</v>
      </c>
      <c r="W27" s="11">
        <v>0.352941</v>
      </c>
      <c r="X27" s="8">
        <v>0.875</v>
      </c>
      <c r="Y27" s="11">
        <v>0.70588200000000001</v>
      </c>
      <c r="Z27" s="8">
        <v>0.764706</v>
      </c>
      <c r="AA27" s="14">
        <v>0.6875</v>
      </c>
      <c r="AB27" s="1">
        <f t="shared" si="10"/>
        <v>0.59007350000000003</v>
      </c>
      <c r="AD27" s="58"/>
      <c r="AE27" s="2">
        <v>5</v>
      </c>
      <c r="AF27" s="7">
        <v>0</v>
      </c>
      <c r="AG27" s="11">
        <v>0</v>
      </c>
      <c r="AH27" s="8">
        <v>0</v>
      </c>
      <c r="AI27" s="11"/>
      <c r="AJ27" s="8"/>
      <c r="AK27" s="11"/>
      <c r="AL27" s="8"/>
      <c r="AM27" s="11"/>
      <c r="AN27" s="8"/>
      <c r="AO27" s="14"/>
      <c r="AP27" s="1">
        <f t="shared" si="11"/>
        <v>0</v>
      </c>
      <c r="AR27" s="58"/>
      <c r="AS27" s="2">
        <v>5</v>
      </c>
      <c r="AT27" s="7">
        <v>0.17647099999999999</v>
      </c>
      <c r="AU27" s="11">
        <v>0.29411799999999999</v>
      </c>
      <c r="AV27" s="8">
        <v>0.58823499999999995</v>
      </c>
      <c r="AW27" s="11">
        <v>0.6875</v>
      </c>
      <c r="AX27" s="8">
        <v>0.352941</v>
      </c>
      <c r="AY27" s="11">
        <v>0.352941</v>
      </c>
      <c r="AZ27" s="8">
        <v>0.25</v>
      </c>
      <c r="BA27" s="11">
        <v>0.64705900000000005</v>
      </c>
      <c r="BB27" s="8">
        <v>0.82352899999999996</v>
      </c>
      <c r="BC27" s="14">
        <v>1</v>
      </c>
      <c r="BD27" s="1">
        <f t="shared" si="12"/>
        <v>0.51727939999999994</v>
      </c>
      <c r="BF27" s="58"/>
      <c r="BG27" s="2">
        <v>5</v>
      </c>
      <c r="BH27" s="7">
        <v>0.17647099999999999</v>
      </c>
      <c r="BI27" s="11">
        <v>0.29411799999999999</v>
      </c>
      <c r="BJ27" s="8">
        <v>0.58823499999999995</v>
      </c>
      <c r="BK27" s="11">
        <v>0.6875</v>
      </c>
      <c r="BL27" s="8">
        <v>0.352941</v>
      </c>
      <c r="BM27" s="11">
        <v>0.352941</v>
      </c>
      <c r="BN27" s="8">
        <v>0.25</v>
      </c>
      <c r="BO27" s="11">
        <v>0.64705900000000005</v>
      </c>
      <c r="BP27" s="8">
        <v>0.82352899999999996</v>
      </c>
      <c r="BQ27" s="14">
        <v>1</v>
      </c>
      <c r="BR27" s="1">
        <f t="shared" si="13"/>
        <v>0.51727939999999994</v>
      </c>
    </row>
    <row r="28" spans="2:70" ht="15.75" thickTop="1" x14ac:dyDescent="0.25"/>
    <row r="31" spans="2:70" x14ac:dyDescent="0.25">
      <c r="O31" s="1" t="s">
        <v>32</v>
      </c>
      <c r="P31" s="1" t="s">
        <v>33</v>
      </c>
      <c r="Q31" s="1" t="s">
        <v>34</v>
      </c>
      <c r="R31" s="1" t="s">
        <v>35</v>
      </c>
    </row>
    <row r="32" spans="2:70" x14ac:dyDescent="0.25">
      <c r="N32" s="1" t="s">
        <v>27</v>
      </c>
      <c r="O32" s="1">
        <f>SUM(N5:N9)/5</f>
        <v>0.8187799</v>
      </c>
      <c r="P32" s="1">
        <f>SUM(N14:N18)/5</f>
        <v>0.80991648000000005</v>
      </c>
      <c r="Q32" s="1">
        <f>SUM(N23:N27)/5</f>
        <v>0.78448290000000021</v>
      </c>
      <c r="R32" s="1">
        <f>(O32+Q32+P32)/3</f>
        <v>0.80439309333333353</v>
      </c>
    </row>
    <row r="33" spans="4:64" x14ac:dyDescent="0.25">
      <c r="N33" s="1" t="s">
        <v>28</v>
      </c>
      <c r="O33" s="1">
        <f>SUM(AB5:AB9)/5</f>
        <v>0.6411180099999999</v>
      </c>
      <c r="P33" s="1">
        <f>SUM(AB14:AB18)/5</f>
        <v>0.73915157999999992</v>
      </c>
      <c r="Q33" s="1">
        <f>SUM(AB23:AB27)/5</f>
        <v>0.61887338000000003</v>
      </c>
      <c r="R33" s="1">
        <f t="shared" ref="R33:R36" si="14">(O33+Q33+P33)/3</f>
        <v>0.66638098999999995</v>
      </c>
      <c r="BH33" s="55" t="s">
        <v>46</v>
      </c>
      <c r="BI33" s="55"/>
      <c r="BJ33" s="55"/>
      <c r="BK33" s="55"/>
      <c r="BL33" s="55"/>
    </row>
    <row r="34" spans="4:64" x14ac:dyDescent="0.25">
      <c r="N34" s="1" t="s">
        <v>29</v>
      </c>
      <c r="O34" s="1">
        <f>SUM(AP5:AP9)/5</f>
        <v>0.30893023199999997</v>
      </c>
      <c r="P34" s="1">
        <f>SUM(AP14:AP18)/5</f>
        <v>0.11101553999999998</v>
      </c>
      <c r="Q34" s="1">
        <f>SUM(AP23:AP27)/5</f>
        <v>5.3075314000000005E-2</v>
      </c>
      <c r="R34" s="1">
        <f t="shared" si="14"/>
        <v>0.15767369533333331</v>
      </c>
      <c r="BH34" s="1" t="s">
        <v>36</v>
      </c>
      <c r="BI34" s="1" t="s">
        <v>37</v>
      </c>
      <c r="BJ34" s="1" t="s">
        <v>38</v>
      </c>
      <c r="BK34" s="1" t="s">
        <v>39</v>
      </c>
      <c r="BL34" s="1" t="s">
        <v>40</v>
      </c>
    </row>
    <row r="35" spans="4:64" x14ac:dyDescent="0.25">
      <c r="N35" s="1" t="s">
        <v>30</v>
      </c>
      <c r="O35" s="1">
        <f>SUM(BD5:BD9)/5</f>
        <v>0.33462113999999998</v>
      </c>
      <c r="P35" s="1">
        <f>SUM(BD14:BD18)/5</f>
        <v>0.37915311600000001</v>
      </c>
      <c r="Q35" s="1">
        <f>SUM(BD23:BD27)/5</f>
        <v>0.12152988000000001</v>
      </c>
      <c r="R35" s="1">
        <f t="shared" si="14"/>
        <v>0.27843471199999997</v>
      </c>
      <c r="BG35" s="1" t="s">
        <v>45</v>
      </c>
      <c r="BH35" s="1">
        <v>9</v>
      </c>
      <c r="BI35" s="1">
        <v>2</v>
      </c>
      <c r="BJ35" s="1">
        <v>9</v>
      </c>
      <c r="BK35" s="1">
        <v>0</v>
      </c>
      <c r="BL35" s="1">
        <v>3</v>
      </c>
    </row>
    <row r="36" spans="4:64" x14ac:dyDescent="0.25">
      <c r="N36" s="1" t="s">
        <v>31</v>
      </c>
      <c r="O36" s="1">
        <f>SUM(BR5:BR9)/5</f>
        <v>0.30459742999999995</v>
      </c>
      <c r="P36" s="1">
        <f>SUM(BR14:BR18)/5</f>
        <v>0.412473272</v>
      </c>
      <c r="Q36" s="1">
        <f>SUM(BR23:BR27)/5</f>
        <v>0.12076064999999998</v>
      </c>
      <c r="R36" s="1">
        <f t="shared" si="14"/>
        <v>0.27927711733333332</v>
      </c>
      <c r="BG36" s="1" t="s">
        <v>44</v>
      </c>
      <c r="BH36" s="1">
        <v>4</v>
      </c>
      <c r="BI36" s="1">
        <v>1</v>
      </c>
      <c r="BJ36" s="1">
        <v>8</v>
      </c>
      <c r="BK36" s="1">
        <v>8</v>
      </c>
      <c r="BL36" s="1">
        <v>5</v>
      </c>
    </row>
    <row r="37" spans="4:64" x14ac:dyDescent="0.25">
      <c r="BG37" s="1" t="s">
        <v>43</v>
      </c>
      <c r="BH37" s="1">
        <v>4</v>
      </c>
      <c r="BI37" s="1">
        <v>3</v>
      </c>
      <c r="BJ37" s="1">
        <v>20</v>
      </c>
      <c r="BK37" s="1">
        <v>2</v>
      </c>
      <c r="BL37" s="1">
        <v>5</v>
      </c>
    </row>
    <row r="38" spans="4:64" x14ac:dyDescent="0.25">
      <c r="D38" s="56" t="s">
        <v>48</v>
      </c>
      <c r="E38" s="56"/>
      <c r="F38" s="17"/>
      <c r="G38" s="55" t="s">
        <v>49</v>
      </c>
      <c r="H38" s="55"/>
      <c r="I38" s="17"/>
      <c r="J38" s="55" t="s">
        <v>50</v>
      </c>
      <c r="K38" s="55"/>
      <c r="L38" s="17"/>
      <c r="M38" s="55" t="s">
        <v>51</v>
      </c>
      <c r="N38" s="55"/>
      <c r="O38" s="17"/>
      <c r="P38" s="55" t="s">
        <v>52</v>
      </c>
      <c r="Q38" s="55"/>
      <c r="BG38" s="1" t="s">
        <v>42</v>
      </c>
      <c r="BH38" s="1">
        <v>3</v>
      </c>
      <c r="BI38" s="1">
        <v>10</v>
      </c>
      <c r="BJ38" s="1">
        <v>2</v>
      </c>
      <c r="BK38" s="1">
        <v>22</v>
      </c>
      <c r="BL38" s="1">
        <v>0</v>
      </c>
    </row>
    <row r="39" spans="4:64" x14ac:dyDescent="0.25">
      <c r="D39" s="17" t="s">
        <v>0</v>
      </c>
      <c r="E39" s="17" t="s">
        <v>47</v>
      </c>
      <c r="F39" s="17"/>
      <c r="G39" s="17" t="s">
        <v>0</v>
      </c>
      <c r="H39" s="17" t="s">
        <v>47</v>
      </c>
      <c r="I39" s="17"/>
      <c r="J39" s="17" t="s">
        <v>0</v>
      </c>
      <c r="K39" s="17" t="s">
        <v>47</v>
      </c>
      <c r="L39" s="17"/>
      <c r="M39" s="17" t="s">
        <v>0</v>
      </c>
      <c r="N39" s="17" t="s">
        <v>47</v>
      </c>
      <c r="O39" s="17"/>
      <c r="P39" s="17" t="s">
        <v>0</v>
      </c>
      <c r="Q39" s="17" t="s">
        <v>47</v>
      </c>
      <c r="BG39" s="1" t="s">
        <v>41</v>
      </c>
      <c r="BH39" s="1">
        <v>4</v>
      </c>
      <c r="BI39" s="1">
        <v>2</v>
      </c>
      <c r="BJ39" s="1">
        <v>5</v>
      </c>
      <c r="BK39" s="1">
        <v>3</v>
      </c>
      <c r="BL39" s="1">
        <v>2</v>
      </c>
    </row>
    <row r="40" spans="4:64" x14ac:dyDescent="0.25">
      <c r="D40" s="17">
        <v>1</v>
      </c>
      <c r="E40" s="17">
        <v>0.72735499999999997</v>
      </c>
      <c r="F40" s="17"/>
      <c r="G40" s="17">
        <v>1</v>
      </c>
      <c r="H40" s="17">
        <v>0.64130399999999999</v>
      </c>
      <c r="I40" s="17"/>
      <c r="J40" s="17">
        <v>1</v>
      </c>
      <c r="K40" s="17">
        <v>7.6630400000000001E-2</v>
      </c>
      <c r="L40" s="17"/>
      <c r="M40" s="17">
        <v>1</v>
      </c>
      <c r="N40" s="17">
        <v>7.6630400000000001E-2</v>
      </c>
      <c r="O40" s="17"/>
      <c r="P40" s="17">
        <v>1</v>
      </c>
      <c r="Q40" s="17">
        <v>0.11032599999999999</v>
      </c>
    </row>
    <row r="41" spans="4:64" x14ac:dyDescent="0.25">
      <c r="D41" s="17">
        <v>2</v>
      </c>
      <c r="E41" s="17">
        <v>0.84030800000000005</v>
      </c>
      <c r="F41" s="17"/>
      <c r="G41" s="17">
        <v>2</v>
      </c>
      <c r="H41" s="17">
        <v>0.66061499999999995</v>
      </c>
      <c r="I41" s="17"/>
      <c r="J41" s="17">
        <v>2</v>
      </c>
      <c r="K41" s="17">
        <v>0.26969199999999999</v>
      </c>
      <c r="L41" s="17"/>
      <c r="M41" s="17">
        <v>2</v>
      </c>
      <c r="N41" s="17">
        <v>0.30107699999999998</v>
      </c>
      <c r="O41" s="17"/>
      <c r="P41" s="17">
        <v>2</v>
      </c>
      <c r="Q41" s="17">
        <v>0.23492299999999999</v>
      </c>
    </row>
    <row r="42" spans="4:64" x14ac:dyDescent="0.25">
      <c r="D42" s="17">
        <v>3</v>
      </c>
      <c r="E42" s="17">
        <v>0.86149699999999996</v>
      </c>
      <c r="F42" s="17"/>
      <c r="G42" s="17">
        <v>3</v>
      </c>
      <c r="H42" s="17">
        <v>0.84322600000000003</v>
      </c>
      <c r="I42" s="17"/>
      <c r="J42" s="17">
        <v>3</v>
      </c>
      <c r="K42" s="17">
        <v>3.2620299999999998E-2</v>
      </c>
      <c r="L42" s="17"/>
      <c r="M42" s="17">
        <v>3</v>
      </c>
      <c r="N42" s="17">
        <v>1.7736200000000001E-2</v>
      </c>
      <c r="O42" s="17"/>
      <c r="P42" s="17">
        <v>3</v>
      </c>
      <c r="Q42" s="17">
        <v>3.8591800000000002E-2</v>
      </c>
    </row>
    <row r="43" spans="4:64" x14ac:dyDescent="0.25">
      <c r="D43" s="17">
        <v>4</v>
      </c>
      <c r="E43" s="17">
        <v>0.88881399999999999</v>
      </c>
      <c r="F43" s="17"/>
      <c r="G43" s="17">
        <v>4</v>
      </c>
      <c r="H43" s="17">
        <v>0.78010500000000005</v>
      </c>
      <c r="I43" s="17"/>
      <c r="J43" s="17">
        <v>4</v>
      </c>
      <c r="K43" s="17">
        <v>0.86463999999999996</v>
      </c>
      <c r="L43" s="17"/>
      <c r="M43" s="17">
        <v>4</v>
      </c>
      <c r="N43" s="17">
        <v>0.78078099999999995</v>
      </c>
      <c r="O43" s="17"/>
      <c r="P43" s="17">
        <v>4</v>
      </c>
      <c r="Q43" s="17">
        <v>0.81861899999999999</v>
      </c>
    </row>
    <row r="44" spans="4:64" x14ac:dyDescent="0.25">
      <c r="D44" s="1">
        <v>5</v>
      </c>
      <c r="E44" s="1">
        <v>0.65294099999999999</v>
      </c>
      <c r="G44" s="17">
        <v>5</v>
      </c>
      <c r="H44" s="17">
        <v>0.44448500000000002</v>
      </c>
      <c r="J44" s="17">
        <v>5</v>
      </c>
      <c r="K44" s="17">
        <v>5.8823499999999997E-3</v>
      </c>
      <c r="M44" s="17">
        <v>5</v>
      </c>
      <c r="N44" s="17">
        <v>0</v>
      </c>
      <c r="P44" s="17">
        <v>5</v>
      </c>
      <c r="Q44" s="17">
        <v>0</v>
      </c>
    </row>
    <row r="45" spans="4:64" x14ac:dyDescent="0.25">
      <c r="D45" s="19" t="s">
        <v>5</v>
      </c>
      <c r="E45" s="19">
        <f>SUM(E40:E44)/5</f>
        <v>0.79418299999999997</v>
      </c>
      <c r="F45" s="19"/>
      <c r="G45" s="19" t="s">
        <v>5</v>
      </c>
      <c r="H45" s="19">
        <f t="shared" ref="H45:Q45" si="15">SUM(H40:H44)/5</f>
        <v>0.67394700000000007</v>
      </c>
      <c r="I45" s="19"/>
      <c r="J45" s="19" t="s">
        <v>5</v>
      </c>
      <c r="K45" s="19">
        <f t="shared" si="15"/>
        <v>0.24989301</v>
      </c>
      <c r="L45" s="19"/>
      <c r="M45" s="19" t="s">
        <v>5</v>
      </c>
      <c r="N45" s="19">
        <f t="shared" si="15"/>
        <v>0.23524491999999997</v>
      </c>
      <c r="O45" s="19"/>
      <c r="P45" s="19" t="s">
        <v>5</v>
      </c>
      <c r="Q45" s="19">
        <f t="shared" si="15"/>
        <v>0.24049196</v>
      </c>
    </row>
    <row r="47" spans="4:64" x14ac:dyDescent="0.25">
      <c r="D47" s="55" t="s">
        <v>53</v>
      </c>
      <c r="E47" s="55"/>
      <c r="F47" s="17"/>
      <c r="G47" s="55" t="s">
        <v>55</v>
      </c>
      <c r="H47" s="55"/>
      <c r="I47" s="17"/>
      <c r="J47" s="55" t="s">
        <v>56</v>
      </c>
      <c r="K47" s="55"/>
      <c r="L47" s="17"/>
      <c r="M47" s="55" t="s">
        <v>57</v>
      </c>
      <c r="N47" s="55"/>
      <c r="O47" s="17"/>
      <c r="P47" s="55" t="s">
        <v>58</v>
      </c>
      <c r="Q47" s="55"/>
    </row>
    <row r="48" spans="4:64" x14ac:dyDescent="0.25">
      <c r="D48" s="17" t="s">
        <v>0</v>
      </c>
      <c r="E48" s="17" t="s">
        <v>47</v>
      </c>
      <c r="F48" s="17"/>
      <c r="G48" s="17" t="s">
        <v>0</v>
      </c>
      <c r="H48" s="17" t="s">
        <v>47</v>
      </c>
      <c r="I48" s="17"/>
      <c r="J48" s="17" t="s">
        <v>0</v>
      </c>
      <c r="K48" s="17" t="s">
        <v>47</v>
      </c>
      <c r="L48" s="17"/>
      <c r="M48" s="17" t="s">
        <v>0</v>
      </c>
      <c r="N48" s="17" t="s">
        <v>47</v>
      </c>
      <c r="O48" s="17"/>
      <c r="P48" s="17" t="s">
        <v>0</v>
      </c>
      <c r="Q48" s="17" t="s">
        <v>47</v>
      </c>
    </row>
    <row r="49" spans="4:17" x14ac:dyDescent="0.25">
      <c r="D49" s="17">
        <v>1</v>
      </c>
      <c r="E49" s="17">
        <v>0.58025400000000005</v>
      </c>
      <c r="F49" s="17"/>
      <c r="G49" s="17">
        <v>1</v>
      </c>
      <c r="H49" s="17">
        <v>0.56322499999999998</v>
      </c>
      <c r="I49" s="17"/>
      <c r="J49" s="17">
        <v>1</v>
      </c>
      <c r="K49" s="17">
        <v>1.7391299999999998E-2</v>
      </c>
      <c r="L49" s="17"/>
      <c r="M49" s="17">
        <v>1</v>
      </c>
      <c r="N49" s="17">
        <v>0</v>
      </c>
      <c r="O49" s="17"/>
      <c r="P49" s="17">
        <v>1</v>
      </c>
      <c r="Q49" s="17">
        <v>7.7355099999999996E-2</v>
      </c>
    </row>
    <row r="50" spans="4:17" x14ac:dyDescent="0.25">
      <c r="D50" s="17">
        <v>2</v>
      </c>
      <c r="E50" s="17">
        <v>0.850769</v>
      </c>
      <c r="F50" s="17"/>
      <c r="G50" s="17">
        <v>2</v>
      </c>
      <c r="H50" s="17">
        <v>0.31138500000000002</v>
      </c>
      <c r="I50" s="17"/>
      <c r="J50" s="17">
        <v>2</v>
      </c>
      <c r="K50" s="17">
        <v>0.70661499999999999</v>
      </c>
      <c r="L50" s="17"/>
      <c r="M50" s="17">
        <v>2</v>
      </c>
      <c r="N50" s="17">
        <v>0.83569199999999999</v>
      </c>
      <c r="O50" s="17"/>
      <c r="P50" s="17">
        <v>2</v>
      </c>
      <c r="Q50" s="17">
        <v>0.25015399999999999</v>
      </c>
    </row>
    <row r="51" spans="4:17" x14ac:dyDescent="0.25">
      <c r="D51" s="17">
        <v>3</v>
      </c>
      <c r="E51" s="17">
        <v>0.85570400000000002</v>
      </c>
      <c r="F51" s="17"/>
      <c r="G51" s="17">
        <v>3</v>
      </c>
      <c r="H51" s="17">
        <v>0.852406</v>
      </c>
      <c r="I51" s="17"/>
      <c r="J51" s="17">
        <v>3</v>
      </c>
      <c r="K51" s="17">
        <v>2.6559699999999999E-2</v>
      </c>
      <c r="L51" s="17"/>
      <c r="M51" s="17">
        <v>3</v>
      </c>
      <c r="N51" s="17">
        <v>0</v>
      </c>
      <c r="O51" s="17"/>
      <c r="P51" s="17">
        <v>3</v>
      </c>
      <c r="Q51" s="17">
        <v>0.56140800000000002</v>
      </c>
    </row>
    <row r="52" spans="4:17" x14ac:dyDescent="0.25">
      <c r="D52" s="17">
        <v>4</v>
      </c>
      <c r="E52" s="17">
        <v>0.91058600000000001</v>
      </c>
      <c r="F52" s="17"/>
      <c r="G52" s="17">
        <v>4</v>
      </c>
      <c r="H52" s="17">
        <v>0.69324300000000005</v>
      </c>
      <c r="I52" s="17"/>
      <c r="J52" s="17">
        <v>4</v>
      </c>
      <c r="K52" s="17">
        <v>0.28310800000000003</v>
      </c>
      <c r="L52" s="17"/>
      <c r="M52" s="17">
        <v>4</v>
      </c>
      <c r="N52" s="17">
        <v>0.407883</v>
      </c>
      <c r="O52" s="17"/>
      <c r="P52" s="17">
        <v>4</v>
      </c>
      <c r="Q52" s="17">
        <v>0.32447399999999998</v>
      </c>
    </row>
    <row r="53" spans="4:17" x14ac:dyDescent="0.25">
      <c r="D53" s="17">
        <v>5</v>
      </c>
      <c r="E53" s="17">
        <v>0.64705900000000005</v>
      </c>
      <c r="F53" s="17"/>
      <c r="G53" s="17">
        <v>5</v>
      </c>
      <c r="H53" s="17">
        <v>0.49522100000000002</v>
      </c>
      <c r="I53" s="17"/>
      <c r="J53" s="17">
        <v>5</v>
      </c>
      <c r="K53" s="17">
        <v>0</v>
      </c>
      <c r="L53" s="17"/>
      <c r="M53" s="17">
        <v>5</v>
      </c>
      <c r="N53" s="17">
        <v>0</v>
      </c>
      <c r="O53" s="17"/>
      <c r="P53" s="17">
        <v>5</v>
      </c>
      <c r="Q53" s="17">
        <v>0</v>
      </c>
    </row>
    <row r="54" spans="4:17" x14ac:dyDescent="0.25">
      <c r="D54" s="19" t="s">
        <v>5</v>
      </c>
      <c r="E54" s="19">
        <f>SUM(E49:E53)/5</f>
        <v>0.76887439999999996</v>
      </c>
      <c r="F54" s="19"/>
      <c r="G54" s="19" t="s">
        <v>5</v>
      </c>
      <c r="H54" s="19">
        <f>SUM(H49:H53)/5</f>
        <v>0.58309599999999995</v>
      </c>
      <c r="I54" s="19"/>
      <c r="J54" s="19" t="s">
        <v>5</v>
      </c>
      <c r="K54" s="19">
        <f>SUM(K49:K53)/5</f>
        <v>0.2067348</v>
      </c>
      <c r="L54" s="19"/>
      <c r="M54" s="19" t="s">
        <v>5</v>
      </c>
      <c r="N54" s="19">
        <f>SUM(N49:N53)/5</f>
        <v>0.24871499999999996</v>
      </c>
      <c r="O54" s="19"/>
      <c r="P54" s="19" t="s">
        <v>5</v>
      </c>
      <c r="Q54" s="19">
        <f>SUM(Q49:Q53)/5</f>
        <v>0.24267822</v>
      </c>
    </row>
    <row r="56" spans="4:17" x14ac:dyDescent="0.25">
      <c r="D56" s="55" t="s">
        <v>54</v>
      </c>
      <c r="E56" s="55"/>
      <c r="F56" s="17"/>
      <c r="G56" s="55" t="s">
        <v>59</v>
      </c>
      <c r="H56" s="55"/>
      <c r="I56" s="17"/>
      <c r="J56" s="55" t="s">
        <v>60</v>
      </c>
      <c r="K56" s="55"/>
      <c r="L56" s="17"/>
      <c r="M56" s="55" t="s">
        <v>61</v>
      </c>
      <c r="N56" s="55"/>
      <c r="O56" s="17"/>
      <c r="P56" s="55" t="s">
        <v>62</v>
      </c>
      <c r="Q56" s="55"/>
    </row>
    <row r="57" spans="4:17" x14ac:dyDescent="0.25">
      <c r="D57" s="17" t="s">
        <v>0</v>
      </c>
      <c r="E57" s="17" t="s">
        <v>47</v>
      </c>
      <c r="F57" s="17"/>
      <c r="G57" s="17" t="s">
        <v>0</v>
      </c>
      <c r="H57" s="17" t="s">
        <v>47</v>
      </c>
      <c r="I57" s="17"/>
      <c r="J57" s="17" t="s">
        <v>0</v>
      </c>
      <c r="K57" s="17" t="s">
        <v>47</v>
      </c>
      <c r="L57" s="17"/>
      <c r="M57" s="17" t="s">
        <v>0</v>
      </c>
      <c r="N57" s="17" t="s">
        <v>47</v>
      </c>
      <c r="O57" s="17"/>
      <c r="P57" s="17" t="s">
        <v>0</v>
      </c>
      <c r="Q57" s="17" t="s">
        <v>47</v>
      </c>
    </row>
    <row r="58" spans="4:17" x14ac:dyDescent="0.25">
      <c r="D58" s="17">
        <v>1</v>
      </c>
      <c r="E58" s="17">
        <v>0.59565199999999996</v>
      </c>
      <c r="F58" s="17"/>
      <c r="G58" s="17">
        <v>1</v>
      </c>
      <c r="H58" s="17">
        <v>0.45923900000000001</v>
      </c>
      <c r="I58" s="17"/>
      <c r="J58" s="17">
        <v>1</v>
      </c>
      <c r="K58" s="17">
        <v>0</v>
      </c>
      <c r="L58" s="17"/>
      <c r="M58" s="17">
        <v>1</v>
      </c>
      <c r="N58" s="17">
        <v>0</v>
      </c>
      <c r="O58" s="17"/>
      <c r="P58" s="17">
        <v>1</v>
      </c>
      <c r="Q58" s="17">
        <v>0</v>
      </c>
    </row>
    <row r="59" spans="4:17" x14ac:dyDescent="0.25">
      <c r="D59" s="17">
        <v>2</v>
      </c>
      <c r="E59" s="17">
        <v>0.662462</v>
      </c>
      <c r="F59" s="17"/>
      <c r="G59" s="17">
        <v>2</v>
      </c>
      <c r="H59" s="17">
        <v>0.23692299999999999</v>
      </c>
      <c r="I59" s="17"/>
      <c r="J59" s="17">
        <v>2</v>
      </c>
      <c r="K59" s="17">
        <v>1.55385E-2</v>
      </c>
      <c r="L59" s="17"/>
      <c r="M59" s="17">
        <v>2</v>
      </c>
      <c r="N59" s="17">
        <v>1.55385E-2</v>
      </c>
      <c r="O59" s="17"/>
      <c r="P59" s="17">
        <v>2</v>
      </c>
      <c r="Q59" s="17">
        <v>1.55385E-2</v>
      </c>
    </row>
    <row r="60" spans="4:17" x14ac:dyDescent="0.25">
      <c r="D60" s="17">
        <v>3</v>
      </c>
      <c r="E60" s="17">
        <v>0.84973299999999996</v>
      </c>
      <c r="F60" s="17"/>
      <c r="G60" s="17">
        <v>3</v>
      </c>
      <c r="H60" s="17">
        <v>0.70846699999999996</v>
      </c>
      <c r="I60" s="17"/>
      <c r="J60" s="17">
        <v>3</v>
      </c>
      <c r="K60" s="17">
        <v>0</v>
      </c>
      <c r="L60" s="17"/>
      <c r="M60" s="17">
        <v>3</v>
      </c>
      <c r="N60" s="17">
        <v>0</v>
      </c>
      <c r="O60" s="17"/>
      <c r="P60" s="17">
        <v>3</v>
      </c>
      <c r="Q60" s="17">
        <v>0</v>
      </c>
    </row>
    <row r="61" spans="4:17" x14ac:dyDescent="0.25">
      <c r="D61" s="17">
        <v>4</v>
      </c>
      <c r="E61" s="17">
        <v>0.91884399999999999</v>
      </c>
      <c r="F61" s="17"/>
      <c r="G61" s="17">
        <v>4</v>
      </c>
      <c r="H61" s="17">
        <v>0.28010499999999999</v>
      </c>
      <c r="I61" s="17"/>
      <c r="J61" s="17">
        <v>4</v>
      </c>
      <c r="K61" s="17">
        <v>0</v>
      </c>
      <c r="L61" s="17"/>
      <c r="M61" s="17">
        <v>4</v>
      </c>
      <c r="N61" s="17">
        <v>0</v>
      </c>
      <c r="O61" s="17"/>
      <c r="P61" s="17">
        <v>4</v>
      </c>
      <c r="Q61" s="17">
        <v>0</v>
      </c>
    </row>
    <row r="62" spans="4:17" x14ac:dyDescent="0.25">
      <c r="D62" s="17">
        <v>5</v>
      </c>
      <c r="E62" s="17">
        <v>0.52720599999999995</v>
      </c>
      <c r="F62" s="17"/>
      <c r="G62" s="17">
        <v>5</v>
      </c>
      <c r="H62" s="17">
        <v>0.234926</v>
      </c>
      <c r="I62" s="17"/>
      <c r="J62" s="17">
        <v>5</v>
      </c>
      <c r="K62" s="17">
        <v>0.98235300000000003</v>
      </c>
      <c r="L62" s="17"/>
      <c r="M62" s="17">
        <v>5</v>
      </c>
      <c r="N62" s="17">
        <v>0.99411799999999995</v>
      </c>
      <c r="O62" s="17"/>
      <c r="P62" s="17">
        <v>5</v>
      </c>
      <c r="Q62" s="17">
        <v>0.99411799999999995</v>
      </c>
    </row>
    <row r="63" spans="4:17" x14ac:dyDescent="0.25">
      <c r="D63" s="19" t="s">
        <v>5</v>
      </c>
      <c r="E63" s="19">
        <f>SUM(E58:E62)/5</f>
        <v>0.71077940000000006</v>
      </c>
      <c r="F63" s="19"/>
      <c r="G63" s="19" t="s">
        <v>5</v>
      </c>
      <c r="H63" s="19">
        <f>SUM(H58:H62)/5</f>
        <v>0.383932</v>
      </c>
      <c r="I63" s="19"/>
      <c r="J63" s="19" t="s">
        <v>5</v>
      </c>
      <c r="K63" s="19">
        <f>SUM(K58:K62)/5</f>
        <v>0.19957830000000001</v>
      </c>
      <c r="L63" s="19"/>
      <c r="M63" s="19" t="s">
        <v>5</v>
      </c>
      <c r="N63" s="19">
        <f>SUM(N58:N62)/5</f>
        <v>0.20193129999999998</v>
      </c>
      <c r="O63" s="19"/>
      <c r="P63" s="19" t="s">
        <v>5</v>
      </c>
      <c r="Q63" s="19">
        <f>SUM(Q58:Q62)/5</f>
        <v>0.20193129999999998</v>
      </c>
    </row>
    <row r="65" spans="4:17" x14ac:dyDescent="0.25">
      <c r="D65" s="1" t="s">
        <v>5</v>
      </c>
      <c r="E65" s="1">
        <f>(E45+E54+E63)/3</f>
        <v>0.75794559999999989</v>
      </c>
      <c r="F65" s="18"/>
      <c r="G65" s="18"/>
      <c r="H65" s="18">
        <f t="shared" ref="H65:Q65" si="16">(H45+H54+H63)/3</f>
        <v>0.54699166666666665</v>
      </c>
      <c r="I65" s="18"/>
      <c r="J65" s="18"/>
      <c r="K65" s="18">
        <f t="shared" si="16"/>
        <v>0.21873536999999998</v>
      </c>
      <c r="L65" s="18"/>
      <c r="M65" s="18"/>
      <c r="N65" s="18">
        <f t="shared" si="16"/>
        <v>0.22863040666666665</v>
      </c>
      <c r="O65" s="18"/>
      <c r="P65" s="18"/>
      <c r="Q65" s="18">
        <f t="shared" si="16"/>
        <v>0.22836715999999999</v>
      </c>
    </row>
    <row r="71" spans="4:17" x14ac:dyDescent="0.25">
      <c r="D71" s="55" t="s">
        <v>77</v>
      </c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</row>
    <row r="72" spans="4:17" x14ac:dyDescent="0.25">
      <c r="D72" s="56" t="s">
        <v>48</v>
      </c>
      <c r="E72" s="56"/>
      <c r="F72" s="32"/>
      <c r="G72" s="55" t="s">
        <v>49</v>
      </c>
      <c r="H72" s="55"/>
      <c r="I72" s="32"/>
      <c r="J72" s="55" t="s">
        <v>50</v>
      </c>
      <c r="K72" s="55"/>
      <c r="L72" s="32"/>
      <c r="M72" s="55" t="s">
        <v>51</v>
      </c>
      <c r="N72" s="55"/>
      <c r="O72" s="32"/>
      <c r="P72" s="55" t="s">
        <v>52</v>
      </c>
      <c r="Q72" s="55"/>
    </row>
    <row r="73" spans="4:17" x14ac:dyDescent="0.25">
      <c r="D73" s="32" t="s">
        <v>0</v>
      </c>
      <c r="E73" s="32" t="s">
        <v>47</v>
      </c>
      <c r="F73" s="32"/>
      <c r="G73" s="32" t="s">
        <v>0</v>
      </c>
      <c r="H73" s="32" t="s">
        <v>47</v>
      </c>
      <c r="I73" s="32"/>
      <c r="J73" s="32" t="s">
        <v>0</v>
      </c>
      <c r="K73" s="32" t="s">
        <v>47</v>
      </c>
      <c r="L73" s="32"/>
      <c r="M73" s="32" t="s">
        <v>0</v>
      </c>
      <c r="N73" s="32" t="s">
        <v>47</v>
      </c>
      <c r="O73" s="32"/>
      <c r="P73" s="32" t="s">
        <v>0</v>
      </c>
      <c r="Q73" s="32" t="s">
        <v>47</v>
      </c>
    </row>
    <row r="74" spans="4:17" x14ac:dyDescent="0.25">
      <c r="D74" s="1">
        <v>1</v>
      </c>
      <c r="E74" s="1">
        <v>0.98</v>
      </c>
      <c r="G74" s="32">
        <v>1</v>
      </c>
      <c r="H74" s="1">
        <v>0.71499999999999997</v>
      </c>
      <c r="J74" s="32">
        <v>1</v>
      </c>
      <c r="K74" s="1">
        <v>0.13500000000000001</v>
      </c>
      <c r="M74" s="32">
        <v>1</v>
      </c>
      <c r="N74" s="1">
        <v>0.18</v>
      </c>
      <c r="P74" s="32">
        <v>1</v>
      </c>
      <c r="Q74" s="1">
        <v>0.18</v>
      </c>
    </row>
    <row r="75" spans="4:17" x14ac:dyDescent="0.25">
      <c r="D75" s="1">
        <v>2</v>
      </c>
      <c r="E75" s="1">
        <v>0.98571399999999998</v>
      </c>
      <c r="G75" s="32">
        <v>2</v>
      </c>
      <c r="H75" s="1">
        <v>0.61666699999999997</v>
      </c>
      <c r="J75" s="32">
        <v>2</v>
      </c>
      <c r="K75" s="1">
        <v>1.66667E-2</v>
      </c>
      <c r="M75" s="32">
        <v>2</v>
      </c>
      <c r="N75" s="1">
        <v>3.0952400000000001E-2</v>
      </c>
      <c r="P75" s="32">
        <v>2</v>
      </c>
      <c r="Q75" s="1">
        <v>3.0952400000000001E-2</v>
      </c>
    </row>
    <row r="76" spans="4:17" x14ac:dyDescent="0.25">
      <c r="D76" s="1">
        <v>3</v>
      </c>
      <c r="E76" s="1">
        <v>1</v>
      </c>
      <c r="G76" s="32">
        <v>3</v>
      </c>
      <c r="H76" s="1">
        <v>0.940909</v>
      </c>
      <c r="J76" s="32">
        <v>3</v>
      </c>
      <c r="K76" s="1">
        <v>0.91</v>
      </c>
      <c r="M76" s="32">
        <v>3</v>
      </c>
      <c r="N76" s="1">
        <v>0.91</v>
      </c>
      <c r="P76" s="32">
        <v>3</v>
      </c>
      <c r="Q76" s="1">
        <v>0.91</v>
      </c>
    </row>
    <row r="77" spans="4:17" x14ac:dyDescent="0.25">
      <c r="D77" s="1">
        <v>4</v>
      </c>
      <c r="E77" s="1">
        <v>0.88</v>
      </c>
      <c r="G77" s="32">
        <v>4</v>
      </c>
      <c r="H77" s="1">
        <v>0.56000000000000005</v>
      </c>
      <c r="I77" s="17"/>
      <c r="J77" s="32">
        <v>4</v>
      </c>
      <c r="K77" s="1">
        <v>0.16667000000000001</v>
      </c>
      <c r="M77" s="32">
        <v>4</v>
      </c>
      <c r="N77" s="1">
        <v>0.11667</v>
      </c>
      <c r="P77" s="32">
        <v>4</v>
      </c>
      <c r="Q77" s="1">
        <v>0.1</v>
      </c>
    </row>
    <row r="78" spans="4:17" x14ac:dyDescent="0.25">
      <c r="D78" s="1">
        <v>5</v>
      </c>
      <c r="E78" s="1">
        <v>0.90555600000000003</v>
      </c>
      <c r="G78" s="32">
        <v>5</v>
      </c>
      <c r="H78" s="1">
        <v>0.77361100000000005</v>
      </c>
      <c r="I78" s="17"/>
      <c r="J78" s="32">
        <v>5</v>
      </c>
      <c r="K78" s="1">
        <v>6.8055599999999994E-2</v>
      </c>
      <c r="M78" s="32">
        <v>5</v>
      </c>
      <c r="N78" s="1">
        <v>5.5555599999999997E-2</v>
      </c>
      <c r="P78" s="32">
        <v>5</v>
      </c>
      <c r="Q78" s="1">
        <v>5.5555599999999997E-2</v>
      </c>
    </row>
    <row r="79" spans="4:17" x14ac:dyDescent="0.25">
      <c r="D79" s="19" t="s">
        <v>5</v>
      </c>
      <c r="E79" s="19">
        <f>(E74+E75+E76+E77+E78)/5</f>
        <v>0.95025399999999993</v>
      </c>
      <c r="F79" s="19"/>
      <c r="G79" s="19" t="s">
        <v>5</v>
      </c>
      <c r="H79" s="19">
        <f>(H74+H75+H76+H77+H78)/5</f>
        <v>0.72123740000000003</v>
      </c>
      <c r="I79" s="19"/>
      <c r="J79" s="19" t="s">
        <v>5</v>
      </c>
      <c r="K79" s="19">
        <f>(K74+K75+K76+K77+K78)/5</f>
        <v>0.25927845999999999</v>
      </c>
      <c r="L79" s="19"/>
      <c r="M79" s="19" t="s">
        <v>5</v>
      </c>
      <c r="N79" s="19">
        <f>(N74+N75+N76+N77+N78)/5</f>
        <v>0.25863559999999997</v>
      </c>
      <c r="O79" s="19"/>
      <c r="P79" s="19" t="s">
        <v>5</v>
      </c>
      <c r="Q79" s="19">
        <f>(Q74+Q75+Q76+Q77+Q78)/5</f>
        <v>0.25530160000000002</v>
      </c>
    </row>
    <row r="80" spans="4:17" x14ac:dyDescent="0.25">
      <c r="H80" s="17"/>
      <c r="I80" s="17"/>
      <c r="J80" s="17"/>
    </row>
    <row r="81" spans="4:17" x14ac:dyDescent="0.25">
      <c r="H81" s="17"/>
      <c r="I81" s="17"/>
      <c r="J81" s="17"/>
    </row>
    <row r="82" spans="4:17" x14ac:dyDescent="0.25">
      <c r="D82" s="55" t="s">
        <v>53</v>
      </c>
      <c r="E82" s="55"/>
      <c r="F82" s="32"/>
      <c r="G82" s="55" t="s">
        <v>55</v>
      </c>
      <c r="H82" s="55"/>
      <c r="I82" s="32"/>
      <c r="J82" s="55" t="s">
        <v>56</v>
      </c>
      <c r="K82" s="55"/>
      <c r="L82" s="32"/>
      <c r="M82" s="55" t="s">
        <v>57</v>
      </c>
      <c r="N82" s="55"/>
      <c r="O82" s="32"/>
      <c r="P82" s="55" t="s">
        <v>58</v>
      </c>
      <c r="Q82" s="55"/>
    </row>
    <row r="83" spans="4:17" x14ac:dyDescent="0.25">
      <c r="D83" s="32" t="s">
        <v>0</v>
      </c>
      <c r="E83" s="32" t="s">
        <v>47</v>
      </c>
      <c r="F83" s="32"/>
      <c r="G83" s="32" t="s">
        <v>0</v>
      </c>
      <c r="H83" s="32" t="s">
        <v>47</v>
      </c>
      <c r="I83" s="32"/>
      <c r="J83" s="32" t="s">
        <v>0</v>
      </c>
      <c r="K83" s="32" t="s">
        <v>47</v>
      </c>
      <c r="L83" s="32"/>
      <c r="M83" s="32" t="s">
        <v>0</v>
      </c>
      <c r="N83" s="32" t="s">
        <v>47</v>
      </c>
      <c r="O83" s="32"/>
      <c r="P83" s="32" t="s">
        <v>0</v>
      </c>
      <c r="Q83" s="32" t="s">
        <v>47</v>
      </c>
    </row>
    <row r="84" spans="4:17" x14ac:dyDescent="0.25">
      <c r="D84" s="32">
        <v>1</v>
      </c>
      <c r="E84" s="1">
        <v>0.96</v>
      </c>
      <c r="G84" s="32">
        <v>1</v>
      </c>
      <c r="H84" s="17">
        <v>0.44500000000000001</v>
      </c>
      <c r="I84" s="17"/>
      <c r="J84" s="32">
        <v>1</v>
      </c>
      <c r="K84" s="1">
        <v>0.62</v>
      </c>
      <c r="M84" s="32">
        <v>1</v>
      </c>
      <c r="N84" s="1">
        <v>0.56999999999999995</v>
      </c>
      <c r="P84" s="32">
        <v>1</v>
      </c>
      <c r="Q84" s="1">
        <v>0.185</v>
      </c>
    </row>
    <row r="85" spans="4:17" x14ac:dyDescent="0.25">
      <c r="D85" s="32">
        <v>2</v>
      </c>
      <c r="E85" s="1">
        <v>1</v>
      </c>
      <c r="G85" s="32">
        <v>2</v>
      </c>
      <c r="H85" s="17">
        <v>0.05</v>
      </c>
      <c r="I85" s="17"/>
      <c r="J85" s="32">
        <v>2</v>
      </c>
      <c r="K85" s="1">
        <v>7.85714E-2</v>
      </c>
      <c r="M85" s="32">
        <v>2</v>
      </c>
      <c r="N85" s="1">
        <v>3.0952400000000001E-2</v>
      </c>
      <c r="P85" s="32">
        <v>2</v>
      </c>
      <c r="Q85" s="1">
        <v>0</v>
      </c>
    </row>
    <row r="86" spans="4:17" x14ac:dyDescent="0.25">
      <c r="D86" s="32">
        <v>3</v>
      </c>
      <c r="E86" s="1">
        <v>1</v>
      </c>
      <c r="G86" s="32">
        <v>3</v>
      </c>
      <c r="H86" s="17">
        <v>0.96</v>
      </c>
      <c r="I86" s="17"/>
      <c r="J86" s="32">
        <v>3</v>
      </c>
      <c r="K86" s="1">
        <v>0.44</v>
      </c>
      <c r="M86" s="32">
        <v>3</v>
      </c>
      <c r="N86" s="1">
        <v>0.23</v>
      </c>
      <c r="P86" s="32">
        <v>3</v>
      </c>
      <c r="Q86" s="1">
        <v>0.88</v>
      </c>
    </row>
    <row r="87" spans="4:17" x14ac:dyDescent="0.25">
      <c r="D87" s="32">
        <v>4</v>
      </c>
      <c r="E87" s="1">
        <v>0.96666700000000005</v>
      </c>
      <c r="G87" s="32">
        <v>4</v>
      </c>
      <c r="H87" s="17">
        <v>0.403333</v>
      </c>
      <c r="I87" s="17"/>
      <c r="J87" s="32">
        <v>4</v>
      </c>
      <c r="K87" s="1">
        <v>0.15</v>
      </c>
      <c r="M87" s="32">
        <v>4</v>
      </c>
      <c r="N87" s="1">
        <v>0.16666700000000001</v>
      </c>
      <c r="P87" s="32">
        <v>4</v>
      </c>
      <c r="Q87" s="1">
        <v>0.17</v>
      </c>
    </row>
    <row r="88" spans="4:17" x14ac:dyDescent="0.25">
      <c r="D88" s="32">
        <v>5</v>
      </c>
      <c r="E88" s="1">
        <v>0.90416700000000005</v>
      </c>
      <c r="G88" s="32">
        <v>5</v>
      </c>
      <c r="H88" s="1">
        <v>0.88056000000000001</v>
      </c>
      <c r="I88" s="17"/>
      <c r="J88" s="32">
        <v>5</v>
      </c>
      <c r="K88" s="1">
        <v>0</v>
      </c>
      <c r="M88" s="32">
        <v>5</v>
      </c>
      <c r="N88" s="1">
        <v>0</v>
      </c>
      <c r="P88" s="32">
        <v>5</v>
      </c>
      <c r="Q88" s="1">
        <v>8.4722199999999998E-2</v>
      </c>
    </row>
    <row r="89" spans="4:17" x14ac:dyDescent="0.25">
      <c r="D89" s="19" t="s">
        <v>5</v>
      </c>
      <c r="E89" s="19">
        <f>(E84+E85+E86+E87+E88)/5</f>
        <v>0.9661668000000001</v>
      </c>
      <c r="F89" s="19"/>
      <c r="G89" s="19" t="s">
        <v>5</v>
      </c>
      <c r="H89" s="19">
        <f>(H84+H85+H86+H87+H88)/5</f>
        <v>0.5477786</v>
      </c>
      <c r="I89" s="19"/>
      <c r="J89" s="19" t="s">
        <v>5</v>
      </c>
      <c r="K89" s="19">
        <f>(K84+K85+K86+K87+K88)/5</f>
        <v>0.25771427999999996</v>
      </c>
      <c r="L89" s="19"/>
      <c r="M89" s="19" t="s">
        <v>5</v>
      </c>
      <c r="N89" s="19">
        <f>(N84+N85+N86+N87+N88)/5</f>
        <v>0.19952387999999999</v>
      </c>
      <c r="O89" s="19"/>
      <c r="P89" s="19" t="s">
        <v>5</v>
      </c>
      <c r="Q89" s="19">
        <f>(Q84+Q85+Q86+Q87+Q88)/5</f>
        <v>0.26394444</v>
      </c>
    </row>
    <row r="90" spans="4:17" x14ac:dyDescent="0.25">
      <c r="I90" s="17"/>
      <c r="J90" s="17"/>
    </row>
    <row r="92" spans="4:17" x14ac:dyDescent="0.25">
      <c r="D92" s="55" t="s">
        <v>54</v>
      </c>
      <c r="E92" s="55"/>
      <c r="F92" s="32"/>
      <c r="G92" s="55" t="s">
        <v>59</v>
      </c>
      <c r="H92" s="55"/>
      <c r="I92" s="32"/>
      <c r="J92" s="55" t="s">
        <v>60</v>
      </c>
      <c r="K92" s="55"/>
      <c r="L92" s="32"/>
      <c r="M92" s="55" t="s">
        <v>61</v>
      </c>
      <c r="N92" s="55"/>
      <c r="O92" s="32"/>
      <c r="P92" s="55" t="s">
        <v>62</v>
      </c>
      <c r="Q92" s="55"/>
    </row>
    <row r="93" spans="4:17" x14ac:dyDescent="0.25">
      <c r="D93" s="32" t="s">
        <v>0</v>
      </c>
      <c r="E93" s="32" t="s">
        <v>47</v>
      </c>
      <c r="F93" s="32"/>
      <c r="G93" s="32" t="s">
        <v>0</v>
      </c>
      <c r="H93" s="32" t="s">
        <v>47</v>
      </c>
      <c r="I93" s="32"/>
      <c r="J93" s="32" t="s">
        <v>0</v>
      </c>
      <c r="K93" s="32" t="s">
        <v>47</v>
      </c>
      <c r="L93" s="32"/>
      <c r="M93" s="32" t="s">
        <v>0</v>
      </c>
      <c r="N93" s="32" t="s">
        <v>47</v>
      </c>
      <c r="O93" s="32"/>
      <c r="P93" s="32" t="s">
        <v>0</v>
      </c>
      <c r="Q93" s="32" t="s">
        <v>47</v>
      </c>
    </row>
    <row r="94" spans="4:17" x14ac:dyDescent="0.25">
      <c r="D94" s="32">
        <v>1</v>
      </c>
      <c r="E94" s="1">
        <v>0.98</v>
      </c>
      <c r="G94" s="32">
        <v>1</v>
      </c>
      <c r="H94" s="1">
        <v>0.87</v>
      </c>
      <c r="J94" s="32">
        <v>1</v>
      </c>
      <c r="K94" s="1">
        <v>0</v>
      </c>
      <c r="M94" s="32">
        <v>1</v>
      </c>
      <c r="N94" s="1">
        <v>0</v>
      </c>
      <c r="P94" s="32">
        <v>1</v>
      </c>
      <c r="Q94" s="1">
        <v>0</v>
      </c>
    </row>
    <row r="95" spans="4:17" x14ac:dyDescent="0.25">
      <c r="D95" s="32">
        <v>2</v>
      </c>
      <c r="E95" s="1">
        <v>1</v>
      </c>
      <c r="G95" s="32">
        <v>2</v>
      </c>
      <c r="H95" s="1">
        <v>0.680952</v>
      </c>
      <c r="J95" s="32">
        <v>2</v>
      </c>
      <c r="K95" s="1">
        <v>0</v>
      </c>
      <c r="M95" s="32">
        <v>2</v>
      </c>
      <c r="N95" s="1">
        <v>0</v>
      </c>
      <c r="P95" s="32">
        <v>2</v>
      </c>
      <c r="Q95" s="1">
        <v>0</v>
      </c>
    </row>
    <row r="96" spans="4:17" x14ac:dyDescent="0.25">
      <c r="D96" s="32">
        <v>3</v>
      </c>
      <c r="E96" s="1">
        <v>1</v>
      </c>
      <c r="G96" s="32">
        <v>3</v>
      </c>
      <c r="H96" s="1">
        <v>0.94</v>
      </c>
      <c r="J96" s="32">
        <v>3</v>
      </c>
      <c r="K96" s="1">
        <v>0.01</v>
      </c>
      <c r="M96" s="32">
        <v>3</v>
      </c>
      <c r="N96" s="1">
        <v>0.01</v>
      </c>
      <c r="P96" s="32">
        <v>3</v>
      </c>
      <c r="Q96" s="1">
        <v>0.01</v>
      </c>
    </row>
    <row r="97" spans="4:17" x14ac:dyDescent="0.25">
      <c r="D97" s="32">
        <v>4</v>
      </c>
      <c r="E97" s="1">
        <v>0.93333299999999997</v>
      </c>
      <c r="G97" s="32">
        <v>4</v>
      </c>
      <c r="H97" s="1">
        <v>0.61</v>
      </c>
      <c r="J97" s="32">
        <v>4</v>
      </c>
      <c r="K97" s="1">
        <v>0</v>
      </c>
      <c r="M97" s="32">
        <v>4</v>
      </c>
      <c r="N97" s="1">
        <v>0</v>
      </c>
      <c r="P97" s="32">
        <v>4</v>
      </c>
      <c r="Q97" s="1">
        <v>0</v>
      </c>
    </row>
    <row r="98" spans="4:17" x14ac:dyDescent="0.25">
      <c r="D98" s="32">
        <v>5</v>
      </c>
      <c r="E98" s="1">
        <v>0.91805599999999998</v>
      </c>
      <c r="G98" s="32">
        <v>5</v>
      </c>
      <c r="H98" s="1">
        <v>0.80694399999999999</v>
      </c>
      <c r="J98" s="32">
        <v>5</v>
      </c>
      <c r="K98" s="1">
        <v>0.94166700000000003</v>
      </c>
      <c r="M98" s="32">
        <v>5</v>
      </c>
      <c r="N98" s="1">
        <v>0.98888900000000002</v>
      </c>
      <c r="P98" s="32">
        <v>5</v>
      </c>
      <c r="Q98" s="1">
        <v>0.98888900000000002</v>
      </c>
    </row>
    <row r="99" spans="4:17" x14ac:dyDescent="0.25">
      <c r="D99" s="19" t="s">
        <v>5</v>
      </c>
      <c r="E99" s="19">
        <f>(E94+E95+E96+E97+E98)/5</f>
        <v>0.96627779999999996</v>
      </c>
      <c r="F99" s="19"/>
      <c r="G99" s="19" t="s">
        <v>5</v>
      </c>
      <c r="H99" s="19">
        <f>(H94+H95+H96+H97+H98)/5</f>
        <v>0.78157920000000003</v>
      </c>
      <c r="I99" s="19"/>
      <c r="J99" s="19" t="s">
        <v>5</v>
      </c>
      <c r="K99" s="19">
        <f>(K94+K95+K96+K97+K98)/5</f>
        <v>0.19033340000000001</v>
      </c>
      <c r="L99" s="19"/>
      <c r="M99" s="19" t="s">
        <v>5</v>
      </c>
      <c r="N99" s="19">
        <f>(N94+N95+N96+N97+N98)/5</f>
        <v>0.19977780000000001</v>
      </c>
      <c r="O99" s="19"/>
      <c r="P99" s="19" t="s">
        <v>5</v>
      </c>
      <c r="Q99" s="19">
        <f>(Q94+Q95+Q96+Q97+Q98)/5</f>
        <v>0.19977780000000001</v>
      </c>
    </row>
    <row r="102" spans="4:17" x14ac:dyDescent="0.25">
      <c r="D102" s="1" t="s">
        <v>5</v>
      </c>
      <c r="E102" s="1">
        <f>(E79+E89+E99)/3</f>
        <v>0.96089953333333333</v>
      </c>
      <c r="F102" s="32"/>
      <c r="G102" s="32"/>
      <c r="H102" s="32">
        <f t="shared" ref="H102:Q102" si="17">(H79+H89+H99)/3</f>
        <v>0.68353173333333339</v>
      </c>
      <c r="I102" s="32"/>
      <c r="J102" s="32"/>
      <c r="K102" s="32">
        <f t="shared" si="17"/>
        <v>0.23577537999999998</v>
      </c>
      <c r="L102" s="32"/>
      <c r="M102" s="32"/>
      <c r="N102" s="32">
        <f t="shared" si="17"/>
        <v>0.21931242666666664</v>
      </c>
      <c r="O102" s="32"/>
      <c r="P102" s="32"/>
      <c r="Q102" s="32">
        <f t="shared" si="17"/>
        <v>0.23967461333333337</v>
      </c>
    </row>
  </sheetData>
  <mergeCells count="92">
    <mergeCell ref="D92:E92"/>
    <mergeCell ref="G92:H92"/>
    <mergeCell ref="J92:K92"/>
    <mergeCell ref="M92:N92"/>
    <mergeCell ref="P92:Q92"/>
    <mergeCell ref="D82:E82"/>
    <mergeCell ref="G82:H82"/>
    <mergeCell ref="J82:K82"/>
    <mergeCell ref="M82:N82"/>
    <mergeCell ref="P82:Q82"/>
    <mergeCell ref="D71:Q71"/>
    <mergeCell ref="D72:E72"/>
    <mergeCell ref="G72:H72"/>
    <mergeCell ref="J72:K72"/>
    <mergeCell ref="M72:N72"/>
    <mergeCell ref="P72:Q72"/>
    <mergeCell ref="B12:C13"/>
    <mergeCell ref="D12:M12"/>
    <mergeCell ref="BH33:BL33"/>
    <mergeCell ref="B5:B9"/>
    <mergeCell ref="D2:M2"/>
    <mergeCell ref="B3:C4"/>
    <mergeCell ref="D3:M3"/>
    <mergeCell ref="D11:M11"/>
    <mergeCell ref="R2:AA2"/>
    <mergeCell ref="P3:Q4"/>
    <mergeCell ref="R3:AA3"/>
    <mergeCell ref="P5:P9"/>
    <mergeCell ref="R11:AA11"/>
    <mergeCell ref="B14:B18"/>
    <mergeCell ref="D20:M20"/>
    <mergeCell ref="B21:C22"/>
    <mergeCell ref="D21:M21"/>
    <mergeCell ref="B23:B27"/>
    <mergeCell ref="P23:P27"/>
    <mergeCell ref="AF2:AO2"/>
    <mergeCell ref="AD3:AE4"/>
    <mergeCell ref="AF3:AO3"/>
    <mergeCell ref="AD5:AD9"/>
    <mergeCell ref="AF11:AO11"/>
    <mergeCell ref="AD12:AE13"/>
    <mergeCell ref="AF12:AO12"/>
    <mergeCell ref="AD14:AD18"/>
    <mergeCell ref="AF20:AO20"/>
    <mergeCell ref="P12:Q13"/>
    <mergeCell ref="R12:AA12"/>
    <mergeCell ref="P14:P18"/>
    <mergeCell ref="R20:AA20"/>
    <mergeCell ref="P21:Q22"/>
    <mergeCell ref="R21:AA21"/>
    <mergeCell ref="AD23:AD27"/>
    <mergeCell ref="AT2:BC2"/>
    <mergeCell ref="AR3:AS4"/>
    <mergeCell ref="AT3:BC3"/>
    <mergeCell ref="AR5:AR9"/>
    <mergeCell ref="AT11:BC11"/>
    <mergeCell ref="AT20:BC20"/>
    <mergeCell ref="AR21:AS22"/>
    <mergeCell ref="AT21:BC21"/>
    <mergeCell ref="AD21:AE22"/>
    <mergeCell ref="AF21:AO21"/>
    <mergeCell ref="BF21:BG22"/>
    <mergeCell ref="BH21:BQ21"/>
    <mergeCell ref="BF23:BF27"/>
    <mergeCell ref="AR23:AR27"/>
    <mergeCell ref="BH2:BQ2"/>
    <mergeCell ref="BF3:BG4"/>
    <mergeCell ref="BH3:BQ3"/>
    <mergeCell ref="BF5:BF9"/>
    <mergeCell ref="BH11:BQ11"/>
    <mergeCell ref="BF12:BG13"/>
    <mergeCell ref="BH12:BQ12"/>
    <mergeCell ref="BF14:BF18"/>
    <mergeCell ref="BH20:BQ20"/>
    <mergeCell ref="AR12:AS13"/>
    <mergeCell ref="AT12:BC12"/>
    <mergeCell ref="AR14:AR18"/>
    <mergeCell ref="D56:E56"/>
    <mergeCell ref="G56:H56"/>
    <mergeCell ref="J56:K56"/>
    <mergeCell ref="M56:N56"/>
    <mergeCell ref="P56:Q56"/>
    <mergeCell ref="D47:E47"/>
    <mergeCell ref="P38:Q38"/>
    <mergeCell ref="M38:N38"/>
    <mergeCell ref="J38:K38"/>
    <mergeCell ref="G38:H38"/>
    <mergeCell ref="D38:E38"/>
    <mergeCell ref="G47:H47"/>
    <mergeCell ref="J47:K47"/>
    <mergeCell ref="M47:N47"/>
    <mergeCell ref="P47:Q4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8"/>
  <sheetViews>
    <sheetView tabSelected="1" zoomScaleNormal="100" workbookViewId="0">
      <selection activeCell="J8" sqref="J8"/>
    </sheetView>
  </sheetViews>
  <sheetFormatPr defaultRowHeight="15" x14ac:dyDescent="0.25"/>
  <sheetData>
    <row r="2" spans="1:16" ht="15.75" thickBot="1" x14ac:dyDescent="0.3">
      <c r="H2" t="s">
        <v>68</v>
      </c>
      <c r="K2" t="s">
        <v>36</v>
      </c>
      <c r="L2" t="s">
        <v>37</v>
      </c>
      <c r="M2" t="s">
        <v>38</v>
      </c>
      <c r="N2" t="s">
        <v>39</v>
      </c>
      <c r="O2" t="s">
        <v>40</v>
      </c>
    </row>
    <row r="3" spans="1:16" x14ac:dyDescent="0.25">
      <c r="B3" t="s">
        <v>36</v>
      </c>
      <c r="C3" s="22">
        <v>46</v>
      </c>
      <c r="D3" s="23">
        <v>2</v>
      </c>
      <c r="E3" s="23">
        <v>0</v>
      </c>
      <c r="F3" s="23">
        <v>0</v>
      </c>
      <c r="G3" s="24">
        <v>0</v>
      </c>
      <c r="H3">
        <f>SUM(C3:G3)</f>
        <v>48</v>
      </c>
      <c r="J3" t="s">
        <v>36</v>
      </c>
      <c r="K3" s="22">
        <f>C3/48</f>
        <v>0.95833333333333337</v>
      </c>
      <c r="L3" s="22">
        <f t="shared" ref="L3:O3" si="0">D3/46</f>
        <v>4.3478260869565216E-2</v>
      </c>
      <c r="M3" s="22">
        <f t="shared" si="0"/>
        <v>0</v>
      </c>
      <c r="N3" s="22">
        <f t="shared" si="0"/>
        <v>0</v>
      </c>
      <c r="O3" s="22">
        <f t="shared" si="0"/>
        <v>0</v>
      </c>
      <c r="P3" s="31"/>
    </row>
    <row r="4" spans="1:16" x14ac:dyDescent="0.25">
      <c r="B4" t="s">
        <v>37</v>
      </c>
      <c r="C4" s="25">
        <v>1</v>
      </c>
      <c r="D4" s="26">
        <v>65</v>
      </c>
      <c r="E4" s="26">
        <v>0</v>
      </c>
      <c r="F4" s="42">
        <v>0</v>
      </c>
      <c r="G4" s="27">
        <v>0</v>
      </c>
      <c r="H4">
        <f t="shared" ref="H4:H7" si="1">SUM(C4:G4)</f>
        <v>66</v>
      </c>
      <c r="J4" t="s">
        <v>37</v>
      </c>
      <c r="K4" s="25">
        <f>C4/66</f>
        <v>1.5151515151515152E-2</v>
      </c>
      <c r="L4" s="25">
        <f t="shared" ref="L4:O4" si="2">D4/66</f>
        <v>0.98484848484848486</v>
      </c>
      <c r="M4" s="25">
        <f t="shared" si="2"/>
        <v>0</v>
      </c>
      <c r="N4" s="25">
        <f t="shared" si="2"/>
        <v>0</v>
      </c>
      <c r="O4" s="25">
        <f t="shared" si="2"/>
        <v>0</v>
      </c>
    </row>
    <row r="5" spans="1:16" x14ac:dyDescent="0.25">
      <c r="B5" t="s">
        <v>38</v>
      </c>
      <c r="C5" s="25">
        <v>0</v>
      </c>
      <c r="D5" s="26">
        <v>0</v>
      </c>
      <c r="E5" s="26">
        <v>101</v>
      </c>
      <c r="F5" s="42">
        <v>0</v>
      </c>
      <c r="G5" s="27">
        <v>0</v>
      </c>
      <c r="H5">
        <f t="shared" si="1"/>
        <v>101</v>
      </c>
      <c r="J5" t="s">
        <v>38</v>
      </c>
      <c r="K5" s="25">
        <f>C5/101</f>
        <v>0</v>
      </c>
      <c r="L5" s="25">
        <f t="shared" ref="L5:O5" si="3">D5/101</f>
        <v>0</v>
      </c>
      <c r="M5" s="25">
        <f t="shared" si="3"/>
        <v>1</v>
      </c>
      <c r="N5" s="25">
        <f t="shared" si="3"/>
        <v>0</v>
      </c>
      <c r="O5" s="25">
        <f t="shared" si="3"/>
        <v>0</v>
      </c>
    </row>
    <row r="6" spans="1:16" x14ac:dyDescent="0.25">
      <c r="B6" t="s">
        <v>39</v>
      </c>
      <c r="C6" s="25">
        <v>0</v>
      </c>
      <c r="D6" s="42">
        <v>0</v>
      </c>
      <c r="E6" s="42">
        <v>0</v>
      </c>
      <c r="F6" s="42">
        <v>54</v>
      </c>
      <c r="G6" s="27">
        <v>5</v>
      </c>
      <c r="H6">
        <f t="shared" si="1"/>
        <v>59</v>
      </c>
      <c r="J6" t="s">
        <v>39</v>
      </c>
      <c r="K6" s="25">
        <f>C6/59</f>
        <v>0</v>
      </c>
      <c r="L6" s="25">
        <f t="shared" ref="L6:O6" si="4">D6/59</f>
        <v>0</v>
      </c>
      <c r="M6" s="25">
        <f t="shared" si="4"/>
        <v>0</v>
      </c>
      <c r="N6" s="25">
        <f t="shared" si="4"/>
        <v>0.9152542372881356</v>
      </c>
      <c r="O6" s="25">
        <f t="shared" si="4"/>
        <v>8.4745762711864403E-2</v>
      </c>
    </row>
    <row r="7" spans="1:16" ht="15.75" thickBot="1" x14ac:dyDescent="0.3">
      <c r="B7" t="s">
        <v>40</v>
      </c>
      <c r="C7" s="28">
        <v>0</v>
      </c>
      <c r="D7" s="29">
        <v>0</v>
      </c>
      <c r="E7" s="29">
        <v>0</v>
      </c>
      <c r="F7" s="29">
        <v>2</v>
      </c>
      <c r="G7" s="30">
        <v>84</v>
      </c>
      <c r="H7">
        <f t="shared" si="1"/>
        <v>86</v>
      </c>
      <c r="J7" t="s">
        <v>40</v>
      </c>
      <c r="K7" s="28">
        <f>C7/86</f>
        <v>0</v>
      </c>
      <c r="L7" s="28">
        <f t="shared" ref="L7:O7" si="5">D7/86</f>
        <v>0</v>
      </c>
      <c r="M7" s="28">
        <f t="shared" si="5"/>
        <v>0</v>
      </c>
      <c r="N7" s="28">
        <f t="shared" si="5"/>
        <v>2.3255813953488372E-2</v>
      </c>
      <c r="O7" s="28">
        <f t="shared" si="5"/>
        <v>0.97674418604651159</v>
      </c>
    </row>
    <row r="8" spans="1:16" x14ac:dyDescent="0.25">
      <c r="H8">
        <f>H3+H4+H5+H6+H7</f>
        <v>360</v>
      </c>
    </row>
    <row r="10" spans="1:16" x14ac:dyDescent="0.25">
      <c r="B10" t="s">
        <v>2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>
        <v>10</v>
      </c>
      <c r="N10" t="s">
        <v>68</v>
      </c>
    </row>
    <row r="11" spans="1:16" x14ac:dyDescent="0.25">
      <c r="B11" t="s">
        <v>36</v>
      </c>
      <c r="C11" s="34">
        <v>5</v>
      </c>
      <c r="D11" s="35">
        <v>5</v>
      </c>
      <c r="E11" s="35">
        <v>4</v>
      </c>
      <c r="F11" s="35">
        <v>4</v>
      </c>
      <c r="G11" s="35">
        <v>4</v>
      </c>
      <c r="H11" s="35">
        <v>5</v>
      </c>
      <c r="I11" s="35">
        <v>5</v>
      </c>
      <c r="J11" s="35">
        <v>5</v>
      </c>
      <c r="K11" s="35">
        <v>5</v>
      </c>
      <c r="L11" s="36">
        <v>4</v>
      </c>
      <c r="N11">
        <f>SUM(C11:L11)</f>
        <v>46</v>
      </c>
      <c r="O11" s="60">
        <f>SUM(N11:N15)</f>
        <v>48</v>
      </c>
    </row>
    <row r="12" spans="1:16" x14ac:dyDescent="0.25">
      <c r="A12" t="s">
        <v>63</v>
      </c>
      <c r="B12" t="s">
        <v>37</v>
      </c>
      <c r="C12" s="37">
        <v>0</v>
      </c>
      <c r="D12" s="42">
        <v>0</v>
      </c>
      <c r="E12" s="42">
        <v>1</v>
      </c>
      <c r="F12" s="42">
        <v>1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38">
        <v>0</v>
      </c>
      <c r="N12">
        <f t="shared" ref="N12:N43" si="6">SUM(C12:L12)</f>
        <v>2</v>
      </c>
      <c r="O12" s="60"/>
    </row>
    <row r="13" spans="1:16" x14ac:dyDescent="0.25">
      <c r="B13" t="s">
        <v>38</v>
      </c>
      <c r="C13" s="37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38">
        <v>0</v>
      </c>
      <c r="N13">
        <f t="shared" si="6"/>
        <v>0</v>
      </c>
      <c r="O13" s="60"/>
    </row>
    <row r="14" spans="1:16" x14ac:dyDescent="0.25">
      <c r="B14" t="s">
        <v>39</v>
      </c>
      <c r="C14" s="37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38">
        <v>0</v>
      </c>
      <c r="N14">
        <f t="shared" si="6"/>
        <v>0</v>
      </c>
      <c r="O14" s="60"/>
    </row>
    <row r="15" spans="1:16" x14ac:dyDescent="0.25">
      <c r="B15" t="s">
        <v>40</v>
      </c>
      <c r="C15" s="39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1">
        <v>0</v>
      </c>
      <c r="N15">
        <f t="shared" si="6"/>
        <v>0</v>
      </c>
      <c r="O15" s="60"/>
    </row>
    <row r="17" spans="1:16" ht="15.75" thickBot="1" x14ac:dyDescent="0.3">
      <c r="B17" t="s">
        <v>2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  <c r="O17" s="21"/>
      <c r="P17" s="61">
        <f>SUM(N18:N22)</f>
        <v>66</v>
      </c>
    </row>
    <row r="18" spans="1:16" x14ac:dyDescent="0.25">
      <c r="B18" t="s">
        <v>36</v>
      </c>
      <c r="C18" s="22">
        <v>1</v>
      </c>
      <c r="D18" s="23"/>
      <c r="E18" s="23"/>
      <c r="F18" s="23"/>
      <c r="G18" s="23"/>
      <c r="H18" s="23"/>
      <c r="I18" s="23"/>
      <c r="J18" s="23"/>
      <c r="K18" s="23"/>
      <c r="L18" s="24"/>
      <c r="N18">
        <f t="shared" si="6"/>
        <v>1</v>
      </c>
      <c r="O18" s="21"/>
      <c r="P18" s="61"/>
    </row>
    <row r="19" spans="1:16" x14ac:dyDescent="0.25">
      <c r="A19" t="s">
        <v>64</v>
      </c>
      <c r="B19" t="s">
        <v>37</v>
      </c>
      <c r="C19" s="42">
        <v>6</v>
      </c>
      <c r="D19" s="42">
        <v>7</v>
      </c>
      <c r="E19" s="42">
        <v>6</v>
      </c>
      <c r="F19" s="42">
        <v>7</v>
      </c>
      <c r="G19" s="42">
        <v>6</v>
      </c>
      <c r="H19" s="42">
        <v>7</v>
      </c>
      <c r="I19" s="42">
        <v>7</v>
      </c>
      <c r="J19" s="42">
        <v>6</v>
      </c>
      <c r="K19" s="27">
        <v>7</v>
      </c>
      <c r="L19" s="42">
        <v>6</v>
      </c>
      <c r="N19">
        <f>SUM(C19:L19)</f>
        <v>65</v>
      </c>
      <c r="O19" s="21"/>
      <c r="P19" s="61"/>
    </row>
    <row r="20" spans="1:16" x14ac:dyDescent="0.25">
      <c r="B20" t="s">
        <v>38</v>
      </c>
      <c r="C20" s="25"/>
      <c r="D20" s="26"/>
      <c r="E20" s="26"/>
      <c r="F20" s="26"/>
      <c r="G20" s="26"/>
      <c r="H20" s="26"/>
      <c r="I20" s="26"/>
      <c r="J20" s="26"/>
      <c r="K20" s="26"/>
      <c r="L20" s="27"/>
      <c r="N20">
        <f t="shared" si="6"/>
        <v>0</v>
      </c>
      <c r="O20" s="21"/>
      <c r="P20" s="61"/>
    </row>
    <row r="21" spans="1:16" x14ac:dyDescent="0.25">
      <c r="B21" t="s">
        <v>39</v>
      </c>
      <c r="C21" s="25"/>
      <c r="D21" s="26"/>
      <c r="E21" s="26"/>
      <c r="F21" s="26"/>
      <c r="G21" s="26"/>
      <c r="H21" s="26"/>
      <c r="I21" s="26"/>
      <c r="J21" s="26"/>
      <c r="K21" s="26"/>
      <c r="L21" s="27"/>
      <c r="N21">
        <f t="shared" si="6"/>
        <v>0</v>
      </c>
      <c r="O21" s="21"/>
      <c r="P21" s="61"/>
    </row>
    <row r="22" spans="1:16" ht="15.75" thickBot="1" x14ac:dyDescent="0.3">
      <c r="B22" t="s">
        <v>40</v>
      </c>
      <c r="C22" s="28"/>
      <c r="D22" s="29"/>
      <c r="E22" s="29"/>
      <c r="F22" s="29"/>
      <c r="G22" s="29"/>
      <c r="H22" s="29"/>
      <c r="I22" s="29"/>
      <c r="J22" s="29"/>
      <c r="K22" s="29"/>
      <c r="L22" s="30"/>
      <c r="N22">
        <f t="shared" si="6"/>
        <v>0</v>
      </c>
      <c r="O22" s="21"/>
      <c r="P22" s="61"/>
    </row>
    <row r="24" spans="1:16" x14ac:dyDescent="0.25">
      <c r="B24" t="s">
        <v>2</v>
      </c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L24">
        <v>10</v>
      </c>
      <c r="O24" s="60"/>
    </row>
    <row r="25" spans="1:16" x14ac:dyDescent="0.25">
      <c r="B25" t="s">
        <v>36</v>
      </c>
      <c r="C25" s="34"/>
      <c r="D25" s="35"/>
      <c r="E25" s="35"/>
      <c r="F25" s="35"/>
      <c r="G25" s="35"/>
      <c r="H25" s="35"/>
      <c r="I25" s="35"/>
      <c r="J25" s="35"/>
      <c r="K25" s="35"/>
      <c r="L25" s="35"/>
      <c r="N25">
        <f t="shared" si="6"/>
        <v>0</v>
      </c>
      <c r="O25" s="60"/>
      <c r="P25" s="61">
        <f>SUM(N25:N29)</f>
        <v>101</v>
      </c>
    </row>
    <row r="26" spans="1:16" x14ac:dyDescent="0.25">
      <c r="A26" t="s">
        <v>65</v>
      </c>
      <c r="B26" t="s">
        <v>37</v>
      </c>
      <c r="C26" s="37"/>
      <c r="D26" s="42"/>
      <c r="E26" s="42"/>
      <c r="F26" s="42"/>
      <c r="G26" s="42"/>
      <c r="H26" s="42"/>
      <c r="I26" s="42"/>
      <c r="J26" s="42"/>
      <c r="K26" s="42"/>
      <c r="L26" s="42"/>
      <c r="N26">
        <f t="shared" si="6"/>
        <v>0</v>
      </c>
      <c r="O26" s="60"/>
      <c r="P26" s="61"/>
    </row>
    <row r="27" spans="1:16" x14ac:dyDescent="0.25">
      <c r="B27" t="s">
        <v>38</v>
      </c>
      <c r="C27" s="37">
        <v>11</v>
      </c>
      <c r="D27" s="42">
        <v>10</v>
      </c>
      <c r="E27" s="42">
        <v>10</v>
      </c>
      <c r="F27" s="42">
        <v>10</v>
      </c>
      <c r="G27" s="42">
        <v>10</v>
      </c>
      <c r="H27" s="42">
        <v>10</v>
      </c>
      <c r="I27" s="42">
        <v>10</v>
      </c>
      <c r="J27" s="42">
        <v>10</v>
      </c>
      <c r="K27" s="42">
        <v>10</v>
      </c>
      <c r="L27" s="38">
        <v>10</v>
      </c>
      <c r="N27">
        <f t="shared" si="6"/>
        <v>101</v>
      </c>
      <c r="O27" s="60"/>
      <c r="P27" s="61"/>
    </row>
    <row r="28" spans="1:16" x14ac:dyDescent="0.25">
      <c r="B28" t="s">
        <v>39</v>
      </c>
      <c r="C28" s="37"/>
      <c r="D28" s="42"/>
      <c r="E28" s="42"/>
      <c r="F28" s="42"/>
      <c r="G28" s="42"/>
      <c r="H28" s="42"/>
      <c r="I28" s="42"/>
      <c r="J28" s="42"/>
      <c r="K28" s="42"/>
      <c r="L28" s="42"/>
      <c r="N28">
        <f t="shared" si="6"/>
        <v>0</v>
      </c>
      <c r="O28" s="60"/>
      <c r="P28" s="61"/>
    </row>
    <row r="29" spans="1:16" x14ac:dyDescent="0.25">
      <c r="B29" t="s">
        <v>40</v>
      </c>
      <c r="C29" s="39"/>
      <c r="D29" s="40"/>
      <c r="E29" s="40"/>
      <c r="F29" s="40"/>
      <c r="G29" s="40"/>
      <c r="H29" s="40"/>
      <c r="I29" s="40"/>
      <c r="J29" s="40"/>
      <c r="K29" s="40"/>
      <c r="L29" s="40"/>
      <c r="N29">
        <f t="shared" si="6"/>
        <v>0</v>
      </c>
      <c r="O29" s="60"/>
      <c r="P29" s="61"/>
    </row>
    <row r="31" spans="1:16" x14ac:dyDescent="0.25">
      <c r="B31" t="s">
        <v>2</v>
      </c>
      <c r="C31">
        <v>1</v>
      </c>
      <c r="D31">
        <v>2</v>
      </c>
      <c r="E31">
        <v>3</v>
      </c>
      <c r="F31">
        <v>4</v>
      </c>
      <c r="G31">
        <v>5</v>
      </c>
      <c r="H31">
        <v>6</v>
      </c>
      <c r="I31">
        <v>7</v>
      </c>
      <c r="J31">
        <v>8</v>
      </c>
      <c r="K31">
        <v>9</v>
      </c>
      <c r="L31">
        <v>10</v>
      </c>
      <c r="O31" s="60"/>
    </row>
    <row r="32" spans="1:16" x14ac:dyDescent="0.25">
      <c r="B32" t="s">
        <v>36</v>
      </c>
      <c r="C32" s="34"/>
      <c r="D32" s="35"/>
      <c r="E32" s="35"/>
      <c r="F32" s="35"/>
      <c r="G32" s="35"/>
      <c r="H32" s="35"/>
      <c r="I32" s="35"/>
      <c r="J32" s="35"/>
      <c r="K32" s="35"/>
      <c r="L32" s="35"/>
      <c r="N32">
        <f t="shared" si="6"/>
        <v>0</v>
      </c>
      <c r="O32" s="60"/>
      <c r="P32" s="61">
        <f>SUM(N32:N36)</f>
        <v>59</v>
      </c>
    </row>
    <row r="33" spans="1:16" x14ac:dyDescent="0.25">
      <c r="A33" t="s">
        <v>66</v>
      </c>
      <c r="B33" t="s">
        <v>37</v>
      </c>
      <c r="C33" s="37"/>
      <c r="D33" s="26"/>
      <c r="E33" s="26"/>
      <c r="F33" s="26"/>
      <c r="G33" s="26"/>
      <c r="H33" s="26"/>
      <c r="I33" s="26"/>
      <c r="J33" s="26"/>
      <c r="K33" s="26"/>
      <c r="L33" s="26"/>
      <c r="N33">
        <f t="shared" si="6"/>
        <v>0</v>
      </c>
      <c r="O33" s="60"/>
      <c r="P33" s="61"/>
    </row>
    <row r="34" spans="1:16" x14ac:dyDescent="0.25">
      <c r="B34" t="s">
        <v>38</v>
      </c>
      <c r="C34" s="37"/>
      <c r="D34" s="42"/>
      <c r="E34" s="42"/>
      <c r="F34" s="42"/>
      <c r="G34" s="42"/>
      <c r="H34" s="42"/>
      <c r="I34" s="42"/>
      <c r="J34" s="42"/>
      <c r="K34" s="42"/>
      <c r="L34" s="42"/>
      <c r="N34">
        <f t="shared" si="6"/>
        <v>0</v>
      </c>
      <c r="O34" s="60"/>
      <c r="P34" s="61"/>
    </row>
    <row r="35" spans="1:16" x14ac:dyDescent="0.25">
      <c r="B35" t="s">
        <v>39</v>
      </c>
      <c r="C35" s="37">
        <v>6</v>
      </c>
      <c r="D35" s="42">
        <v>4</v>
      </c>
      <c r="E35" s="42">
        <v>4</v>
      </c>
      <c r="F35" s="42">
        <v>6</v>
      </c>
      <c r="G35" s="42">
        <v>6</v>
      </c>
      <c r="H35" s="42">
        <v>6</v>
      </c>
      <c r="I35" s="42">
        <v>6</v>
      </c>
      <c r="J35" s="42">
        <v>5</v>
      </c>
      <c r="K35" s="42">
        <v>6</v>
      </c>
      <c r="L35" s="38">
        <v>5</v>
      </c>
      <c r="N35">
        <f t="shared" si="6"/>
        <v>54</v>
      </c>
      <c r="O35" s="60"/>
      <c r="P35" s="61"/>
    </row>
    <row r="36" spans="1:16" x14ac:dyDescent="0.25">
      <c r="B36" t="s">
        <v>40</v>
      </c>
      <c r="C36" s="39"/>
      <c r="D36" s="40">
        <v>2</v>
      </c>
      <c r="E36" s="40">
        <v>2</v>
      </c>
      <c r="F36" s="40"/>
      <c r="G36" s="40"/>
      <c r="H36" s="40"/>
      <c r="I36" s="40"/>
      <c r="J36" s="40">
        <v>1</v>
      </c>
      <c r="K36" s="40"/>
      <c r="L36" s="41"/>
      <c r="N36">
        <f t="shared" si="6"/>
        <v>5</v>
      </c>
      <c r="O36" s="60"/>
      <c r="P36" s="61"/>
    </row>
    <row r="38" spans="1:16" x14ac:dyDescent="0.25">
      <c r="B38" t="s">
        <v>2</v>
      </c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O38" s="60"/>
    </row>
    <row r="39" spans="1:16" x14ac:dyDescent="0.25">
      <c r="B39" t="s">
        <v>36</v>
      </c>
      <c r="C39" s="34"/>
      <c r="D39" s="35"/>
      <c r="E39" s="35"/>
      <c r="F39" s="35"/>
      <c r="G39" s="35"/>
      <c r="H39" s="35"/>
      <c r="I39" s="35"/>
      <c r="J39" s="35"/>
      <c r="K39" s="35"/>
      <c r="L39" s="35"/>
      <c r="N39">
        <f t="shared" si="6"/>
        <v>0</v>
      </c>
      <c r="O39" s="60"/>
      <c r="P39" s="61">
        <f>SUM(N39:N43)</f>
        <v>86</v>
      </c>
    </row>
    <row r="40" spans="1:16" x14ac:dyDescent="0.25">
      <c r="A40" t="s">
        <v>67</v>
      </c>
      <c r="B40" t="s">
        <v>37</v>
      </c>
      <c r="C40" s="37"/>
      <c r="D40" s="42"/>
      <c r="E40" s="42"/>
      <c r="F40" s="42"/>
      <c r="G40" s="42"/>
      <c r="H40" s="42"/>
      <c r="I40" s="42"/>
      <c r="J40" s="42"/>
      <c r="K40" s="42"/>
      <c r="L40" s="42"/>
      <c r="N40">
        <f t="shared" si="6"/>
        <v>0</v>
      </c>
      <c r="O40" s="60"/>
      <c r="P40" s="61"/>
    </row>
    <row r="41" spans="1:16" x14ac:dyDescent="0.25">
      <c r="B41" t="s">
        <v>38</v>
      </c>
      <c r="C41" s="37"/>
      <c r="D41" s="42"/>
      <c r="E41" s="42"/>
      <c r="F41" s="42"/>
      <c r="G41" s="42"/>
      <c r="H41" s="42"/>
      <c r="I41" s="42"/>
      <c r="J41" s="42"/>
      <c r="K41" s="42"/>
      <c r="L41" s="42"/>
      <c r="N41">
        <f t="shared" si="6"/>
        <v>0</v>
      </c>
      <c r="O41" s="60"/>
      <c r="P41" s="61"/>
    </row>
    <row r="42" spans="1:16" x14ac:dyDescent="0.25">
      <c r="B42" t="s">
        <v>39</v>
      </c>
      <c r="C42" s="37"/>
      <c r="D42" s="42"/>
      <c r="E42" s="42"/>
      <c r="F42" s="42"/>
      <c r="G42" s="42"/>
      <c r="H42" s="42"/>
      <c r="I42" s="42"/>
      <c r="J42" s="42">
        <v>1</v>
      </c>
      <c r="K42" s="42">
        <v>1</v>
      </c>
      <c r="L42" s="38"/>
      <c r="N42">
        <f t="shared" si="6"/>
        <v>2</v>
      </c>
      <c r="O42" s="60"/>
      <c r="P42" s="61"/>
    </row>
    <row r="43" spans="1:16" x14ac:dyDescent="0.25">
      <c r="B43" t="s">
        <v>40</v>
      </c>
      <c r="C43" s="39">
        <v>9</v>
      </c>
      <c r="D43" s="40">
        <v>9</v>
      </c>
      <c r="E43" s="40">
        <v>8</v>
      </c>
      <c r="F43" s="40">
        <v>9</v>
      </c>
      <c r="G43" s="40">
        <v>8</v>
      </c>
      <c r="H43" s="40">
        <v>9</v>
      </c>
      <c r="I43" s="40">
        <v>9</v>
      </c>
      <c r="J43" s="40">
        <v>7</v>
      </c>
      <c r="K43" s="40">
        <v>8</v>
      </c>
      <c r="L43" s="41">
        <v>8</v>
      </c>
      <c r="N43">
        <f t="shared" si="6"/>
        <v>84</v>
      </c>
      <c r="O43" s="60"/>
      <c r="P43" s="61"/>
    </row>
    <row r="48" spans="1:16" x14ac:dyDescent="0.25">
      <c r="O48">
        <f>O11+P17+P25+P32+P39</f>
        <v>360</v>
      </c>
    </row>
  </sheetData>
  <mergeCells count="8">
    <mergeCell ref="O11:O15"/>
    <mergeCell ref="O24:O29"/>
    <mergeCell ref="O31:O36"/>
    <mergeCell ref="O38:O43"/>
    <mergeCell ref="P17:P22"/>
    <mergeCell ref="P25:P29"/>
    <mergeCell ref="P32:P36"/>
    <mergeCell ref="P39:P4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80"/>
  <sheetViews>
    <sheetView topLeftCell="B16" workbookViewId="0">
      <selection activeCell="N79" sqref="N79"/>
    </sheetView>
  </sheetViews>
  <sheetFormatPr defaultRowHeight="15" x14ac:dyDescent="0.25"/>
  <sheetData>
    <row r="1" spans="2:17" x14ac:dyDescent="0.25">
      <c r="B1" s="33" t="s">
        <v>76</v>
      </c>
    </row>
    <row r="7" spans="2:17" x14ac:dyDescent="0.25">
      <c r="E7" t="s">
        <v>36</v>
      </c>
      <c r="F7" t="s">
        <v>37</v>
      </c>
      <c r="G7" t="s">
        <v>38</v>
      </c>
      <c r="H7" t="s">
        <v>39</v>
      </c>
      <c r="I7" t="s">
        <v>40</v>
      </c>
      <c r="M7" t="s">
        <v>36</v>
      </c>
      <c r="N7" t="s">
        <v>37</v>
      </c>
      <c r="O7" t="s">
        <v>38</v>
      </c>
      <c r="P7" t="s">
        <v>39</v>
      </c>
      <c r="Q7" t="s">
        <v>40</v>
      </c>
    </row>
    <row r="8" spans="2:17" x14ac:dyDescent="0.25">
      <c r="D8" t="s">
        <v>36</v>
      </c>
      <c r="E8">
        <v>174</v>
      </c>
      <c r="F8">
        <v>42</v>
      </c>
      <c r="G8">
        <v>0</v>
      </c>
      <c r="H8">
        <v>0</v>
      </c>
      <c r="I8">
        <v>18</v>
      </c>
      <c r="J8">
        <f>E8+F8+G8+H8+I8</f>
        <v>234</v>
      </c>
      <c r="L8" t="s">
        <v>36</v>
      </c>
      <c r="M8">
        <f>E8/234</f>
        <v>0.74358974358974361</v>
      </c>
      <c r="N8">
        <f t="shared" ref="N8:Q8" si="0">F8/234</f>
        <v>0.17948717948717949</v>
      </c>
      <c r="O8">
        <f t="shared" si="0"/>
        <v>0</v>
      </c>
      <c r="P8">
        <f t="shared" si="0"/>
        <v>0</v>
      </c>
      <c r="Q8">
        <f t="shared" si="0"/>
        <v>7.6923076923076927E-2</v>
      </c>
    </row>
    <row r="9" spans="2:17" x14ac:dyDescent="0.25">
      <c r="D9" t="s">
        <v>37</v>
      </c>
      <c r="E9">
        <v>70</v>
      </c>
      <c r="F9">
        <v>173</v>
      </c>
      <c r="G9">
        <v>12</v>
      </c>
      <c r="H9">
        <v>0</v>
      </c>
      <c r="I9">
        <v>0</v>
      </c>
      <c r="J9">
        <f t="shared" ref="J9:J12" si="1">E9+F9+G9+H9+I9</f>
        <v>255</v>
      </c>
      <c r="L9" t="s">
        <v>37</v>
      </c>
      <c r="M9">
        <f>E9/255</f>
        <v>0.27450980392156865</v>
      </c>
      <c r="N9">
        <f t="shared" ref="N9:Q9" si="2">F9/255</f>
        <v>0.67843137254901964</v>
      </c>
      <c r="O9">
        <f t="shared" si="2"/>
        <v>4.7058823529411764E-2</v>
      </c>
      <c r="P9">
        <f t="shared" si="2"/>
        <v>0</v>
      </c>
      <c r="Q9">
        <f t="shared" si="2"/>
        <v>0</v>
      </c>
    </row>
    <row r="10" spans="2:17" x14ac:dyDescent="0.25">
      <c r="D10" t="s">
        <v>38</v>
      </c>
      <c r="E10">
        <v>0</v>
      </c>
      <c r="F10">
        <v>23</v>
      </c>
      <c r="G10">
        <v>300</v>
      </c>
      <c r="H10">
        <v>15</v>
      </c>
      <c r="I10">
        <v>0</v>
      </c>
      <c r="J10">
        <f t="shared" si="1"/>
        <v>338</v>
      </c>
      <c r="L10" t="s">
        <v>38</v>
      </c>
      <c r="M10">
        <f>E10/338</f>
        <v>0</v>
      </c>
      <c r="N10">
        <f t="shared" ref="N10:Q10" si="3">F10/338</f>
        <v>6.8047337278106509E-2</v>
      </c>
      <c r="O10">
        <f t="shared" si="3"/>
        <v>0.8875739644970414</v>
      </c>
      <c r="P10">
        <f t="shared" si="3"/>
        <v>4.4378698224852069E-2</v>
      </c>
      <c r="Q10">
        <f t="shared" si="3"/>
        <v>0</v>
      </c>
    </row>
    <row r="11" spans="2:17" x14ac:dyDescent="0.25">
      <c r="D11" t="s">
        <v>39</v>
      </c>
      <c r="E11">
        <v>0</v>
      </c>
      <c r="F11">
        <v>0</v>
      </c>
      <c r="G11">
        <v>30</v>
      </c>
      <c r="H11">
        <v>316</v>
      </c>
      <c r="I11">
        <v>22</v>
      </c>
      <c r="J11">
        <f t="shared" si="1"/>
        <v>368</v>
      </c>
      <c r="L11" t="s">
        <v>39</v>
      </c>
      <c r="M11">
        <f>E11/368</f>
        <v>0</v>
      </c>
      <c r="N11">
        <f t="shared" ref="N11:Q11" si="4">F11/368</f>
        <v>0</v>
      </c>
      <c r="O11">
        <f t="shared" si="4"/>
        <v>8.1521739130434784E-2</v>
      </c>
      <c r="P11">
        <f t="shared" si="4"/>
        <v>0.85869565217391308</v>
      </c>
      <c r="Q11">
        <f t="shared" si="4"/>
        <v>5.9782608695652176E-2</v>
      </c>
    </row>
    <row r="12" spans="2:17" x14ac:dyDescent="0.25">
      <c r="D12" t="s">
        <v>40</v>
      </c>
      <c r="E12">
        <v>26</v>
      </c>
      <c r="F12">
        <v>1</v>
      </c>
      <c r="G12">
        <v>1</v>
      </c>
      <c r="H12">
        <v>12</v>
      </c>
      <c r="I12">
        <v>127</v>
      </c>
      <c r="J12">
        <f t="shared" si="1"/>
        <v>167</v>
      </c>
      <c r="L12" t="s">
        <v>40</v>
      </c>
      <c r="M12">
        <f>E12/167</f>
        <v>0.15568862275449102</v>
      </c>
      <c r="N12">
        <f t="shared" ref="N12:Q12" si="5">F12/167</f>
        <v>5.9880239520958087E-3</v>
      </c>
      <c r="O12">
        <f t="shared" si="5"/>
        <v>5.9880239520958087E-3</v>
      </c>
      <c r="P12">
        <f t="shared" si="5"/>
        <v>7.1856287425149698E-2</v>
      </c>
      <c r="Q12">
        <f t="shared" si="5"/>
        <v>0.76047904191616766</v>
      </c>
    </row>
    <row r="17" spans="3:17" x14ac:dyDescent="0.25">
      <c r="D17" t="s">
        <v>2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  <c r="K17">
        <v>7</v>
      </c>
      <c r="L17">
        <v>8</v>
      </c>
      <c r="M17">
        <v>9</v>
      </c>
      <c r="N17">
        <v>10</v>
      </c>
      <c r="P17" t="s">
        <v>68</v>
      </c>
    </row>
    <row r="18" spans="3:17" x14ac:dyDescent="0.25">
      <c r="D18" t="s">
        <v>36</v>
      </c>
      <c r="E18">
        <v>18</v>
      </c>
      <c r="F18">
        <v>22</v>
      </c>
      <c r="G18">
        <v>12</v>
      </c>
      <c r="H18">
        <v>15</v>
      </c>
      <c r="I18">
        <v>15</v>
      </c>
      <c r="J18">
        <v>11</v>
      </c>
      <c r="K18">
        <v>23</v>
      </c>
      <c r="L18">
        <v>20</v>
      </c>
      <c r="M18">
        <v>17</v>
      </c>
      <c r="N18">
        <v>21</v>
      </c>
      <c r="P18">
        <f>SUM(E18:N18)</f>
        <v>174</v>
      </c>
    </row>
    <row r="19" spans="3:17" x14ac:dyDescent="0.25">
      <c r="C19" t="s">
        <v>63</v>
      </c>
      <c r="D19" t="s">
        <v>37</v>
      </c>
      <c r="E19">
        <v>5</v>
      </c>
      <c r="F19">
        <v>1</v>
      </c>
      <c r="G19">
        <v>8</v>
      </c>
      <c r="H19">
        <v>7</v>
      </c>
      <c r="I19">
        <v>4</v>
      </c>
      <c r="J19">
        <v>8</v>
      </c>
      <c r="K19">
        <v>0</v>
      </c>
      <c r="L19">
        <v>4</v>
      </c>
      <c r="M19">
        <v>4</v>
      </c>
      <c r="N19">
        <v>1</v>
      </c>
      <c r="P19">
        <f t="shared" ref="P19:P49" si="6">SUM(E19:N19)</f>
        <v>42</v>
      </c>
    </row>
    <row r="20" spans="3:17" x14ac:dyDescent="0.25">
      <c r="D20" t="s">
        <v>38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P20">
        <f t="shared" si="6"/>
        <v>0</v>
      </c>
      <c r="Q20">
        <f>P18+P19+P20+P21+P22</f>
        <v>234</v>
      </c>
    </row>
    <row r="21" spans="3:17" x14ac:dyDescent="0.25">
      <c r="D21" t="s">
        <v>39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P21">
        <f t="shared" si="6"/>
        <v>0</v>
      </c>
    </row>
    <row r="22" spans="3:17" x14ac:dyDescent="0.25">
      <c r="D22" t="s">
        <v>40</v>
      </c>
      <c r="E22">
        <v>1</v>
      </c>
      <c r="F22">
        <v>0</v>
      </c>
      <c r="G22">
        <v>4</v>
      </c>
      <c r="H22">
        <v>1</v>
      </c>
      <c r="I22">
        <v>4</v>
      </c>
      <c r="J22">
        <v>5</v>
      </c>
      <c r="K22">
        <v>0</v>
      </c>
      <c r="L22">
        <v>0</v>
      </c>
      <c r="M22">
        <v>2</v>
      </c>
      <c r="N22">
        <v>1</v>
      </c>
      <c r="P22">
        <f t="shared" si="6"/>
        <v>18</v>
      </c>
    </row>
    <row r="24" spans="3:17" x14ac:dyDescent="0.25">
      <c r="D24" t="s">
        <v>2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</row>
    <row r="25" spans="3:17" x14ac:dyDescent="0.25">
      <c r="D25" t="s">
        <v>36</v>
      </c>
      <c r="E25">
        <v>11</v>
      </c>
      <c r="F25">
        <v>10</v>
      </c>
      <c r="G25">
        <v>7</v>
      </c>
      <c r="H25">
        <v>4</v>
      </c>
      <c r="I25">
        <v>12</v>
      </c>
      <c r="J25">
        <v>1</v>
      </c>
      <c r="K25">
        <v>11</v>
      </c>
      <c r="L25">
        <v>2</v>
      </c>
      <c r="M25">
        <v>9</v>
      </c>
      <c r="N25">
        <v>3</v>
      </c>
      <c r="P25">
        <f t="shared" si="6"/>
        <v>70</v>
      </c>
    </row>
    <row r="26" spans="3:17" x14ac:dyDescent="0.25">
      <c r="C26" t="s">
        <v>64</v>
      </c>
      <c r="D26" t="s">
        <v>37</v>
      </c>
      <c r="E26">
        <v>12</v>
      </c>
      <c r="F26">
        <v>13</v>
      </c>
      <c r="G26">
        <v>15</v>
      </c>
      <c r="H26">
        <v>21</v>
      </c>
      <c r="I26">
        <v>13</v>
      </c>
      <c r="J26">
        <v>25</v>
      </c>
      <c r="K26">
        <v>15</v>
      </c>
      <c r="L26">
        <v>22</v>
      </c>
      <c r="M26">
        <v>17</v>
      </c>
      <c r="N26">
        <v>20</v>
      </c>
      <c r="P26">
        <f t="shared" si="6"/>
        <v>173</v>
      </c>
    </row>
    <row r="27" spans="3:17" x14ac:dyDescent="0.25">
      <c r="D27" t="s">
        <v>38</v>
      </c>
      <c r="E27">
        <v>3</v>
      </c>
      <c r="F27">
        <v>3</v>
      </c>
      <c r="G27">
        <v>2</v>
      </c>
      <c r="H27">
        <v>1</v>
      </c>
      <c r="I27">
        <v>0</v>
      </c>
      <c r="J27">
        <v>0</v>
      </c>
      <c r="K27">
        <v>0</v>
      </c>
      <c r="L27">
        <v>1</v>
      </c>
      <c r="M27">
        <v>0</v>
      </c>
      <c r="N27">
        <v>2</v>
      </c>
      <c r="P27">
        <f t="shared" si="6"/>
        <v>12</v>
      </c>
      <c r="Q27">
        <f>P25+P26+P27+P28+P29</f>
        <v>255</v>
      </c>
    </row>
    <row r="28" spans="3:17" x14ac:dyDescent="0.25">
      <c r="D28" t="s">
        <v>39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P28">
        <f t="shared" si="6"/>
        <v>0</v>
      </c>
    </row>
    <row r="29" spans="3:17" x14ac:dyDescent="0.25">
      <c r="D29" t="s">
        <v>40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P29">
        <f t="shared" si="6"/>
        <v>0</v>
      </c>
    </row>
    <row r="31" spans="3:17" x14ac:dyDescent="0.25">
      <c r="D31" t="s">
        <v>2</v>
      </c>
      <c r="E31">
        <v>1</v>
      </c>
      <c r="F31">
        <v>2</v>
      </c>
      <c r="G31">
        <v>3</v>
      </c>
      <c r="H31">
        <v>4</v>
      </c>
      <c r="I31">
        <v>5</v>
      </c>
      <c r="J31">
        <v>6</v>
      </c>
      <c r="K31">
        <v>7</v>
      </c>
      <c r="L31">
        <v>8</v>
      </c>
      <c r="M31">
        <v>9</v>
      </c>
      <c r="N31">
        <v>10</v>
      </c>
    </row>
    <row r="32" spans="3:17" x14ac:dyDescent="0.25">
      <c r="D32" t="s">
        <v>36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P32">
        <f t="shared" si="6"/>
        <v>0</v>
      </c>
    </row>
    <row r="33" spans="3:20" x14ac:dyDescent="0.25">
      <c r="C33" t="s">
        <v>65</v>
      </c>
      <c r="D33" t="s">
        <v>37</v>
      </c>
      <c r="E33">
        <v>2</v>
      </c>
      <c r="F33">
        <v>0</v>
      </c>
      <c r="G33">
        <v>0</v>
      </c>
      <c r="H33">
        <v>6</v>
      </c>
      <c r="I33">
        <v>0</v>
      </c>
      <c r="J33">
        <v>1</v>
      </c>
      <c r="K33">
        <v>2</v>
      </c>
      <c r="L33">
        <v>1</v>
      </c>
      <c r="M33">
        <v>11</v>
      </c>
      <c r="N33">
        <v>0</v>
      </c>
      <c r="P33">
        <f t="shared" si="6"/>
        <v>23</v>
      </c>
    </row>
    <row r="34" spans="3:20" x14ac:dyDescent="0.25">
      <c r="D34" t="s">
        <v>38</v>
      </c>
      <c r="E34">
        <v>31</v>
      </c>
      <c r="F34">
        <v>34</v>
      </c>
      <c r="G34">
        <v>25</v>
      </c>
      <c r="H34">
        <v>25</v>
      </c>
      <c r="I34">
        <v>32</v>
      </c>
      <c r="J34">
        <v>33</v>
      </c>
      <c r="K34">
        <v>32</v>
      </c>
      <c r="L34">
        <v>33</v>
      </c>
      <c r="M34">
        <v>23</v>
      </c>
      <c r="N34">
        <v>32</v>
      </c>
      <c r="P34">
        <f t="shared" si="6"/>
        <v>300</v>
      </c>
      <c r="Q34">
        <f>P32+P33+P34+P35+P36</f>
        <v>338</v>
      </c>
    </row>
    <row r="35" spans="3:20" x14ac:dyDescent="0.25">
      <c r="D35" t="s">
        <v>39</v>
      </c>
      <c r="E35">
        <v>1</v>
      </c>
      <c r="F35">
        <v>0</v>
      </c>
      <c r="G35">
        <v>9</v>
      </c>
      <c r="H35">
        <v>3</v>
      </c>
      <c r="I35">
        <v>1</v>
      </c>
      <c r="J35">
        <v>0</v>
      </c>
      <c r="K35">
        <v>0</v>
      </c>
      <c r="L35">
        <v>0</v>
      </c>
      <c r="M35">
        <v>0</v>
      </c>
      <c r="N35">
        <v>1</v>
      </c>
      <c r="P35">
        <f t="shared" si="6"/>
        <v>15</v>
      </c>
      <c r="T35">
        <f>Q20+Q27+Q34+Q41+Q48</f>
        <v>1362</v>
      </c>
    </row>
    <row r="36" spans="3:20" x14ac:dyDescent="0.25">
      <c r="D36" t="s">
        <v>40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P36">
        <f t="shared" si="6"/>
        <v>0</v>
      </c>
    </row>
    <row r="38" spans="3:20" x14ac:dyDescent="0.25">
      <c r="D38" t="s">
        <v>2</v>
      </c>
      <c r="E38">
        <v>1</v>
      </c>
      <c r="F38">
        <v>2</v>
      </c>
      <c r="G38">
        <v>3</v>
      </c>
      <c r="H38">
        <v>4</v>
      </c>
      <c r="I38">
        <v>5</v>
      </c>
      <c r="J38">
        <v>6</v>
      </c>
      <c r="K38">
        <v>7</v>
      </c>
      <c r="L38">
        <v>8</v>
      </c>
      <c r="M38">
        <v>9</v>
      </c>
      <c r="N38">
        <v>10</v>
      </c>
    </row>
    <row r="39" spans="3:20" x14ac:dyDescent="0.25">
      <c r="D39" t="s">
        <v>36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P39">
        <f t="shared" si="6"/>
        <v>0</v>
      </c>
    </row>
    <row r="40" spans="3:20" x14ac:dyDescent="0.25">
      <c r="C40" t="s">
        <v>66</v>
      </c>
      <c r="D40" t="s">
        <v>37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P40">
        <f t="shared" si="6"/>
        <v>0</v>
      </c>
    </row>
    <row r="41" spans="3:20" x14ac:dyDescent="0.25">
      <c r="D41" t="s">
        <v>38</v>
      </c>
      <c r="E41">
        <v>2</v>
      </c>
      <c r="F41">
        <v>2</v>
      </c>
      <c r="G41">
        <v>0</v>
      </c>
      <c r="H41">
        <v>0</v>
      </c>
      <c r="I41">
        <v>7</v>
      </c>
      <c r="J41">
        <v>7</v>
      </c>
      <c r="K41">
        <v>4</v>
      </c>
      <c r="L41">
        <v>2</v>
      </c>
      <c r="M41">
        <v>6</v>
      </c>
      <c r="N41">
        <v>0</v>
      </c>
      <c r="P41">
        <f t="shared" si="6"/>
        <v>30</v>
      </c>
      <c r="Q41">
        <f>P39+P40+P41+P42+P43</f>
        <v>368</v>
      </c>
    </row>
    <row r="42" spans="3:20" x14ac:dyDescent="0.25">
      <c r="D42" t="s">
        <v>39</v>
      </c>
      <c r="E42">
        <v>35</v>
      </c>
      <c r="F42">
        <v>24</v>
      </c>
      <c r="G42">
        <v>36</v>
      </c>
      <c r="H42">
        <v>34</v>
      </c>
      <c r="I42">
        <v>29</v>
      </c>
      <c r="J42">
        <v>30</v>
      </c>
      <c r="K42">
        <v>32</v>
      </c>
      <c r="L42">
        <v>34</v>
      </c>
      <c r="M42">
        <v>27</v>
      </c>
      <c r="N42">
        <v>35</v>
      </c>
      <c r="P42">
        <f t="shared" si="6"/>
        <v>316</v>
      </c>
    </row>
    <row r="43" spans="3:20" x14ac:dyDescent="0.25">
      <c r="D43" t="s">
        <v>40</v>
      </c>
      <c r="E43">
        <v>0</v>
      </c>
      <c r="F43">
        <v>11</v>
      </c>
      <c r="G43">
        <v>1</v>
      </c>
      <c r="H43">
        <v>3</v>
      </c>
      <c r="I43">
        <v>0</v>
      </c>
      <c r="J43">
        <v>0</v>
      </c>
      <c r="K43">
        <v>1</v>
      </c>
      <c r="L43">
        <v>1</v>
      </c>
      <c r="M43">
        <v>4</v>
      </c>
      <c r="N43">
        <v>1</v>
      </c>
      <c r="P43">
        <f t="shared" si="6"/>
        <v>22</v>
      </c>
    </row>
    <row r="45" spans="3:20" x14ac:dyDescent="0.25">
      <c r="D45" t="s">
        <v>2</v>
      </c>
      <c r="E45">
        <v>1</v>
      </c>
      <c r="F45">
        <v>2</v>
      </c>
      <c r="G45">
        <v>3</v>
      </c>
      <c r="H45">
        <v>4</v>
      </c>
      <c r="I45">
        <v>5</v>
      </c>
      <c r="J45">
        <v>6</v>
      </c>
      <c r="K45">
        <v>7</v>
      </c>
      <c r="L45">
        <v>8</v>
      </c>
      <c r="M45">
        <v>9</v>
      </c>
      <c r="N45">
        <v>10</v>
      </c>
    </row>
    <row r="46" spans="3:20" x14ac:dyDescent="0.25">
      <c r="D46" t="s">
        <v>36</v>
      </c>
      <c r="E46">
        <v>0</v>
      </c>
      <c r="F46">
        <v>7</v>
      </c>
      <c r="G46">
        <v>3</v>
      </c>
      <c r="H46">
        <v>4</v>
      </c>
      <c r="I46">
        <v>2</v>
      </c>
      <c r="J46">
        <v>0</v>
      </c>
      <c r="K46">
        <v>3</v>
      </c>
      <c r="L46">
        <v>6</v>
      </c>
      <c r="M46">
        <v>0</v>
      </c>
      <c r="N46">
        <v>1</v>
      </c>
      <c r="P46">
        <f>SUM(E46:N46)</f>
        <v>26</v>
      </c>
    </row>
    <row r="47" spans="3:20" x14ac:dyDescent="0.25">
      <c r="C47" t="s">
        <v>67</v>
      </c>
      <c r="D47" t="s">
        <v>37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P47">
        <f t="shared" si="6"/>
        <v>1</v>
      </c>
    </row>
    <row r="48" spans="3:20" x14ac:dyDescent="0.25">
      <c r="D48" t="s">
        <v>38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P48">
        <f t="shared" si="6"/>
        <v>1</v>
      </c>
      <c r="Q48">
        <f>P46+P47+P49+P48+P50</f>
        <v>167</v>
      </c>
    </row>
    <row r="49" spans="4:16" x14ac:dyDescent="0.25">
      <c r="D49" t="s">
        <v>39</v>
      </c>
      <c r="E49">
        <v>2</v>
      </c>
      <c r="F49">
        <v>0</v>
      </c>
      <c r="G49">
        <v>0</v>
      </c>
      <c r="H49">
        <v>0</v>
      </c>
      <c r="I49">
        <v>9</v>
      </c>
      <c r="J49">
        <v>1</v>
      </c>
      <c r="K49">
        <v>0</v>
      </c>
      <c r="L49">
        <v>0</v>
      </c>
      <c r="M49">
        <v>0</v>
      </c>
      <c r="N49">
        <v>0</v>
      </c>
      <c r="P49">
        <f t="shared" si="6"/>
        <v>12</v>
      </c>
    </row>
    <row r="50" spans="4:16" x14ac:dyDescent="0.25">
      <c r="D50" t="s">
        <v>40</v>
      </c>
      <c r="E50">
        <v>14</v>
      </c>
      <c r="F50">
        <v>10</v>
      </c>
      <c r="G50">
        <v>13</v>
      </c>
      <c r="H50">
        <v>12</v>
      </c>
      <c r="I50">
        <v>6</v>
      </c>
      <c r="J50">
        <v>16</v>
      </c>
      <c r="K50">
        <v>13</v>
      </c>
      <c r="L50">
        <v>11</v>
      </c>
      <c r="M50">
        <v>17</v>
      </c>
      <c r="N50">
        <v>15</v>
      </c>
      <c r="P50">
        <f>SUM(E50:N50)</f>
        <v>127</v>
      </c>
    </row>
    <row r="66" spans="8:15" x14ac:dyDescent="0.25">
      <c r="I66">
        <f>128/4</f>
        <v>32</v>
      </c>
    </row>
    <row r="69" spans="8:15" x14ac:dyDescent="0.25">
      <c r="K69" s="61"/>
      <c r="L69" s="61"/>
    </row>
    <row r="70" spans="8:15" x14ac:dyDescent="0.25">
      <c r="H70" t="s">
        <v>70</v>
      </c>
      <c r="I70" t="s">
        <v>69</v>
      </c>
      <c r="J70">
        <v>1</v>
      </c>
      <c r="K70">
        <v>0</v>
      </c>
      <c r="L70">
        <v>32</v>
      </c>
      <c r="M70">
        <v>1</v>
      </c>
      <c r="N70">
        <v>0</v>
      </c>
      <c r="O70">
        <v>32</v>
      </c>
    </row>
    <row r="71" spans="8:15" x14ac:dyDescent="0.25">
      <c r="H71" t="s">
        <v>71</v>
      </c>
      <c r="I71" t="s">
        <v>75</v>
      </c>
      <c r="J71">
        <v>2</v>
      </c>
      <c r="K71">
        <v>16</v>
      </c>
      <c r="L71">
        <v>48</v>
      </c>
      <c r="M71">
        <v>2</v>
      </c>
      <c r="N71">
        <v>16</v>
      </c>
      <c r="O71">
        <v>48</v>
      </c>
    </row>
    <row r="72" spans="8:15" x14ac:dyDescent="0.25">
      <c r="H72" t="s">
        <v>72</v>
      </c>
      <c r="I72" t="s">
        <v>74</v>
      </c>
      <c r="J72">
        <v>3</v>
      </c>
      <c r="K72">
        <v>32</v>
      </c>
      <c r="L72">
        <v>64</v>
      </c>
      <c r="M72">
        <v>3</v>
      </c>
      <c r="N72">
        <v>32</v>
      </c>
      <c r="O72">
        <v>64</v>
      </c>
    </row>
    <row r="73" spans="8:15" x14ac:dyDescent="0.25">
      <c r="H73" t="s">
        <v>73</v>
      </c>
      <c r="I73" t="s">
        <v>74</v>
      </c>
      <c r="J73">
        <v>4</v>
      </c>
      <c r="K73">
        <v>48</v>
      </c>
      <c r="L73">
        <v>80</v>
      </c>
      <c r="M73">
        <v>4</v>
      </c>
      <c r="N73">
        <v>48</v>
      </c>
      <c r="O73">
        <v>80</v>
      </c>
    </row>
    <row r="74" spans="8:15" x14ac:dyDescent="0.25">
      <c r="J74">
        <v>5</v>
      </c>
      <c r="K74">
        <v>64</v>
      </c>
      <c r="L74">
        <v>96</v>
      </c>
      <c r="M74">
        <v>5</v>
      </c>
      <c r="N74">
        <v>64</v>
      </c>
      <c r="O74">
        <v>96</v>
      </c>
    </row>
    <row r="75" spans="8:15" x14ac:dyDescent="0.25">
      <c r="J75">
        <v>6</v>
      </c>
      <c r="K75">
        <v>80</v>
      </c>
      <c r="L75">
        <v>112</v>
      </c>
    </row>
    <row r="76" spans="8:15" x14ac:dyDescent="0.25">
      <c r="J76">
        <v>7</v>
      </c>
      <c r="K76">
        <v>96</v>
      </c>
      <c r="L76">
        <v>128</v>
      </c>
    </row>
    <row r="79" spans="8:15" x14ac:dyDescent="0.25">
      <c r="N79">
        <f>9*4</f>
        <v>36</v>
      </c>
    </row>
    <row r="80" spans="8:15" x14ac:dyDescent="0.25">
      <c r="N80">
        <f>36*7*5</f>
        <v>1260</v>
      </c>
    </row>
  </sheetData>
  <mergeCells count="1">
    <mergeCell ref="K69:L69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S242"/>
  <sheetViews>
    <sheetView topLeftCell="AM99" zoomScale="85" zoomScaleNormal="85" workbookViewId="0">
      <selection activeCell="BC117" sqref="BC117"/>
    </sheetView>
  </sheetViews>
  <sheetFormatPr defaultRowHeight="15" x14ac:dyDescent="0.25"/>
  <cols>
    <col min="1" max="16384" width="9.140625" style="1"/>
  </cols>
  <sheetData>
    <row r="3" spans="2:71" ht="15.75" thickBot="1" x14ac:dyDescent="0.3">
      <c r="D3" s="59" t="s">
        <v>1</v>
      </c>
      <c r="E3" s="59"/>
      <c r="F3" s="59"/>
      <c r="G3" s="59"/>
      <c r="H3" s="59"/>
      <c r="I3" s="59"/>
      <c r="J3" s="59"/>
      <c r="K3" s="59"/>
      <c r="L3" s="59"/>
      <c r="M3" s="59"/>
      <c r="S3" s="59" t="s">
        <v>6</v>
      </c>
      <c r="T3" s="59"/>
      <c r="U3" s="59"/>
      <c r="V3" s="59"/>
      <c r="W3" s="59"/>
      <c r="X3" s="59"/>
      <c r="Y3" s="59"/>
      <c r="Z3" s="59"/>
      <c r="AA3" s="59"/>
      <c r="AB3" s="59"/>
      <c r="AG3" s="59" t="s">
        <v>18</v>
      </c>
      <c r="AH3" s="59"/>
      <c r="AI3" s="59"/>
      <c r="AJ3" s="59"/>
      <c r="AK3" s="59"/>
      <c r="AL3" s="59"/>
      <c r="AM3" s="59"/>
      <c r="AN3" s="59"/>
      <c r="AO3" s="59"/>
      <c r="AP3" s="59"/>
      <c r="AU3" s="59" t="s">
        <v>21</v>
      </c>
      <c r="AV3" s="59"/>
      <c r="AW3" s="59"/>
      <c r="AX3" s="59"/>
      <c r="AY3" s="59"/>
      <c r="AZ3" s="59"/>
      <c r="BA3" s="59"/>
      <c r="BB3" s="59"/>
      <c r="BC3" s="59"/>
      <c r="BD3" s="59"/>
      <c r="BI3" s="59" t="s">
        <v>24</v>
      </c>
      <c r="BJ3" s="59"/>
      <c r="BK3" s="59"/>
      <c r="BL3" s="59"/>
      <c r="BM3" s="59"/>
      <c r="BN3" s="59"/>
      <c r="BO3" s="59"/>
      <c r="BP3" s="59"/>
      <c r="BQ3" s="59"/>
      <c r="BR3" s="59"/>
    </row>
    <row r="4" spans="2:71" ht="16.5" thickTop="1" thickBot="1" x14ac:dyDescent="0.3">
      <c r="B4" s="57"/>
      <c r="C4" s="57"/>
      <c r="D4" s="58" t="s">
        <v>2</v>
      </c>
      <c r="E4" s="58"/>
      <c r="F4" s="58"/>
      <c r="G4" s="58"/>
      <c r="H4" s="58"/>
      <c r="I4" s="58"/>
      <c r="J4" s="58"/>
      <c r="K4" s="58"/>
      <c r="L4" s="58"/>
      <c r="M4" s="58"/>
      <c r="Q4" s="57"/>
      <c r="R4" s="57"/>
      <c r="S4" s="58" t="s">
        <v>2</v>
      </c>
      <c r="T4" s="58"/>
      <c r="U4" s="58"/>
      <c r="V4" s="58"/>
      <c r="W4" s="58"/>
      <c r="X4" s="58"/>
      <c r="Y4" s="58"/>
      <c r="Z4" s="58"/>
      <c r="AA4" s="58"/>
      <c r="AB4" s="58"/>
      <c r="AE4" s="57"/>
      <c r="AF4" s="57"/>
      <c r="AG4" s="58" t="s">
        <v>2</v>
      </c>
      <c r="AH4" s="58"/>
      <c r="AI4" s="58"/>
      <c r="AJ4" s="58"/>
      <c r="AK4" s="58"/>
      <c r="AL4" s="58"/>
      <c r="AM4" s="58"/>
      <c r="AN4" s="58"/>
      <c r="AO4" s="58"/>
      <c r="AP4" s="58"/>
      <c r="AS4" s="57"/>
      <c r="AT4" s="57"/>
      <c r="AU4" s="58" t="s">
        <v>2</v>
      </c>
      <c r="AV4" s="58"/>
      <c r="AW4" s="58"/>
      <c r="AX4" s="58"/>
      <c r="AY4" s="58"/>
      <c r="AZ4" s="58"/>
      <c r="BA4" s="58"/>
      <c r="BB4" s="58"/>
      <c r="BC4" s="58"/>
      <c r="BD4" s="58"/>
      <c r="BG4" s="57"/>
      <c r="BH4" s="57"/>
      <c r="BI4" s="58" t="s">
        <v>2</v>
      </c>
      <c r="BJ4" s="58"/>
      <c r="BK4" s="58"/>
      <c r="BL4" s="58"/>
      <c r="BM4" s="58"/>
      <c r="BN4" s="58"/>
      <c r="BO4" s="58"/>
      <c r="BP4" s="58"/>
      <c r="BQ4" s="58"/>
      <c r="BR4" s="58"/>
    </row>
    <row r="5" spans="2:71" ht="16.5" thickTop="1" thickBot="1" x14ac:dyDescent="0.3">
      <c r="B5" s="57"/>
      <c r="C5" s="57"/>
      <c r="D5" s="2">
        <v>1</v>
      </c>
      <c r="E5" s="2">
        <v>2</v>
      </c>
      <c r="F5" s="2">
        <v>3</v>
      </c>
      <c r="G5" s="2">
        <v>4</v>
      </c>
      <c r="H5" s="2">
        <v>5</v>
      </c>
      <c r="I5" s="2">
        <v>6</v>
      </c>
      <c r="J5" s="2">
        <v>7</v>
      </c>
      <c r="K5" s="2">
        <v>8</v>
      </c>
      <c r="L5" s="2">
        <v>9</v>
      </c>
      <c r="M5" s="2">
        <v>10</v>
      </c>
      <c r="N5" s="1" t="s">
        <v>5</v>
      </c>
      <c r="Q5" s="57"/>
      <c r="R5" s="57"/>
      <c r="S5" s="2">
        <v>1</v>
      </c>
      <c r="T5" s="2">
        <v>2</v>
      </c>
      <c r="U5" s="2">
        <v>3</v>
      </c>
      <c r="V5" s="2">
        <v>4</v>
      </c>
      <c r="W5" s="2">
        <v>5</v>
      </c>
      <c r="X5" s="2">
        <v>6</v>
      </c>
      <c r="Y5" s="2">
        <v>7</v>
      </c>
      <c r="Z5" s="2">
        <v>8</v>
      </c>
      <c r="AA5" s="2">
        <v>9</v>
      </c>
      <c r="AB5" s="2">
        <v>10</v>
      </c>
      <c r="AC5" s="1" t="s">
        <v>5</v>
      </c>
      <c r="AE5" s="57"/>
      <c r="AF5" s="57"/>
      <c r="AG5" s="2">
        <v>1</v>
      </c>
      <c r="AH5" s="2">
        <v>2</v>
      </c>
      <c r="AI5" s="2">
        <v>3</v>
      </c>
      <c r="AJ5" s="2">
        <v>4</v>
      </c>
      <c r="AK5" s="2">
        <v>5</v>
      </c>
      <c r="AL5" s="2">
        <v>6</v>
      </c>
      <c r="AM5" s="2">
        <v>7</v>
      </c>
      <c r="AN5" s="2">
        <v>8</v>
      </c>
      <c r="AO5" s="2">
        <v>9</v>
      </c>
      <c r="AP5" s="2">
        <v>10</v>
      </c>
      <c r="AQ5" s="1" t="s">
        <v>5</v>
      </c>
      <c r="AS5" s="57"/>
      <c r="AT5" s="57"/>
      <c r="AU5" s="2">
        <v>1</v>
      </c>
      <c r="AV5" s="2">
        <v>2</v>
      </c>
      <c r="AW5" s="2">
        <v>3</v>
      </c>
      <c r="AX5" s="2">
        <v>4</v>
      </c>
      <c r="AY5" s="2">
        <v>5</v>
      </c>
      <c r="AZ5" s="2">
        <v>6</v>
      </c>
      <c r="BA5" s="2">
        <v>7</v>
      </c>
      <c r="BB5" s="2">
        <v>8</v>
      </c>
      <c r="BC5" s="2">
        <v>9</v>
      </c>
      <c r="BD5" s="2">
        <v>10</v>
      </c>
      <c r="BE5" s="1" t="s">
        <v>5</v>
      </c>
      <c r="BG5" s="57"/>
      <c r="BH5" s="57"/>
      <c r="BI5" s="2">
        <v>1</v>
      </c>
      <c r="BJ5" s="2">
        <v>2</v>
      </c>
      <c r="BK5" s="2">
        <v>3</v>
      </c>
      <c r="BL5" s="2">
        <v>4</v>
      </c>
      <c r="BM5" s="2">
        <v>5</v>
      </c>
      <c r="BN5" s="2">
        <v>6</v>
      </c>
      <c r="BO5" s="2">
        <v>7</v>
      </c>
      <c r="BP5" s="2">
        <v>8</v>
      </c>
      <c r="BQ5" s="2">
        <v>9</v>
      </c>
      <c r="BR5" s="2">
        <v>10</v>
      </c>
      <c r="BS5" s="1" t="s">
        <v>5</v>
      </c>
    </row>
    <row r="6" spans="2:71" ht="16.5" thickTop="1" thickBot="1" x14ac:dyDescent="0.3">
      <c r="B6" s="58" t="s">
        <v>0</v>
      </c>
      <c r="C6" s="2">
        <v>1</v>
      </c>
      <c r="D6" s="3">
        <v>0.94827600000000001</v>
      </c>
      <c r="E6" s="9">
        <v>1</v>
      </c>
      <c r="F6" s="4">
        <v>0.94827600000000001</v>
      </c>
      <c r="G6" s="9">
        <v>1</v>
      </c>
      <c r="H6" s="4">
        <v>0.982456</v>
      </c>
      <c r="I6" s="9">
        <v>1</v>
      </c>
      <c r="J6" s="4">
        <v>0.84482800000000002</v>
      </c>
      <c r="K6" s="9">
        <v>0.94827600000000001</v>
      </c>
      <c r="L6" s="4">
        <v>0.98275900000000005</v>
      </c>
      <c r="M6" s="12">
        <v>0.78947400000000001</v>
      </c>
      <c r="N6" s="1">
        <f>SUM(D6:M6)/10</f>
        <v>0.94443450000000007</v>
      </c>
      <c r="Q6" s="58" t="s">
        <v>0</v>
      </c>
      <c r="R6" s="2">
        <v>1</v>
      </c>
      <c r="S6" s="3">
        <v>0.93103499999999995</v>
      </c>
      <c r="T6" s="9">
        <v>0.91379299999999997</v>
      </c>
      <c r="U6" s="4">
        <v>0.82758600000000004</v>
      </c>
      <c r="V6" s="9">
        <v>0.93103499999999995</v>
      </c>
      <c r="W6" s="4">
        <v>0.96491199999999999</v>
      </c>
      <c r="X6" s="9">
        <v>1</v>
      </c>
      <c r="Y6" s="4">
        <v>0.96551699999999996</v>
      </c>
      <c r="Z6" s="9">
        <v>0.75862099999999999</v>
      </c>
      <c r="AA6" s="4">
        <v>0.96551699999999996</v>
      </c>
      <c r="AB6" s="12">
        <v>0.96491199999999999</v>
      </c>
      <c r="AC6" s="1">
        <f>SUM(S6:AB6)/10</f>
        <v>0.92229279999999991</v>
      </c>
      <c r="AE6" s="58" t="s">
        <v>0</v>
      </c>
      <c r="AF6" s="2">
        <v>1</v>
      </c>
      <c r="AG6" s="3">
        <v>0.43103399999999997</v>
      </c>
      <c r="AH6" s="9">
        <v>0.58620700000000003</v>
      </c>
      <c r="AI6" s="4">
        <v>0.32758599999999999</v>
      </c>
      <c r="AJ6" s="9">
        <v>0.43103399999999997</v>
      </c>
      <c r="AK6" s="4">
        <v>0.28070200000000001</v>
      </c>
      <c r="AL6" s="9">
        <v>0.793103</v>
      </c>
      <c r="AM6" s="4">
        <v>0.75862099999999999</v>
      </c>
      <c r="AN6" s="9">
        <v>0.275862</v>
      </c>
      <c r="AO6" s="4">
        <v>0.293103</v>
      </c>
      <c r="AP6" s="12">
        <v>0.28070200000000001</v>
      </c>
      <c r="AQ6" s="1">
        <f>SUM(AG6:AP6)/10</f>
        <v>0.44579540000000001</v>
      </c>
      <c r="AS6" s="58" t="s">
        <v>0</v>
      </c>
      <c r="AT6" s="2">
        <v>1</v>
      </c>
      <c r="AU6" s="3">
        <v>0.24137900000000001</v>
      </c>
      <c r="AV6" s="9">
        <v>0.24137900000000001</v>
      </c>
      <c r="AW6" s="4">
        <v>0.224138</v>
      </c>
      <c r="AX6" s="9">
        <v>0.39655200000000002</v>
      </c>
      <c r="AY6" s="4">
        <v>0.21052599999999999</v>
      </c>
      <c r="AZ6" s="9">
        <v>0.24137900000000001</v>
      </c>
      <c r="BA6" s="4">
        <v>0.36206899999999997</v>
      </c>
      <c r="BB6" s="9">
        <v>8.6206900000000003E-2</v>
      </c>
      <c r="BC6" s="4">
        <v>0.34482800000000002</v>
      </c>
      <c r="BD6" s="12">
        <v>5.2631600000000001E-2</v>
      </c>
      <c r="BE6" s="1">
        <f>SUM(AU6:BD6)/10</f>
        <v>0.24010885000000001</v>
      </c>
      <c r="BG6" s="58" t="s">
        <v>0</v>
      </c>
      <c r="BH6" s="2">
        <v>1</v>
      </c>
      <c r="BI6" s="3">
        <v>0.17241400000000001</v>
      </c>
      <c r="BJ6" s="9">
        <v>0.24137900000000001</v>
      </c>
      <c r="BK6" s="4">
        <v>0.25862099999999999</v>
      </c>
      <c r="BL6" s="9">
        <v>0.32758599999999999</v>
      </c>
      <c r="BM6" s="4">
        <v>0.21052599999999999</v>
      </c>
      <c r="BN6" s="9">
        <v>0.24137900000000001</v>
      </c>
      <c r="BO6" s="4">
        <v>0.39655200000000002</v>
      </c>
      <c r="BP6" s="9">
        <v>0.17241400000000001</v>
      </c>
      <c r="BQ6" s="4">
        <v>0.32758599999999999</v>
      </c>
      <c r="BR6" s="12">
        <v>5.2631600000000001E-2</v>
      </c>
      <c r="BS6" s="1">
        <f>SUM(BI6:BR6)/10</f>
        <v>0.24010886000000004</v>
      </c>
    </row>
    <row r="7" spans="2:71" ht="16.5" thickTop="1" thickBot="1" x14ac:dyDescent="0.3">
      <c r="B7" s="58"/>
      <c r="C7" s="2">
        <v>2</v>
      </c>
      <c r="D7" s="5">
        <v>0.57534200000000002</v>
      </c>
      <c r="E7" s="10">
        <v>0.75342500000000001</v>
      </c>
      <c r="F7" s="6">
        <v>0.87671200000000005</v>
      </c>
      <c r="G7" s="10">
        <v>0.78082200000000002</v>
      </c>
      <c r="H7" s="6">
        <v>0.94520499999999996</v>
      </c>
      <c r="I7" s="10">
        <v>0.972603</v>
      </c>
      <c r="J7" s="6">
        <v>0.67123299999999997</v>
      </c>
      <c r="K7" s="10">
        <v>0.98630099999999998</v>
      </c>
      <c r="L7" s="6">
        <v>0.972603</v>
      </c>
      <c r="M7" s="13">
        <v>0.77777799999999997</v>
      </c>
      <c r="N7" s="1">
        <f t="shared" ref="N7:N15" si="0">SUM(D7:M7)/10</f>
        <v>0.83120240000000012</v>
      </c>
      <c r="Q7" s="58"/>
      <c r="R7" s="2">
        <v>2</v>
      </c>
      <c r="S7" s="5">
        <v>0.68493199999999999</v>
      </c>
      <c r="T7" s="10">
        <v>0.80821900000000002</v>
      </c>
      <c r="U7" s="6">
        <v>0.78082200000000002</v>
      </c>
      <c r="V7" s="10">
        <v>0.71232899999999999</v>
      </c>
      <c r="W7" s="6">
        <v>0.83561600000000003</v>
      </c>
      <c r="X7" s="10">
        <v>0.80821900000000002</v>
      </c>
      <c r="Y7" s="6">
        <v>0.67123299999999997</v>
      </c>
      <c r="Z7" s="10">
        <v>0.79452100000000003</v>
      </c>
      <c r="AA7" s="6">
        <v>0.767123</v>
      </c>
      <c r="AB7" s="13">
        <v>0.86111099999999996</v>
      </c>
      <c r="AC7" s="1">
        <f t="shared" ref="AC7:AC15" si="1">SUM(S7:AB7)/10</f>
        <v>0.77241249999999995</v>
      </c>
      <c r="AE7" s="58"/>
      <c r="AF7" s="2">
        <v>2</v>
      </c>
      <c r="AG7" s="5">
        <v>0.39726</v>
      </c>
      <c r="AH7" s="10">
        <v>0.32876699999999998</v>
      </c>
      <c r="AI7" s="6">
        <v>0.42465799999999998</v>
      </c>
      <c r="AJ7" s="10">
        <v>0.35616399999999998</v>
      </c>
      <c r="AK7" s="6">
        <v>0.45205499999999998</v>
      </c>
      <c r="AL7" s="10">
        <v>0.60274000000000005</v>
      </c>
      <c r="AM7" s="6">
        <v>0.32876699999999998</v>
      </c>
      <c r="AN7" s="10">
        <v>0.32876699999999998</v>
      </c>
      <c r="AO7" s="6">
        <v>0.35616399999999998</v>
      </c>
      <c r="AP7" s="13">
        <v>0.31944400000000001</v>
      </c>
      <c r="AQ7" s="1">
        <f t="shared" ref="AQ7:AQ15" si="2">SUM(AG7:AP7)/10</f>
        <v>0.38947860000000001</v>
      </c>
      <c r="AS7" s="58"/>
      <c r="AT7" s="2">
        <v>2</v>
      </c>
      <c r="AU7" s="5">
        <v>0.26027400000000001</v>
      </c>
      <c r="AV7" s="10">
        <v>0.31506800000000001</v>
      </c>
      <c r="AW7" s="6">
        <v>0.45205499999999998</v>
      </c>
      <c r="AX7" s="10">
        <v>0.42465799999999998</v>
      </c>
      <c r="AY7" s="6">
        <v>0.43835600000000002</v>
      </c>
      <c r="AZ7" s="10">
        <v>0.56164400000000003</v>
      </c>
      <c r="BA7" s="6">
        <v>0.39726</v>
      </c>
      <c r="BB7" s="10">
        <v>0.34246599999999999</v>
      </c>
      <c r="BC7" s="6">
        <v>0.34246599999999999</v>
      </c>
      <c r="BD7" s="13">
        <v>0.51388900000000004</v>
      </c>
      <c r="BE7" s="1">
        <f t="shared" ref="BE7:BE15" si="3">SUM(AU7:BD7)/10</f>
        <v>0.40481360000000005</v>
      </c>
      <c r="BG7" s="58"/>
      <c r="BH7" s="2">
        <v>2</v>
      </c>
      <c r="BI7" s="5">
        <v>0.31506800000000001</v>
      </c>
      <c r="BJ7" s="10">
        <v>0.19178100000000001</v>
      </c>
      <c r="BK7" s="6">
        <v>0.28767100000000001</v>
      </c>
      <c r="BL7" s="10">
        <v>0.369863</v>
      </c>
      <c r="BM7" s="6">
        <v>0.41095900000000002</v>
      </c>
      <c r="BN7" s="10">
        <v>0.52054800000000001</v>
      </c>
      <c r="BO7" s="6">
        <v>0.31506800000000001</v>
      </c>
      <c r="BP7" s="10">
        <v>0.26027400000000001</v>
      </c>
      <c r="BQ7" s="6">
        <v>0.26027400000000001</v>
      </c>
      <c r="BR7" s="13">
        <v>0.31944400000000001</v>
      </c>
      <c r="BS7" s="1">
        <f t="shared" ref="BS7:BS15" si="4">SUM(BI7:BR7)/10</f>
        <v>0.32509499999999997</v>
      </c>
    </row>
    <row r="8" spans="2:71" ht="16.5" thickTop="1" thickBot="1" x14ac:dyDescent="0.3">
      <c r="B8" s="58"/>
      <c r="C8" s="2">
        <v>3</v>
      </c>
      <c r="D8" s="5">
        <v>0.58695699999999995</v>
      </c>
      <c r="E8" s="10">
        <v>0.65217400000000003</v>
      </c>
      <c r="F8" s="6">
        <v>0.54347800000000002</v>
      </c>
      <c r="G8" s="10">
        <v>0.36956499999999998</v>
      </c>
      <c r="H8" s="6">
        <v>0.77777799999999997</v>
      </c>
      <c r="I8" s="10">
        <v>0.69565200000000005</v>
      </c>
      <c r="J8" s="6">
        <v>0.67391299999999998</v>
      </c>
      <c r="K8" s="10">
        <v>0.52173899999999995</v>
      </c>
      <c r="L8" s="6">
        <v>0.58695699999999995</v>
      </c>
      <c r="M8" s="13">
        <v>0.57777800000000001</v>
      </c>
      <c r="N8" s="1">
        <f t="shared" si="0"/>
        <v>0.59859910000000005</v>
      </c>
      <c r="Q8" s="58"/>
      <c r="R8" s="2">
        <v>3</v>
      </c>
      <c r="S8" s="5">
        <v>0.84782599999999997</v>
      </c>
      <c r="T8" s="10">
        <v>0.80434799999999995</v>
      </c>
      <c r="U8" s="6">
        <v>0.80434799999999995</v>
      </c>
      <c r="V8" s="10">
        <v>0.36956499999999998</v>
      </c>
      <c r="W8" s="6">
        <v>0.73333300000000001</v>
      </c>
      <c r="X8" s="10">
        <v>0.91304300000000005</v>
      </c>
      <c r="Y8" s="6">
        <v>0.82608700000000002</v>
      </c>
      <c r="Z8" s="10">
        <v>0.89130399999999999</v>
      </c>
      <c r="AA8" s="6">
        <v>0.67391299999999998</v>
      </c>
      <c r="AB8" s="13">
        <v>0.377778</v>
      </c>
      <c r="AC8" s="1">
        <f t="shared" si="1"/>
        <v>0.72415450000000003</v>
      </c>
      <c r="AE8" s="58"/>
      <c r="AF8" s="2">
        <v>3</v>
      </c>
      <c r="AG8" s="5">
        <v>0.69565200000000005</v>
      </c>
      <c r="AH8" s="10">
        <v>0.67391299999999998</v>
      </c>
      <c r="AI8" s="6">
        <v>0.45652199999999998</v>
      </c>
      <c r="AJ8" s="10">
        <v>0.17391300000000001</v>
      </c>
      <c r="AK8" s="6">
        <v>0.51111099999999998</v>
      </c>
      <c r="AL8" s="10">
        <v>0.58695699999999995</v>
      </c>
      <c r="AM8" s="6">
        <v>0.47826099999999999</v>
      </c>
      <c r="AN8" s="10">
        <v>0.52173899999999995</v>
      </c>
      <c r="AO8" s="6">
        <v>0.39130399999999999</v>
      </c>
      <c r="AP8" s="13">
        <v>0.155556</v>
      </c>
      <c r="AQ8" s="1">
        <f t="shared" si="2"/>
        <v>0.46449280000000004</v>
      </c>
      <c r="AS8" s="58"/>
      <c r="AT8" s="2">
        <v>3</v>
      </c>
      <c r="AU8" s="5">
        <v>0.45652199999999998</v>
      </c>
      <c r="AV8" s="10">
        <v>0.5</v>
      </c>
      <c r="AW8" s="6">
        <v>0.30434800000000001</v>
      </c>
      <c r="AX8" s="10">
        <v>0.36956499999999998</v>
      </c>
      <c r="AY8" s="6">
        <v>0.466667</v>
      </c>
      <c r="AZ8" s="10">
        <v>0.45652199999999998</v>
      </c>
      <c r="BA8" s="6">
        <v>0.34782600000000002</v>
      </c>
      <c r="BB8" s="10">
        <v>0.36956499999999998</v>
      </c>
      <c r="BC8" s="6">
        <v>0.282609</v>
      </c>
      <c r="BD8" s="13">
        <v>0.13333300000000001</v>
      </c>
      <c r="BE8" s="1">
        <f t="shared" si="3"/>
        <v>0.36869570000000002</v>
      </c>
      <c r="BG8" s="58"/>
      <c r="BH8" s="2">
        <v>3</v>
      </c>
      <c r="BI8" s="5">
        <v>0.282609</v>
      </c>
      <c r="BJ8" s="10">
        <v>0.282609</v>
      </c>
      <c r="BK8" s="6">
        <v>0.19565199999999999</v>
      </c>
      <c r="BL8" s="10">
        <v>0.152174</v>
      </c>
      <c r="BM8" s="6">
        <v>0.26666699999999999</v>
      </c>
      <c r="BN8" s="10">
        <v>0.23913000000000001</v>
      </c>
      <c r="BO8" s="6">
        <v>0.23913000000000001</v>
      </c>
      <c r="BP8" s="10">
        <v>0.30434800000000001</v>
      </c>
      <c r="BQ8" s="6">
        <v>0.26086999999999999</v>
      </c>
      <c r="BR8" s="13">
        <v>0.111111</v>
      </c>
      <c r="BS8" s="1">
        <f t="shared" si="4"/>
        <v>0.23343000000000003</v>
      </c>
    </row>
    <row r="9" spans="2:71" ht="16.5" thickTop="1" thickBot="1" x14ac:dyDescent="0.3">
      <c r="B9" s="58"/>
      <c r="C9" s="2">
        <v>4</v>
      </c>
      <c r="D9" s="5">
        <v>0.98148100000000005</v>
      </c>
      <c r="E9" s="10">
        <v>0.74074099999999998</v>
      </c>
      <c r="F9" s="6">
        <v>0.92592600000000003</v>
      </c>
      <c r="G9" s="10">
        <v>0.83333299999999999</v>
      </c>
      <c r="H9" s="6">
        <v>0.981132</v>
      </c>
      <c r="I9" s="10">
        <v>0.77777799999999997</v>
      </c>
      <c r="J9" s="6">
        <v>0.81481499999999996</v>
      </c>
      <c r="K9" s="10">
        <v>0.87036999999999998</v>
      </c>
      <c r="L9" s="6">
        <v>0.88888900000000004</v>
      </c>
      <c r="M9" s="13">
        <v>0.88679200000000002</v>
      </c>
      <c r="N9" s="1">
        <f t="shared" si="0"/>
        <v>0.8701257</v>
      </c>
      <c r="Q9" s="58"/>
      <c r="R9" s="2">
        <v>4</v>
      </c>
      <c r="S9" s="5">
        <v>0.85185200000000005</v>
      </c>
      <c r="T9" s="10">
        <v>0.96296300000000001</v>
      </c>
      <c r="U9" s="6">
        <v>0.88888900000000004</v>
      </c>
      <c r="V9" s="10">
        <v>0.55555600000000005</v>
      </c>
      <c r="W9" s="6">
        <v>0.79169809999999996</v>
      </c>
      <c r="X9" s="10">
        <v>0.796296</v>
      </c>
      <c r="Y9" s="6">
        <v>0.64814799999999995</v>
      </c>
      <c r="Z9" s="10">
        <v>0.796296</v>
      </c>
      <c r="AA9" s="6">
        <v>0.796296</v>
      </c>
      <c r="AB9" s="13">
        <v>0.54717000000000005</v>
      </c>
      <c r="AC9" s="1">
        <f t="shared" si="1"/>
        <v>0.76351641000000003</v>
      </c>
      <c r="AE9" s="58"/>
      <c r="AF9" s="2">
        <v>4</v>
      </c>
      <c r="AG9" s="5">
        <v>0.75925900000000002</v>
      </c>
      <c r="AH9" s="10">
        <v>0.51851899999999995</v>
      </c>
      <c r="AI9" s="6">
        <v>0.53703699999999999</v>
      </c>
      <c r="AJ9" s="10">
        <v>0.74074099999999998</v>
      </c>
      <c r="AK9" s="6">
        <v>0.58490600000000004</v>
      </c>
      <c r="AL9" s="10">
        <v>0.44444400000000001</v>
      </c>
      <c r="AM9" s="6">
        <v>0.703704</v>
      </c>
      <c r="AN9" s="10">
        <v>0.703704</v>
      </c>
      <c r="AO9" s="6">
        <v>0.85185200000000005</v>
      </c>
      <c r="AP9" s="13">
        <v>0.39622600000000002</v>
      </c>
      <c r="AQ9" s="1">
        <f t="shared" si="2"/>
        <v>0.62403920000000013</v>
      </c>
      <c r="AS9" s="58"/>
      <c r="AT9" s="2">
        <v>4</v>
      </c>
      <c r="AU9" s="5">
        <v>0.64814799999999995</v>
      </c>
      <c r="AV9" s="10">
        <v>0.33333299999999999</v>
      </c>
      <c r="AW9" s="6">
        <v>0.66666700000000001</v>
      </c>
      <c r="AX9" s="10">
        <v>0.796296</v>
      </c>
      <c r="AY9" s="6">
        <v>0.77358499999999997</v>
      </c>
      <c r="AZ9" s="10">
        <v>0.62963000000000002</v>
      </c>
      <c r="BA9" s="6">
        <v>0.53703699999999999</v>
      </c>
      <c r="BB9" s="10">
        <v>0.48148099999999999</v>
      </c>
      <c r="BC9" s="6">
        <v>0.51851899999999995</v>
      </c>
      <c r="BD9" s="13">
        <v>0.490566</v>
      </c>
      <c r="BE9" s="1">
        <f t="shared" si="3"/>
        <v>0.5875262</v>
      </c>
      <c r="BG9" s="58"/>
      <c r="BH9" s="2">
        <v>4</v>
      </c>
      <c r="BI9" s="5">
        <v>0.51851899999999995</v>
      </c>
      <c r="BJ9" s="10">
        <v>0.27777800000000002</v>
      </c>
      <c r="BK9" s="6">
        <v>0.53703699999999999</v>
      </c>
      <c r="BL9" s="10">
        <v>0.62963000000000002</v>
      </c>
      <c r="BM9" s="6">
        <v>0.56603800000000004</v>
      </c>
      <c r="BN9" s="10">
        <v>0.44444400000000001</v>
      </c>
      <c r="BO9" s="6">
        <v>0.33333299999999999</v>
      </c>
      <c r="BP9" s="10">
        <v>0.55555600000000005</v>
      </c>
      <c r="BQ9" s="6">
        <v>0.55555600000000005</v>
      </c>
      <c r="BR9" s="13">
        <v>0.71698099999999998</v>
      </c>
      <c r="BS9" s="1">
        <f t="shared" si="4"/>
        <v>0.51348719999999992</v>
      </c>
    </row>
    <row r="10" spans="2:71" ht="16.5" thickTop="1" thickBot="1" x14ac:dyDescent="0.3">
      <c r="B10" s="58"/>
      <c r="C10" s="2">
        <v>5</v>
      </c>
      <c r="D10" s="5">
        <v>0.46341500000000002</v>
      </c>
      <c r="E10" s="10">
        <v>0.67500000000000004</v>
      </c>
      <c r="F10" s="6">
        <v>0.43902400000000003</v>
      </c>
      <c r="G10" s="10">
        <v>0.2</v>
      </c>
      <c r="H10" s="6">
        <v>0.56097600000000003</v>
      </c>
      <c r="I10" s="10">
        <v>0.32500000000000001</v>
      </c>
      <c r="J10" s="6">
        <v>0.27500000000000002</v>
      </c>
      <c r="K10" s="10">
        <v>0.35</v>
      </c>
      <c r="L10" s="6">
        <v>0.48780499999999999</v>
      </c>
      <c r="M10" s="13">
        <v>0.05</v>
      </c>
      <c r="N10" s="1">
        <f t="shared" si="0"/>
        <v>0.38262200000000002</v>
      </c>
      <c r="Q10" s="58"/>
      <c r="R10" s="2">
        <v>5</v>
      </c>
      <c r="S10" s="5">
        <v>0.731707</v>
      </c>
      <c r="T10" s="10">
        <v>0.7</v>
      </c>
      <c r="U10" s="6">
        <v>0.82926800000000001</v>
      </c>
      <c r="V10" s="10">
        <v>0.47499999999999998</v>
      </c>
      <c r="W10" s="6">
        <v>0.53658499999999998</v>
      </c>
      <c r="X10" s="10">
        <v>0.65</v>
      </c>
      <c r="Y10" s="6">
        <v>0.22500000000000001</v>
      </c>
      <c r="Z10" s="10">
        <v>0.875</v>
      </c>
      <c r="AA10" s="6">
        <v>0.75609800000000005</v>
      </c>
      <c r="AB10" s="13">
        <v>0.17499999999999999</v>
      </c>
      <c r="AC10" s="1">
        <f t="shared" si="1"/>
        <v>0.59536579999999995</v>
      </c>
      <c r="AE10" s="58"/>
      <c r="AF10" s="2">
        <v>5</v>
      </c>
      <c r="AG10" s="5">
        <v>0.17073199999999999</v>
      </c>
      <c r="AH10" s="10">
        <v>0.05</v>
      </c>
      <c r="AI10" s="6">
        <v>0.121951</v>
      </c>
      <c r="AJ10" s="10">
        <v>0.2</v>
      </c>
      <c r="AK10" s="6">
        <v>4.8780499999999997E-2</v>
      </c>
      <c r="AL10" s="10">
        <v>0.15</v>
      </c>
      <c r="AM10" s="6">
        <v>7.4999999999999997E-2</v>
      </c>
      <c r="AN10" s="10">
        <v>0.2</v>
      </c>
      <c r="AO10" s="6">
        <v>0.17073199999999999</v>
      </c>
      <c r="AP10" s="13">
        <v>0.22500000000000001</v>
      </c>
      <c r="AQ10" s="1">
        <f t="shared" si="2"/>
        <v>0.14121955000000003</v>
      </c>
      <c r="AS10" s="58"/>
      <c r="AT10" s="2">
        <v>5</v>
      </c>
      <c r="AU10" s="5">
        <v>4.8780499999999997E-2</v>
      </c>
      <c r="AV10" s="10">
        <v>7.4999999999999997E-2</v>
      </c>
      <c r="AW10" s="6">
        <v>0.731707</v>
      </c>
      <c r="AX10" s="10">
        <v>0.1</v>
      </c>
      <c r="AY10" s="6">
        <v>0.146341</v>
      </c>
      <c r="AZ10" s="10">
        <v>0.125</v>
      </c>
      <c r="BA10" s="6">
        <v>2.5000000000000001E-2</v>
      </c>
      <c r="BB10" s="10">
        <v>0.17499999999999999</v>
      </c>
      <c r="BC10" s="6">
        <v>9.7560999999999995E-2</v>
      </c>
      <c r="BD10" s="13">
        <v>0.125</v>
      </c>
      <c r="BE10" s="1">
        <f t="shared" si="3"/>
        <v>0.16493894999999997</v>
      </c>
      <c r="BG10" s="58"/>
      <c r="BH10" s="2">
        <v>5</v>
      </c>
      <c r="BI10" s="5">
        <v>0.24390200000000001</v>
      </c>
      <c r="BJ10" s="10">
        <v>0.05</v>
      </c>
      <c r="BK10" s="6">
        <v>0.121951</v>
      </c>
      <c r="BL10" s="10">
        <v>0.75</v>
      </c>
      <c r="BM10" s="6">
        <v>4.8780499999999997E-2</v>
      </c>
      <c r="BN10" s="10">
        <v>7.4999999999999997E-2</v>
      </c>
      <c r="BO10" s="6">
        <v>2.5000000000000001E-2</v>
      </c>
      <c r="BP10" s="10">
        <v>0.15</v>
      </c>
      <c r="BQ10" s="6">
        <v>7.3170700000000005E-2</v>
      </c>
      <c r="BR10" s="13">
        <v>2.5000000000000001E-2</v>
      </c>
      <c r="BS10" s="1">
        <f t="shared" si="4"/>
        <v>0.15628041999999995</v>
      </c>
    </row>
    <row r="11" spans="2:71" ht="16.5" thickTop="1" thickBot="1" x14ac:dyDescent="0.3">
      <c r="B11" s="58"/>
      <c r="C11" s="15">
        <v>6</v>
      </c>
      <c r="D11" s="5">
        <v>0.86666699999999997</v>
      </c>
      <c r="E11" s="10">
        <v>0.68181800000000004</v>
      </c>
      <c r="F11" s="6">
        <v>0.75555600000000001</v>
      </c>
      <c r="G11" s="10">
        <v>0.63636400000000004</v>
      </c>
      <c r="H11" s="6">
        <v>0.81818199999999996</v>
      </c>
      <c r="I11" s="10">
        <v>0.75555600000000001</v>
      </c>
      <c r="J11" s="6">
        <v>0.72727299999999995</v>
      </c>
      <c r="K11" s="10">
        <v>0.62222200000000005</v>
      </c>
      <c r="L11" s="6">
        <v>0.75</v>
      </c>
      <c r="M11" s="13">
        <v>0.45454499999999998</v>
      </c>
      <c r="N11" s="1">
        <f t="shared" si="0"/>
        <v>0.7068182999999999</v>
      </c>
      <c r="Q11" s="58"/>
      <c r="R11" s="15">
        <v>6</v>
      </c>
      <c r="S11" s="5">
        <v>0.8</v>
      </c>
      <c r="T11" s="10">
        <v>0.70454499999999998</v>
      </c>
      <c r="U11" s="6">
        <v>0.75555600000000001</v>
      </c>
      <c r="V11" s="10">
        <v>0.79545500000000002</v>
      </c>
      <c r="W11" s="6">
        <v>0.77272700000000005</v>
      </c>
      <c r="X11" s="10">
        <v>0.75555600000000001</v>
      </c>
      <c r="Y11" s="6">
        <v>0.72727299999999995</v>
      </c>
      <c r="Z11" s="10">
        <v>0.71111100000000005</v>
      </c>
      <c r="AA11" s="6">
        <v>0.63636400000000004</v>
      </c>
      <c r="AB11" s="13">
        <v>4.5454500000000002E-2</v>
      </c>
      <c r="AC11" s="1">
        <f t="shared" si="1"/>
        <v>0.67040415000000009</v>
      </c>
      <c r="AE11" s="58"/>
      <c r="AF11" s="15">
        <v>6</v>
      </c>
      <c r="AG11" s="5">
        <v>0.4</v>
      </c>
      <c r="AH11" s="10">
        <v>0.272727</v>
      </c>
      <c r="AI11" s="6">
        <v>0.44444400000000001</v>
      </c>
      <c r="AJ11" s="10">
        <v>0.54545500000000002</v>
      </c>
      <c r="AK11" s="6">
        <v>0.5</v>
      </c>
      <c r="AL11" s="10">
        <v>0.222222</v>
      </c>
      <c r="AM11" s="6">
        <v>0.18181800000000001</v>
      </c>
      <c r="AN11" s="10">
        <v>0.42222199999999999</v>
      </c>
      <c r="AO11" s="6">
        <v>0.204545</v>
      </c>
      <c r="AP11" s="13">
        <v>2.2727299999999999E-2</v>
      </c>
      <c r="AQ11" s="1">
        <f t="shared" si="2"/>
        <v>0.32161603000000005</v>
      </c>
      <c r="AS11" s="58"/>
      <c r="AT11" s="15">
        <v>6</v>
      </c>
      <c r="AU11" s="5">
        <v>0.2</v>
      </c>
      <c r="AV11" s="10">
        <v>0.43181799999999998</v>
      </c>
      <c r="AW11" s="6">
        <v>0.17777799999999999</v>
      </c>
      <c r="AX11" s="10">
        <v>0.36363600000000001</v>
      </c>
      <c r="AY11" s="6">
        <v>0.31818200000000002</v>
      </c>
      <c r="AZ11" s="10">
        <v>8.8888999999999996E-2</v>
      </c>
      <c r="BA11" s="6">
        <v>2.2727299999999999E-2</v>
      </c>
      <c r="BB11" s="10">
        <v>0.28888900000000001</v>
      </c>
      <c r="BC11" s="6">
        <v>0.272727</v>
      </c>
      <c r="BD11" s="13">
        <v>0</v>
      </c>
      <c r="BE11" s="1">
        <f t="shared" si="3"/>
        <v>0.21646462999999999</v>
      </c>
      <c r="BG11" s="58"/>
      <c r="BH11" s="15">
        <v>6</v>
      </c>
      <c r="BI11" s="5">
        <v>0.155556</v>
      </c>
      <c r="BJ11" s="10">
        <v>0.15909100000000001</v>
      </c>
      <c r="BK11" s="6">
        <v>0.17777799999999999</v>
      </c>
      <c r="BL11" s="10">
        <v>0.68181800000000004</v>
      </c>
      <c r="BM11" s="6">
        <v>0.25</v>
      </c>
      <c r="BN11" s="10">
        <v>6.6666699999999995E-2</v>
      </c>
      <c r="BO11" s="6">
        <v>4.5454500000000002E-2</v>
      </c>
      <c r="BP11" s="10">
        <v>0.2</v>
      </c>
      <c r="BQ11" s="6">
        <v>0.227273</v>
      </c>
      <c r="BR11" s="13">
        <v>0</v>
      </c>
      <c r="BS11" s="1">
        <f t="shared" si="4"/>
        <v>0.19636372000000002</v>
      </c>
    </row>
    <row r="12" spans="2:71" ht="16.5" thickTop="1" thickBot="1" x14ac:dyDescent="0.3">
      <c r="B12" s="58"/>
      <c r="C12" s="15">
        <v>7</v>
      </c>
      <c r="D12" s="5">
        <v>0.10204100000000001</v>
      </c>
      <c r="E12" s="10">
        <v>6.1224500000000001E-2</v>
      </c>
      <c r="F12" s="6">
        <v>0.39583299999999999</v>
      </c>
      <c r="G12" s="10">
        <v>0.38775500000000002</v>
      </c>
      <c r="H12" s="6">
        <v>0.14583299999999999</v>
      </c>
      <c r="I12" s="10">
        <v>0.42857099999999998</v>
      </c>
      <c r="J12" s="6">
        <v>0.32653100000000002</v>
      </c>
      <c r="K12" s="10">
        <v>8.3333299999999999E-2</v>
      </c>
      <c r="L12" s="6">
        <v>0.244898</v>
      </c>
      <c r="M12" s="13">
        <v>0.33333299999999999</v>
      </c>
      <c r="N12" s="1">
        <f t="shared" si="0"/>
        <v>0.25093528000000004</v>
      </c>
      <c r="Q12" s="58"/>
      <c r="R12" s="15">
        <v>7</v>
      </c>
      <c r="S12" s="5">
        <v>0.57142899999999996</v>
      </c>
      <c r="T12" s="10">
        <v>0.44897999999999999</v>
      </c>
      <c r="U12" s="6">
        <v>0.83333299999999999</v>
      </c>
      <c r="V12" s="10">
        <v>0.61224500000000004</v>
      </c>
      <c r="W12" s="6">
        <v>0.3125</v>
      </c>
      <c r="X12" s="10">
        <v>0.36734699999999998</v>
      </c>
      <c r="Y12" s="6">
        <v>0.183673</v>
      </c>
      <c r="Z12" s="10">
        <v>0.1875</v>
      </c>
      <c r="AA12" s="6">
        <v>0.48979600000000001</v>
      </c>
      <c r="AB12" s="13">
        <v>0.3125</v>
      </c>
      <c r="AC12" s="1">
        <f t="shared" si="1"/>
        <v>0.43193030000000004</v>
      </c>
      <c r="AE12" s="58"/>
      <c r="AF12" s="15">
        <v>7</v>
      </c>
      <c r="AG12" s="5">
        <v>0.16326499999999999</v>
      </c>
      <c r="AH12" s="10">
        <v>0.122449</v>
      </c>
      <c r="AI12" s="6">
        <v>0.1875</v>
      </c>
      <c r="AJ12" s="10">
        <v>0.14285700000000001</v>
      </c>
      <c r="AK12" s="6">
        <v>0.1875</v>
      </c>
      <c r="AL12" s="10">
        <v>0.10204100000000001</v>
      </c>
      <c r="AM12" s="6">
        <v>6.1224500000000001E-2</v>
      </c>
      <c r="AN12" s="10">
        <v>0.20833299999999999</v>
      </c>
      <c r="AO12" s="6">
        <v>0.244898</v>
      </c>
      <c r="AP12" s="13">
        <v>0.125</v>
      </c>
      <c r="AQ12" s="1">
        <f t="shared" si="2"/>
        <v>0.15450675</v>
      </c>
      <c r="AS12" s="58"/>
      <c r="AT12" s="15">
        <v>7</v>
      </c>
      <c r="AU12" s="5">
        <v>0.22449</v>
      </c>
      <c r="AV12" s="10">
        <v>0.183673</v>
      </c>
      <c r="AW12" s="6">
        <v>0.16666700000000001</v>
      </c>
      <c r="AX12" s="10">
        <v>0.20408200000000001</v>
      </c>
      <c r="AY12" s="6">
        <v>0.20833299999999999</v>
      </c>
      <c r="AZ12" s="10">
        <v>0.122449</v>
      </c>
      <c r="BA12" s="6">
        <v>6.1224500000000001E-2</v>
      </c>
      <c r="BB12" s="10">
        <v>0.20833299999999999</v>
      </c>
      <c r="BC12" s="6">
        <v>0.183673</v>
      </c>
      <c r="BD12" s="13">
        <v>6.25E-2</v>
      </c>
      <c r="BE12" s="1">
        <f t="shared" si="3"/>
        <v>0.16254245</v>
      </c>
      <c r="BG12" s="58"/>
      <c r="BH12" s="15">
        <v>7</v>
      </c>
      <c r="BI12" s="5">
        <v>0.183673</v>
      </c>
      <c r="BJ12" s="10">
        <v>0.14285700000000001</v>
      </c>
      <c r="BK12" s="6">
        <v>0.14583299999999999</v>
      </c>
      <c r="BL12" s="10">
        <v>0.183673</v>
      </c>
      <c r="BM12" s="6">
        <v>0.125</v>
      </c>
      <c r="BN12" s="10">
        <v>8.1632700000000002E-2</v>
      </c>
      <c r="BO12" s="6">
        <v>6.1224500000000001E-2</v>
      </c>
      <c r="BP12" s="10">
        <v>0.125</v>
      </c>
      <c r="BQ12" s="6">
        <v>0.10204100000000001</v>
      </c>
      <c r="BR12" s="13">
        <v>4.1666700000000001E-2</v>
      </c>
      <c r="BS12" s="1">
        <f t="shared" si="4"/>
        <v>0.11926009</v>
      </c>
    </row>
    <row r="13" spans="2:71" ht="16.5" thickTop="1" thickBot="1" x14ac:dyDescent="0.3">
      <c r="B13" s="58"/>
      <c r="C13" s="15">
        <v>8</v>
      </c>
      <c r="D13" s="5">
        <v>0.26388899999999998</v>
      </c>
      <c r="E13" s="10">
        <v>0.38028200000000001</v>
      </c>
      <c r="F13" s="6">
        <v>0.802817</v>
      </c>
      <c r="G13" s="10">
        <v>0.35211300000000001</v>
      </c>
      <c r="H13" s="6">
        <v>0.54929600000000001</v>
      </c>
      <c r="I13" s="10">
        <v>0.88888900000000004</v>
      </c>
      <c r="J13" s="6">
        <v>0.70422499999999999</v>
      </c>
      <c r="K13" s="10">
        <v>0.45070399999999999</v>
      </c>
      <c r="L13" s="6">
        <v>0.64788699999999999</v>
      </c>
      <c r="M13" s="13">
        <v>0.70422499999999999</v>
      </c>
      <c r="N13" s="1">
        <f t="shared" si="0"/>
        <v>0.57443270000000002</v>
      </c>
      <c r="Q13" s="58"/>
      <c r="R13" s="15">
        <v>8</v>
      </c>
      <c r="S13" s="5">
        <v>0.61111099999999996</v>
      </c>
      <c r="T13" s="10">
        <v>0.81690099999999999</v>
      </c>
      <c r="U13" s="6">
        <v>0.915493</v>
      </c>
      <c r="V13" s="10">
        <v>0.90140799999999999</v>
      </c>
      <c r="W13" s="6">
        <v>0.73239399999999999</v>
      </c>
      <c r="X13" s="10">
        <v>0.75</v>
      </c>
      <c r="Y13" s="6">
        <v>0.56337999999999999</v>
      </c>
      <c r="Z13" s="10">
        <v>0.61971799999999999</v>
      </c>
      <c r="AA13" s="6">
        <v>0.802817</v>
      </c>
      <c r="AB13" s="13">
        <v>0.98591499999999999</v>
      </c>
      <c r="AC13" s="1">
        <f t="shared" si="1"/>
        <v>0.76991370000000003</v>
      </c>
      <c r="AE13" s="58"/>
      <c r="AF13" s="15">
        <v>8</v>
      </c>
      <c r="AG13" s="5">
        <v>0.33333299999999999</v>
      </c>
      <c r="AH13" s="10">
        <v>0.169014</v>
      </c>
      <c r="AI13" s="6">
        <v>0.49295800000000001</v>
      </c>
      <c r="AJ13" s="10">
        <v>0.35211300000000001</v>
      </c>
      <c r="AK13" s="6">
        <v>0.28169</v>
      </c>
      <c r="AL13" s="10">
        <v>0.26388899999999998</v>
      </c>
      <c r="AM13" s="6">
        <v>0.26760600000000001</v>
      </c>
      <c r="AN13" s="10">
        <v>0.28169</v>
      </c>
      <c r="AO13" s="6">
        <v>0.29577500000000001</v>
      </c>
      <c r="AP13" s="13">
        <v>0.42253499999999999</v>
      </c>
      <c r="AQ13" s="1">
        <f t="shared" si="2"/>
        <v>0.31606030000000002</v>
      </c>
      <c r="AS13" s="58"/>
      <c r="AT13" s="15">
        <v>8</v>
      </c>
      <c r="AU13" s="5">
        <v>0.26388899999999998</v>
      </c>
      <c r="AV13" s="10">
        <v>0.18309900000000001</v>
      </c>
      <c r="AW13" s="6">
        <v>0.32394400000000001</v>
      </c>
      <c r="AX13" s="10">
        <v>0.32394400000000001</v>
      </c>
      <c r="AY13" s="6">
        <v>0.29577500000000001</v>
      </c>
      <c r="AZ13" s="10">
        <v>0.30555599999999999</v>
      </c>
      <c r="BA13" s="6">
        <v>0.169014</v>
      </c>
      <c r="BB13" s="10">
        <v>0.18309900000000001</v>
      </c>
      <c r="BC13" s="6">
        <v>0.21126800000000001</v>
      </c>
      <c r="BD13" s="13">
        <v>0.29577500000000001</v>
      </c>
      <c r="BE13" s="1">
        <f t="shared" si="3"/>
        <v>0.25553629999999999</v>
      </c>
      <c r="BG13" s="58"/>
      <c r="BH13" s="15">
        <v>8</v>
      </c>
      <c r="BI13" s="5">
        <v>0.23611099999999999</v>
      </c>
      <c r="BJ13" s="10">
        <v>0.18309900000000001</v>
      </c>
      <c r="BK13" s="6">
        <v>0.28169</v>
      </c>
      <c r="BL13" s="10">
        <v>0.28169</v>
      </c>
      <c r="BM13" s="6">
        <v>0.23943700000000001</v>
      </c>
      <c r="BN13" s="10">
        <v>0.23611099999999999</v>
      </c>
      <c r="BO13" s="6">
        <v>0.169014</v>
      </c>
      <c r="BP13" s="10">
        <v>0.140845</v>
      </c>
      <c r="BQ13" s="6">
        <v>0.12676100000000001</v>
      </c>
      <c r="BR13" s="13">
        <v>0.253521</v>
      </c>
      <c r="BS13" s="1">
        <f t="shared" si="4"/>
        <v>0.21482790000000002</v>
      </c>
    </row>
    <row r="14" spans="2:71" ht="16.5" thickTop="1" thickBot="1" x14ac:dyDescent="0.3">
      <c r="B14" s="58"/>
      <c r="C14" s="15">
        <v>9</v>
      </c>
      <c r="D14" s="5">
        <v>0.25757600000000003</v>
      </c>
      <c r="E14" s="10">
        <v>0.98461500000000002</v>
      </c>
      <c r="F14" s="6">
        <v>1</v>
      </c>
      <c r="G14" s="10">
        <v>1</v>
      </c>
      <c r="H14" s="6">
        <v>0.89230799999999999</v>
      </c>
      <c r="I14" s="10">
        <v>1</v>
      </c>
      <c r="J14" s="6">
        <v>0.98484799999999995</v>
      </c>
      <c r="K14" s="10">
        <v>1</v>
      </c>
      <c r="L14" s="6">
        <v>1</v>
      </c>
      <c r="M14" s="13">
        <v>0.538462</v>
      </c>
      <c r="N14" s="1">
        <f t="shared" si="0"/>
        <v>0.86578090000000008</v>
      </c>
      <c r="Q14" s="58"/>
      <c r="R14" s="15">
        <v>9</v>
      </c>
      <c r="S14" s="5">
        <v>0.92424200000000001</v>
      </c>
      <c r="T14" s="10">
        <v>0.67692300000000005</v>
      </c>
      <c r="U14" s="6">
        <v>0.95384599999999997</v>
      </c>
      <c r="V14" s="10">
        <v>0.77272700000000005</v>
      </c>
      <c r="W14" s="6">
        <v>0.52307700000000001</v>
      </c>
      <c r="X14" s="10">
        <v>0.95384599999999997</v>
      </c>
      <c r="Y14" s="6">
        <v>0.69696999999999998</v>
      </c>
      <c r="Z14" s="10">
        <v>0.75384600000000002</v>
      </c>
      <c r="AA14" s="6">
        <v>0.52307700000000001</v>
      </c>
      <c r="AB14" s="13">
        <v>0.49230800000000002</v>
      </c>
      <c r="AC14" s="1">
        <f t="shared" si="1"/>
        <v>0.72708620000000002</v>
      </c>
      <c r="AE14" s="58"/>
      <c r="AF14" s="15">
        <v>9</v>
      </c>
      <c r="AG14" s="5">
        <v>0.25757600000000003</v>
      </c>
      <c r="AH14" s="10">
        <v>0.29230800000000001</v>
      </c>
      <c r="AI14" s="6">
        <v>0.63076900000000002</v>
      </c>
      <c r="AJ14" s="10">
        <v>0.59090900000000002</v>
      </c>
      <c r="AK14" s="6">
        <v>0.538462</v>
      </c>
      <c r="AL14" s="10">
        <v>0.323077</v>
      </c>
      <c r="AM14" s="6">
        <v>0.272727</v>
      </c>
      <c r="AN14" s="10">
        <v>0.29230800000000001</v>
      </c>
      <c r="AO14" s="6">
        <v>0.56923100000000004</v>
      </c>
      <c r="AP14" s="13">
        <v>9.2307700000000006E-2</v>
      </c>
      <c r="AQ14" s="1">
        <f t="shared" si="2"/>
        <v>0.38596747000000003</v>
      </c>
      <c r="AS14" s="58"/>
      <c r="AT14" s="15">
        <v>9</v>
      </c>
      <c r="AU14" s="5">
        <v>9.0909100000000007E-2</v>
      </c>
      <c r="AV14" s="10">
        <v>0.33846199999999999</v>
      </c>
      <c r="AW14" s="6">
        <v>0.47692299999999999</v>
      </c>
      <c r="AX14" s="10">
        <v>0.51515200000000005</v>
      </c>
      <c r="AY14" s="6">
        <v>0.36923099999999998</v>
      </c>
      <c r="AZ14" s="10">
        <v>0.29230800000000001</v>
      </c>
      <c r="BA14" s="6">
        <v>0.43939400000000001</v>
      </c>
      <c r="BB14" s="10">
        <v>0.35384599999999999</v>
      </c>
      <c r="BC14" s="6">
        <v>0.15384600000000001</v>
      </c>
      <c r="BD14" s="13">
        <v>3.07692E-2</v>
      </c>
      <c r="BE14" s="1">
        <f t="shared" si="3"/>
        <v>0.30608403000000001</v>
      </c>
      <c r="BG14" s="58"/>
      <c r="BH14" s="15">
        <v>9</v>
      </c>
      <c r="BI14" s="5">
        <v>0.121212</v>
      </c>
      <c r="BJ14" s="10">
        <v>0.323077</v>
      </c>
      <c r="BK14" s="6">
        <v>0.4</v>
      </c>
      <c r="BL14" s="10">
        <v>0.40909099999999998</v>
      </c>
      <c r="BM14" s="6">
        <v>0.33846199999999999</v>
      </c>
      <c r="BN14" s="10">
        <v>0.2</v>
      </c>
      <c r="BO14" s="6">
        <v>0.30303000000000002</v>
      </c>
      <c r="BP14" s="10">
        <v>0.323077</v>
      </c>
      <c r="BQ14" s="6">
        <v>0.12307700000000001</v>
      </c>
      <c r="BR14" s="13">
        <v>1.53846E-2</v>
      </c>
      <c r="BS14" s="1">
        <f t="shared" si="4"/>
        <v>0.25564105999999998</v>
      </c>
    </row>
    <row r="15" spans="2:71" ht="16.5" thickTop="1" thickBot="1" x14ac:dyDescent="0.3">
      <c r="B15" s="58"/>
      <c r="C15" s="15">
        <v>10</v>
      </c>
      <c r="D15" s="7">
        <v>1</v>
      </c>
      <c r="E15" s="11">
        <v>0.85483900000000002</v>
      </c>
      <c r="F15" s="8">
        <v>0.87301600000000001</v>
      </c>
      <c r="G15" s="11">
        <v>0.75806499999999999</v>
      </c>
      <c r="H15" s="8">
        <v>1</v>
      </c>
      <c r="I15" s="11">
        <v>1</v>
      </c>
      <c r="J15" s="8">
        <v>1</v>
      </c>
      <c r="K15" s="11">
        <v>1</v>
      </c>
      <c r="L15" s="8">
        <v>0.98387100000000005</v>
      </c>
      <c r="M15" s="14">
        <v>1</v>
      </c>
      <c r="N15" s="1">
        <f t="shared" si="0"/>
        <v>0.94697910000000007</v>
      </c>
      <c r="Q15" s="58"/>
      <c r="R15" s="15">
        <v>10</v>
      </c>
      <c r="S15" s="7">
        <v>0.82539700000000005</v>
      </c>
      <c r="T15" s="11">
        <v>0.61290299999999998</v>
      </c>
      <c r="U15" s="8">
        <v>0.47619</v>
      </c>
      <c r="V15" s="11">
        <v>0.290323</v>
      </c>
      <c r="W15" s="8">
        <v>0.75806499999999999</v>
      </c>
      <c r="X15" s="11">
        <v>0.85714299999999999</v>
      </c>
      <c r="Y15" s="8">
        <v>0.709677</v>
      </c>
      <c r="Z15" s="11">
        <v>0.41269800000000001</v>
      </c>
      <c r="AA15" s="8">
        <v>0.51612899999999995</v>
      </c>
      <c r="AB15" s="14">
        <v>0.56451600000000002</v>
      </c>
      <c r="AC15" s="1">
        <f t="shared" si="1"/>
        <v>0.60230410000000001</v>
      </c>
      <c r="AE15" s="58"/>
      <c r="AF15" s="15">
        <v>10</v>
      </c>
      <c r="AG15" s="7">
        <v>4.7619000000000002E-2</v>
      </c>
      <c r="AH15" s="11">
        <v>0.12903200000000001</v>
      </c>
      <c r="AI15" s="8">
        <v>0.31746000000000002</v>
      </c>
      <c r="AJ15" s="11">
        <v>0.290323</v>
      </c>
      <c r="AK15" s="8">
        <v>0.27419399999999999</v>
      </c>
      <c r="AL15" s="11">
        <v>0.238095</v>
      </c>
      <c r="AM15" s="8">
        <v>8.06452E-2</v>
      </c>
      <c r="AN15" s="11">
        <v>1.5873000000000002E-2</v>
      </c>
      <c r="AO15" s="8">
        <v>0.90322599999999997</v>
      </c>
      <c r="AP15" s="14">
        <v>0.64516099999999998</v>
      </c>
      <c r="AQ15" s="1">
        <f t="shared" si="2"/>
        <v>0.29416281999999999</v>
      </c>
      <c r="AS15" s="58"/>
      <c r="AT15" s="15">
        <v>10</v>
      </c>
      <c r="AU15" s="7">
        <v>0.111111</v>
      </c>
      <c r="AV15" s="11">
        <v>0.32258100000000001</v>
      </c>
      <c r="AW15" s="8">
        <v>0.17460300000000001</v>
      </c>
      <c r="AX15" s="11">
        <v>0.12903200000000001</v>
      </c>
      <c r="AY15" s="8">
        <v>0.12903200000000001</v>
      </c>
      <c r="AZ15" s="11">
        <v>0.25396800000000003</v>
      </c>
      <c r="BA15" s="8">
        <v>0.27419399999999999</v>
      </c>
      <c r="BB15" s="11">
        <v>0.238095</v>
      </c>
      <c r="BC15" s="8">
        <v>9.6774200000000005E-2</v>
      </c>
      <c r="BD15" s="14">
        <v>0.14516100000000001</v>
      </c>
      <c r="BE15" s="1">
        <f t="shared" si="3"/>
        <v>0.18745512000000003</v>
      </c>
      <c r="BG15" s="58"/>
      <c r="BH15" s="15">
        <v>10</v>
      </c>
      <c r="BI15" s="7">
        <v>0.14285700000000001</v>
      </c>
      <c r="BJ15" s="11">
        <v>0.14516100000000001</v>
      </c>
      <c r="BK15" s="8">
        <v>0.14285700000000001</v>
      </c>
      <c r="BL15" s="11">
        <v>0.17741899999999999</v>
      </c>
      <c r="BM15" s="8">
        <v>3.2258099999999998E-2</v>
      </c>
      <c r="BN15" s="11">
        <v>6.3492099999999996E-2</v>
      </c>
      <c r="BO15" s="8">
        <v>0.17741899999999999</v>
      </c>
      <c r="BP15" s="11">
        <v>0.17460300000000001</v>
      </c>
      <c r="BQ15" s="8">
        <v>8.06452E-2</v>
      </c>
      <c r="BR15" s="14">
        <v>0.16128999999999999</v>
      </c>
      <c r="BS15" s="1">
        <f t="shared" si="4"/>
        <v>0.12980014000000001</v>
      </c>
    </row>
    <row r="16" spans="2:71" ht="15.75" thickTop="1" x14ac:dyDescent="0.25"/>
    <row r="17" spans="2:71" ht="15.75" thickBot="1" x14ac:dyDescent="0.3">
      <c r="D17" s="59" t="s">
        <v>3</v>
      </c>
      <c r="E17" s="59"/>
      <c r="F17" s="59"/>
      <c r="G17" s="59"/>
      <c r="H17" s="59"/>
      <c r="I17" s="59"/>
      <c r="J17" s="59"/>
      <c r="K17" s="59"/>
      <c r="L17" s="59"/>
      <c r="M17" s="59"/>
      <c r="S17" s="59" t="s">
        <v>7</v>
      </c>
      <c r="T17" s="59"/>
      <c r="U17" s="59"/>
      <c r="V17" s="59"/>
      <c r="W17" s="59"/>
      <c r="X17" s="59"/>
      <c r="Y17" s="59"/>
      <c r="Z17" s="59"/>
      <c r="AA17" s="59"/>
      <c r="AB17" s="59"/>
      <c r="AG17" s="59" t="s">
        <v>19</v>
      </c>
      <c r="AH17" s="59"/>
      <c r="AI17" s="59"/>
      <c r="AJ17" s="59"/>
      <c r="AK17" s="59"/>
      <c r="AL17" s="59"/>
      <c r="AM17" s="59"/>
      <c r="AN17" s="59"/>
      <c r="AO17" s="59"/>
      <c r="AP17" s="59"/>
      <c r="AU17" s="59" t="s">
        <v>22</v>
      </c>
      <c r="AV17" s="59"/>
      <c r="AW17" s="59"/>
      <c r="AX17" s="59"/>
      <c r="AY17" s="59"/>
      <c r="AZ17" s="59"/>
      <c r="BA17" s="59"/>
      <c r="BB17" s="59"/>
      <c r="BC17" s="59"/>
      <c r="BD17" s="59"/>
      <c r="BI17" s="59" t="s">
        <v>25</v>
      </c>
      <c r="BJ17" s="59"/>
      <c r="BK17" s="59"/>
      <c r="BL17" s="59"/>
      <c r="BM17" s="59"/>
      <c r="BN17" s="59"/>
      <c r="BO17" s="59"/>
      <c r="BP17" s="59"/>
      <c r="BQ17" s="59"/>
      <c r="BR17" s="59"/>
    </row>
    <row r="18" spans="2:71" ht="16.5" thickTop="1" thickBot="1" x14ac:dyDescent="0.3">
      <c r="B18" s="57"/>
      <c r="C18" s="57"/>
      <c r="D18" s="58" t="s">
        <v>2</v>
      </c>
      <c r="E18" s="58"/>
      <c r="F18" s="58"/>
      <c r="G18" s="58"/>
      <c r="H18" s="58"/>
      <c r="I18" s="58"/>
      <c r="J18" s="58"/>
      <c r="K18" s="58"/>
      <c r="L18" s="58"/>
      <c r="M18" s="58"/>
      <c r="Q18" s="57"/>
      <c r="R18" s="57"/>
      <c r="S18" s="58" t="s">
        <v>2</v>
      </c>
      <c r="T18" s="58"/>
      <c r="U18" s="58"/>
      <c r="V18" s="58"/>
      <c r="W18" s="58"/>
      <c r="X18" s="58"/>
      <c r="Y18" s="58"/>
      <c r="Z18" s="58"/>
      <c r="AA18" s="58"/>
      <c r="AB18" s="58"/>
      <c r="AE18" s="57"/>
      <c r="AF18" s="57"/>
      <c r="AG18" s="58" t="s">
        <v>2</v>
      </c>
      <c r="AH18" s="58"/>
      <c r="AI18" s="58"/>
      <c r="AJ18" s="58"/>
      <c r="AK18" s="58"/>
      <c r="AL18" s="58"/>
      <c r="AM18" s="58"/>
      <c r="AN18" s="58"/>
      <c r="AO18" s="58"/>
      <c r="AP18" s="58"/>
      <c r="AS18" s="57"/>
      <c r="AT18" s="57"/>
      <c r="AU18" s="58" t="s">
        <v>2</v>
      </c>
      <c r="AV18" s="58"/>
      <c r="AW18" s="58"/>
      <c r="AX18" s="58"/>
      <c r="AY18" s="58"/>
      <c r="AZ18" s="58"/>
      <c r="BA18" s="58"/>
      <c r="BB18" s="58"/>
      <c r="BC18" s="58"/>
      <c r="BD18" s="58"/>
      <c r="BG18" s="57"/>
      <c r="BH18" s="57"/>
      <c r="BI18" s="58" t="s">
        <v>2</v>
      </c>
      <c r="BJ18" s="58"/>
      <c r="BK18" s="58"/>
      <c r="BL18" s="58"/>
      <c r="BM18" s="58"/>
      <c r="BN18" s="58"/>
      <c r="BO18" s="58"/>
      <c r="BP18" s="58"/>
      <c r="BQ18" s="58"/>
      <c r="BR18" s="58"/>
    </row>
    <row r="19" spans="2:71" ht="16.5" thickTop="1" thickBot="1" x14ac:dyDescent="0.3">
      <c r="B19" s="57"/>
      <c r="C19" s="57"/>
      <c r="D19" s="2">
        <v>1</v>
      </c>
      <c r="E19" s="2">
        <v>2</v>
      </c>
      <c r="F19" s="2">
        <v>3</v>
      </c>
      <c r="G19" s="2">
        <v>4</v>
      </c>
      <c r="H19" s="2">
        <v>5</v>
      </c>
      <c r="I19" s="2">
        <v>6</v>
      </c>
      <c r="J19" s="2">
        <v>7</v>
      </c>
      <c r="K19" s="2">
        <v>8</v>
      </c>
      <c r="L19" s="2">
        <v>9</v>
      </c>
      <c r="M19" s="2">
        <v>10</v>
      </c>
      <c r="N19" s="1" t="s">
        <v>5</v>
      </c>
      <c r="Q19" s="57"/>
      <c r="R19" s="57"/>
      <c r="S19" s="2">
        <v>1</v>
      </c>
      <c r="T19" s="2">
        <v>2</v>
      </c>
      <c r="U19" s="2">
        <v>3</v>
      </c>
      <c r="V19" s="2">
        <v>4</v>
      </c>
      <c r="W19" s="2">
        <v>5</v>
      </c>
      <c r="X19" s="2">
        <v>6</v>
      </c>
      <c r="Y19" s="2">
        <v>7</v>
      </c>
      <c r="Z19" s="2">
        <v>8</v>
      </c>
      <c r="AA19" s="2">
        <v>9</v>
      </c>
      <c r="AB19" s="2">
        <v>10</v>
      </c>
      <c r="AC19" s="1" t="s">
        <v>5</v>
      </c>
      <c r="AE19" s="57"/>
      <c r="AF19" s="57"/>
      <c r="AG19" s="2">
        <v>1</v>
      </c>
      <c r="AH19" s="2">
        <v>2</v>
      </c>
      <c r="AI19" s="2">
        <v>3</v>
      </c>
      <c r="AJ19" s="2">
        <v>4</v>
      </c>
      <c r="AK19" s="2">
        <v>5</v>
      </c>
      <c r="AL19" s="2">
        <v>6</v>
      </c>
      <c r="AM19" s="2">
        <v>7</v>
      </c>
      <c r="AN19" s="2">
        <v>8</v>
      </c>
      <c r="AO19" s="2">
        <v>9</v>
      </c>
      <c r="AP19" s="2">
        <v>10</v>
      </c>
      <c r="AQ19" s="1" t="s">
        <v>5</v>
      </c>
      <c r="AS19" s="57"/>
      <c r="AT19" s="57"/>
      <c r="AU19" s="2">
        <v>1</v>
      </c>
      <c r="AV19" s="2">
        <v>2</v>
      </c>
      <c r="AW19" s="2">
        <v>3</v>
      </c>
      <c r="AX19" s="2">
        <v>4</v>
      </c>
      <c r="AY19" s="2">
        <v>5</v>
      </c>
      <c r="AZ19" s="2">
        <v>6</v>
      </c>
      <c r="BA19" s="2">
        <v>7</v>
      </c>
      <c r="BB19" s="2">
        <v>8</v>
      </c>
      <c r="BC19" s="2">
        <v>9</v>
      </c>
      <c r="BD19" s="2">
        <v>10</v>
      </c>
      <c r="BE19" s="1" t="s">
        <v>5</v>
      </c>
      <c r="BG19" s="57"/>
      <c r="BH19" s="57"/>
      <c r="BI19" s="2">
        <v>1</v>
      </c>
      <c r="BJ19" s="2">
        <v>2</v>
      </c>
      <c r="BK19" s="2">
        <v>3</v>
      </c>
      <c r="BL19" s="2">
        <v>4</v>
      </c>
      <c r="BM19" s="2">
        <v>5</v>
      </c>
      <c r="BN19" s="2">
        <v>6</v>
      </c>
      <c r="BO19" s="2">
        <v>7</v>
      </c>
      <c r="BP19" s="2">
        <v>8</v>
      </c>
      <c r="BQ19" s="2">
        <v>9</v>
      </c>
      <c r="BR19" s="2">
        <v>10</v>
      </c>
      <c r="BS19" s="1" t="s">
        <v>5</v>
      </c>
    </row>
    <row r="20" spans="2:71" ht="16.5" thickTop="1" thickBot="1" x14ac:dyDescent="0.3">
      <c r="B20" s="58" t="s">
        <v>0</v>
      </c>
      <c r="C20" s="2">
        <v>1</v>
      </c>
      <c r="D20" s="3">
        <v>0.98275900000000005</v>
      </c>
      <c r="E20" s="9">
        <v>0.81034499999999998</v>
      </c>
      <c r="F20" s="4">
        <v>0.96551699999999996</v>
      </c>
      <c r="G20" s="9">
        <v>1</v>
      </c>
      <c r="H20" s="4">
        <v>1</v>
      </c>
      <c r="I20" s="9">
        <v>0.793103</v>
      </c>
      <c r="J20" s="4">
        <v>0.89655200000000002</v>
      </c>
      <c r="K20" s="9">
        <v>0.98275900000000005</v>
      </c>
      <c r="L20" s="4">
        <v>0.96551699999999996</v>
      </c>
      <c r="M20" s="12">
        <v>0.78947400000000001</v>
      </c>
      <c r="N20" s="1">
        <f>SUM(D20:M20)/10</f>
        <v>0.91860260000000005</v>
      </c>
      <c r="Q20" s="58" t="s">
        <v>0</v>
      </c>
      <c r="R20" s="2">
        <v>1</v>
      </c>
      <c r="S20" s="3">
        <v>1</v>
      </c>
      <c r="T20" s="9">
        <v>0.87931000000000004</v>
      </c>
      <c r="U20" s="4">
        <v>0.77586200000000005</v>
      </c>
      <c r="V20" s="9">
        <v>0.94827600000000001</v>
      </c>
      <c r="W20" s="4">
        <v>0.82456099999999999</v>
      </c>
      <c r="X20" s="9">
        <v>1</v>
      </c>
      <c r="Y20" s="4">
        <v>0.86206899999999997</v>
      </c>
      <c r="Z20" s="9">
        <v>0.60344799999999998</v>
      </c>
      <c r="AA20" s="4">
        <v>0.86206899999999997</v>
      </c>
      <c r="AB20" s="12">
        <v>0.877193</v>
      </c>
      <c r="AC20" s="1">
        <f>SUM(S20:AB20)/10</f>
        <v>0.86327880000000001</v>
      </c>
      <c r="AE20" s="58" t="s">
        <v>0</v>
      </c>
      <c r="AF20" s="2">
        <v>1</v>
      </c>
      <c r="AG20" s="3">
        <v>0.62068999999999996</v>
      </c>
      <c r="AH20" s="9">
        <v>0.62068999999999996</v>
      </c>
      <c r="AI20" s="4">
        <v>0.62068999999999996</v>
      </c>
      <c r="AJ20" s="9">
        <v>0.48275899999999999</v>
      </c>
      <c r="AK20" s="4">
        <v>0.56140400000000001</v>
      </c>
      <c r="AL20" s="9">
        <v>0.706897</v>
      </c>
      <c r="AM20" s="4">
        <v>0.98275900000000005</v>
      </c>
      <c r="AN20" s="9">
        <v>0.74137900000000001</v>
      </c>
      <c r="AO20" s="4">
        <v>0.68965500000000002</v>
      </c>
      <c r="AP20" s="12">
        <v>0.736842</v>
      </c>
      <c r="AQ20" s="1">
        <f>SUM(AG20:AP20)/10</f>
        <v>0.67637650000000005</v>
      </c>
      <c r="AS20" s="58" t="s">
        <v>0</v>
      </c>
      <c r="AT20" s="2">
        <v>1</v>
      </c>
      <c r="AU20" s="3">
        <v>1.72414E-2</v>
      </c>
      <c r="AV20" s="9">
        <v>0.206897</v>
      </c>
      <c r="AW20" s="4">
        <v>0.39655200000000002</v>
      </c>
      <c r="AX20" s="9">
        <v>0.43103399999999997</v>
      </c>
      <c r="AY20" s="4">
        <v>0.43859599999999999</v>
      </c>
      <c r="AZ20" s="9">
        <v>0.34482800000000002</v>
      </c>
      <c r="BA20" s="4">
        <v>0.37930999999999998</v>
      </c>
      <c r="BB20" s="9">
        <v>0.44827600000000001</v>
      </c>
      <c r="BC20" s="4">
        <v>0.206897</v>
      </c>
      <c r="BD20" s="12">
        <v>0.28070200000000001</v>
      </c>
      <c r="BE20" s="1">
        <f>SUM(AU20:BD20)/10</f>
        <v>0.31503334</v>
      </c>
      <c r="BG20" s="58" t="s">
        <v>0</v>
      </c>
      <c r="BH20" s="2">
        <v>1</v>
      </c>
      <c r="BI20" s="3">
        <v>0.41379300000000002</v>
      </c>
      <c r="BJ20" s="9">
        <v>0.84482800000000002</v>
      </c>
      <c r="BK20" s="4">
        <v>0.34482800000000002</v>
      </c>
      <c r="BL20" s="9">
        <v>0.43103399999999997</v>
      </c>
      <c r="BM20" s="4">
        <v>0.15789500000000001</v>
      </c>
      <c r="BN20" s="9">
        <v>0.32758599999999999</v>
      </c>
      <c r="BO20" s="4">
        <v>0.41379300000000002</v>
      </c>
      <c r="BP20" s="9">
        <v>0.25862099999999999</v>
      </c>
      <c r="BQ20" s="4">
        <v>0.51724099999999995</v>
      </c>
      <c r="BR20" s="12">
        <v>0.47368399999999999</v>
      </c>
      <c r="BS20" s="1">
        <f>SUM(BI20:BR20)/10</f>
        <v>0.41833029999999993</v>
      </c>
    </row>
    <row r="21" spans="2:71" ht="16.5" thickTop="1" thickBot="1" x14ac:dyDescent="0.3">
      <c r="B21" s="58"/>
      <c r="C21" s="2">
        <v>2</v>
      </c>
      <c r="D21" s="5">
        <v>0.45205499999999998</v>
      </c>
      <c r="E21" s="10">
        <v>0.69862999999999997</v>
      </c>
      <c r="F21" s="6">
        <v>0.83561600000000003</v>
      </c>
      <c r="G21" s="10">
        <v>0.61643800000000004</v>
      </c>
      <c r="H21" s="6">
        <v>0.87671200000000005</v>
      </c>
      <c r="I21" s="10">
        <v>0.94520499999999996</v>
      </c>
      <c r="J21" s="6">
        <v>0.69862999999999997</v>
      </c>
      <c r="K21" s="10">
        <v>0.75342500000000001</v>
      </c>
      <c r="L21" s="6">
        <v>0.94520499999999996</v>
      </c>
      <c r="M21" s="13">
        <v>0.86111099999999996</v>
      </c>
      <c r="N21" s="1">
        <f t="shared" ref="N21:N29" si="5">SUM(D21:M21)/10</f>
        <v>0.76830269999999989</v>
      </c>
      <c r="Q21" s="58"/>
      <c r="R21" s="2">
        <v>2</v>
      </c>
      <c r="S21" s="5">
        <v>0.71232899999999999</v>
      </c>
      <c r="T21" s="10">
        <v>0.71232899999999999</v>
      </c>
      <c r="U21" s="6">
        <v>0.767123</v>
      </c>
      <c r="V21" s="10">
        <v>0.60274000000000005</v>
      </c>
      <c r="W21" s="6">
        <v>0.71232899999999999</v>
      </c>
      <c r="X21" s="10">
        <v>0.69862999999999997</v>
      </c>
      <c r="Y21" s="6">
        <v>0.57534200000000002</v>
      </c>
      <c r="Z21" s="10">
        <v>0.82191800000000004</v>
      </c>
      <c r="AA21" s="6">
        <v>0.80821900000000002</v>
      </c>
      <c r="AB21" s="13">
        <v>0.81944439999999996</v>
      </c>
      <c r="AC21" s="1">
        <f t="shared" ref="AC21:AC29" si="6">SUM(S21:AB21)/10</f>
        <v>0.72304034000000006</v>
      </c>
      <c r="AE21" s="58"/>
      <c r="AF21" s="2">
        <v>2</v>
      </c>
      <c r="AG21" s="5">
        <v>0.35616399999999998</v>
      </c>
      <c r="AH21" s="10">
        <v>0.65753399999999995</v>
      </c>
      <c r="AI21" s="6">
        <v>0.53424700000000003</v>
      </c>
      <c r="AJ21" s="10">
        <v>0.46575299999999997</v>
      </c>
      <c r="AK21" s="6">
        <v>0.57534200000000002</v>
      </c>
      <c r="AL21" s="10">
        <v>0.80821900000000002</v>
      </c>
      <c r="AM21" s="6">
        <v>0.52054800000000001</v>
      </c>
      <c r="AN21" s="10">
        <v>0.53424700000000003</v>
      </c>
      <c r="AO21" s="6">
        <v>0.50684899999999999</v>
      </c>
      <c r="AP21" s="13">
        <v>0.54166700000000001</v>
      </c>
      <c r="AQ21" s="1">
        <f t="shared" ref="AQ21:AQ29" si="7">SUM(AG21:AP21)/10</f>
        <v>0.55005700000000002</v>
      </c>
      <c r="AS21" s="58"/>
      <c r="AT21" s="2">
        <v>2</v>
      </c>
      <c r="AU21" s="5">
        <v>0.24657499999999999</v>
      </c>
      <c r="AV21" s="10">
        <v>0.43835600000000002</v>
      </c>
      <c r="AW21" s="6">
        <v>0.42465799999999998</v>
      </c>
      <c r="AX21" s="10">
        <v>0.34246599999999999</v>
      </c>
      <c r="AY21" s="6">
        <v>0.46575299999999997</v>
      </c>
      <c r="AZ21" s="10">
        <v>0.78082200000000002</v>
      </c>
      <c r="BA21" s="6">
        <v>0.47945199999999999</v>
      </c>
      <c r="BB21" s="10">
        <v>0.39726</v>
      </c>
      <c r="BC21" s="6">
        <v>0.39726</v>
      </c>
      <c r="BD21" s="13">
        <v>0.63888900000000004</v>
      </c>
      <c r="BE21" s="1">
        <f t="shared" ref="BE21:BE29" si="8">SUM(AU21:BD21)/10</f>
        <v>0.46114909999999998</v>
      </c>
      <c r="BG21" s="58"/>
      <c r="BH21" s="2">
        <v>2</v>
      </c>
      <c r="BI21" s="1">
        <v>0.21917800000000001</v>
      </c>
      <c r="BJ21" s="10">
        <v>0.38356200000000001</v>
      </c>
      <c r="BK21" s="6">
        <v>0.46575299999999997</v>
      </c>
      <c r="BL21" s="10">
        <v>0.41095900000000002</v>
      </c>
      <c r="BM21" s="6">
        <v>0.31506800000000001</v>
      </c>
      <c r="BN21" s="10">
        <v>0.54794500000000002</v>
      </c>
      <c r="BO21" s="6">
        <v>0.42465799999999998</v>
      </c>
      <c r="BP21" s="10">
        <v>0.32876699999999998</v>
      </c>
      <c r="BQ21" s="6">
        <v>0.38356200000000001</v>
      </c>
      <c r="BR21" s="13">
        <v>0.58333299999999999</v>
      </c>
      <c r="BS21" s="1">
        <f t="shared" ref="BS21:BS29" si="9">SUM(BI21:BR21)/10</f>
        <v>0.40627849999999999</v>
      </c>
    </row>
    <row r="22" spans="2:71" ht="16.5" thickTop="1" thickBot="1" x14ac:dyDescent="0.3">
      <c r="B22" s="58"/>
      <c r="C22" s="2">
        <v>3</v>
      </c>
      <c r="D22" s="5">
        <v>0.52173899999999995</v>
      </c>
      <c r="E22" s="10">
        <v>0.217391</v>
      </c>
      <c r="F22" s="6">
        <v>0.17391300000000001</v>
      </c>
      <c r="G22" s="10">
        <v>0.19565199999999999</v>
      </c>
      <c r="H22" s="6">
        <v>0.6</v>
      </c>
      <c r="I22" s="10">
        <v>0.67391299999999998</v>
      </c>
      <c r="J22" s="6">
        <v>0.54347800000000002</v>
      </c>
      <c r="K22" s="10">
        <v>0.36956499999999998</v>
      </c>
      <c r="L22" s="6">
        <v>0.36956499999999998</v>
      </c>
      <c r="M22" s="13">
        <v>0.4</v>
      </c>
      <c r="N22" s="1">
        <f t="shared" si="5"/>
        <v>0.40652160000000004</v>
      </c>
      <c r="Q22" s="58"/>
      <c r="R22" s="2">
        <v>3</v>
      </c>
      <c r="S22" s="5">
        <v>0.82608700000000002</v>
      </c>
      <c r="T22" s="10">
        <v>0.89130399999999999</v>
      </c>
      <c r="U22" s="6">
        <v>0.91304300000000005</v>
      </c>
      <c r="V22" s="10">
        <v>6.5217399999999995E-2</v>
      </c>
      <c r="W22" s="6">
        <v>0.95555599999999996</v>
      </c>
      <c r="X22" s="10">
        <v>0.80434799999999995</v>
      </c>
      <c r="Y22" s="6">
        <v>0.86956500000000003</v>
      </c>
      <c r="Z22" s="10">
        <v>0.782609</v>
      </c>
      <c r="AA22" s="6">
        <v>0.43478299999999998</v>
      </c>
      <c r="AB22" s="13">
        <v>0.377778</v>
      </c>
      <c r="AC22" s="1">
        <f t="shared" si="6"/>
        <v>0.69202903999999998</v>
      </c>
      <c r="AE22" s="58"/>
      <c r="AF22" s="2">
        <v>3</v>
      </c>
      <c r="AG22" s="5">
        <v>1</v>
      </c>
      <c r="AH22" s="10">
        <v>0.67391299999999998</v>
      </c>
      <c r="AI22" s="6">
        <v>0.43478299999999998</v>
      </c>
      <c r="AJ22" s="10">
        <v>0.45652199999999998</v>
      </c>
      <c r="AK22" s="6">
        <v>0.57777800000000001</v>
      </c>
      <c r="AL22" s="10">
        <v>0.89130399999999999</v>
      </c>
      <c r="AM22" s="6">
        <v>0.41304299999999999</v>
      </c>
      <c r="AN22" s="10">
        <v>0.45652199999999998</v>
      </c>
      <c r="AO22" s="6">
        <v>0.39130399999999999</v>
      </c>
      <c r="AP22" s="13">
        <v>0.28888900000000001</v>
      </c>
      <c r="AQ22" s="1">
        <f t="shared" si="7"/>
        <v>0.55840579999999995</v>
      </c>
      <c r="AS22" s="58"/>
      <c r="AT22" s="2">
        <v>3</v>
      </c>
      <c r="AU22" s="5">
        <v>0.17391300000000001</v>
      </c>
      <c r="AV22" s="10">
        <v>0.282609</v>
      </c>
      <c r="AW22" s="6">
        <v>0</v>
      </c>
      <c r="AX22" s="10">
        <v>6.5217399999999995E-2</v>
      </c>
      <c r="AY22" s="6">
        <v>0.222222</v>
      </c>
      <c r="AZ22" s="10">
        <v>0.26086999999999999</v>
      </c>
      <c r="BA22" s="6">
        <v>0.152174</v>
      </c>
      <c r="BB22" s="10">
        <v>0.108696</v>
      </c>
      <c r="BC22" s="6">
        <v>2.1739100000000001E-2</v>
      </c>
      <c r="BD22" s="13">
        <v>0.222222</v>
      </c>
      <c r="BE22" s="1">
        <f t="shared" si="8"/>
        <v>0.15096625</v>
      </c>
      <c r="BG22" s="58"/>
      <c r="BH22" s="2">
        <v>3</v>
      </c>
      <c r="BI22" s="5">
        <v>0.95652199999999998</v>
      </c>
      <c r="BJ22" s="10">
        <v>0.30434800000000001</v>
      </c>
      <c r="BK22" s="6">
        <v>0.76087000000000005</v>
      </c>
      <c r="BL22" s="10">
        <v>0.58695699999999995</v>
      </c>
      <c r="BM22" s="6">
        <v>0.75555600000000001</v>
      </c>
      <c r="BN22" s="10">
        <v>0.45652199999999998</v>
      </c>
      <c r="BO22" s="6">
        <v>0.34782600000000002</v>
      </c>
      <c r="BP22" s="10">
        <v>0.34782600000000002</v>
      </c>
      <c r="BQ22" s="6">
        <v>0.34782600000000002</v>
      </c>
      <c r="BR22" s="13">
        <v>0.35555599999999998</v>
      </c>
      <c r="BS22" s="1">
        <f t="shared" si="9"/>
        <v>0.52198090000000008</v>
      </c>
    </row>
    <row r="23" spans="2:71" ht="16.5" thickTop="1" thickBot="1" x14ac:dyDescent="0.3">
      <c r="B23" s="58"/>
      <c r="C23" s="2">
        <v>4</v>
      </c>
      <c r="D23" s="5">
        <v>0.85185200000000005</v>
      </c>
      <c r="E23" s="10">
        <v>0.96296300000000001</v>
      </c>
      <c r="F23" s="6">
        <v>0.87036999999999998</v>
      </c>
      <c r="G23" s="10">
        <v>0.796296</v>
      </c>
      <c r="H23" s="6">
        <v>0.84905699999999995</v>
      </c>
      <c r="I23" s="10">
        <v>0.94444399999999995</v>
      </c>
      <c r="J23" s="6">
        <v>0.796296</v>
      </c>
      <c r="K23" s="10">
        <v>0.96296300000000001</v>
      </c>
      <c r="L23" s="6">
        <v>0.92592600000000003</v>
      </c>
      <c r="M23" s="13">
        <v>0.96226400000000001</v>
      </c>
      <c r="N23" s="1">
        <f t="shared" si="5"/>
        <v>0.89224309999999996</v>
      </c>
      <c r="Q23" s="58"/>
      <c r="R23" s="2">
        <v>4</v>
      </c>
      <c r="S23" s="5">
        <v>0.83333299999999999</v>
      </c>
      <c r="T23" s="10">
        <v>0.12963</v>
      </c>
      <c r="U23" s="6">
        <v>0.57407399999999997</v>
      </c>
      <c r="V23" s="10">
        <v>0.77777799999999997</v>
      </c>
      <c r="W23" s="6">
        <v>0.69811299999999998</v>
      </c>
      <c r="X23" s="10">
        <v>0.796296</v>
      </c>
      <c r="Y23" s="6">
        <v>0.72222200000000003</v>
      </c>
      <c r="Z23" s="10">
        <v>0.40740700000000002</v>
      </c>
      <c r="AA23" s="6">
        <v>0.40740700000000002</v>
      </c>
      <c r="AB23" s="13">
        <v>0.47169800000000001</v>
      </c>
      <c r="AC23" s="1">
        <f t="shared" si="6"/>
        <v>0.58179579999999997</v>
      </c>
      <c r="AE23" s="58"/>
      <c r="AF23" s="2">
        <v>4</v>
      </c>
      <c r="AG23" s="5">
        <v>0.88888900000000004</v>
      </c>
      <c r="AH23" s="10">
        <v>0.57407399999999997</v>
      </c>
      <c r="AI23" s="6">
        <v>0.66666700000000001</v>
      </c>
      <c r="AJ23" s="10">
        <v>0.5</v>
      </c>
      <c r="AK23" s="6">
        <v>1</v>
      </c>
      <c r="AL23" s="10">
        <v>0.77777799999999997</v>
      </c>
      <c r="AM23" s="6">
        <v>0.703704</v>
      </c>
      <c r="AN23" s="10">
        <v>0.55555600000000005</v>
      </c>
      <c r="AO23" s="6">
        <v>0.68518500000000004</v>
      </c>
      <c r="AP23" s="13">
        <v>0.39622600000000002</v>
      </c>
      <c r="AQ23" s="1">
        <f t="shared" si="7"/>
        <v>0.67480790000000002</v>
      </c>
      <c r="AS23" s="58"/>
      <c r="AT23" s="2">
        <v>4</v>
      </c>
      <c r="AU23" s="5">
        <v>0.68518500000000004</v>
      </c>
      <c r="AV23" s="10">
        <v>0.31481500000000001</v>
      </c>
      <c r="AW23" s="6">
        <v>0.85185200000000005</v>
      </c>
      <c r="AX23" s="10">
        <v>0.90740699999999996</v>
      </c>
      <c r="AY23" s="6">
        <v>0.86792499999999995</v>
      </c>
      <c r="AZ23" s="10">
        <v>0.53703699999999999</v>
      </c>
      <c r="BA23" s="6">
        <v>0.66666700000000001</v>
      </c>
      <c r="BB23" s="10">
        <v>0.55555600000000005</v>
      </c>
      <c r="BC23" s="6">
        <v>0.88888900000000004</v>
      </c>
      <c r="BD23" s="13">
        <v>0.26415100000000002</v>
      </c>
      <c r="BE23" s="1">
        <f t="shared" si="8"/>
        <v>0.6539484000000001</v>
      </c>
      <c r="BG23" s="58"/>
      <c r="BH23" s="2">
        <v>4</v>
      </c>
      <c r="BI23" s="5">
        <v>0.85185200000000005</v>
      </c>
      <c r="BJ23" s="10">
        <v>0.61111099999999996</v>
      </c>
      <c r="BK23" s="6">
        <v>0.77777799999999997</v>
      </c>
      <c r="BL23" s="10">
        <v>0.90740699999999996</v>
      </c>
      <c r="BM23" s="6">
        <v>0.96226400000000001</v>
      </c>
      <c r="BN23" s="10">
        <v>0.796296</v>
      </c>
      <c r="BO23" s="6">
        <v>0.61111099999999996</v>
      </c>
      <c r="BP23" s="10">
        <v>0.59259300000000004</v>
      </c>
      <c r="BQ23" s="6">
        <v>0.81481499999999996</v>
      </c>
      <c r="BR23" s="13">
        <v>0.641509</v>
      </c>
      <c r="BS23" s="1">
        <f t="shared" si="9"/>
        <v>0.75667360000000006</v>
      </c>
    </row>
    <row r="24" spans="2:71" ht="16.5" thickTop="1" thickBot="1" x14ac:dyDescent="0.3">
      <c r="B24" s="58"/>
      <c r="C24" s="2">
        <v>5</v>
      </c>
      <c r="D24" s="5">
        <v>4.8780499999999997E-2</v>
      </c>
      <c r="E24" s="10">
        <v>0</v>
      </c>
      <c r="F24" s="6">
        <v>7.3170700000000005E-2</v>
      </c>
      <c r="G24" s="10">
        <v>0</v>
      </c>
      <c r="H24" s="6">
        <v>4.8780499999999997E-2</v>
      </c>
      <c r="I24" s="10">
        <v>0.5</v>
      </c>
      <c r="J24" s="6">
        <v>0</v>
      </c>
      <c r="K24" s="10">
        <v>0</v>
      </c>
      <c r="L24" s="6">
        <v>0</v>
      </c>
      <c r="M24" s="13">
        <v>0</v>
      </c>
      <c r="N24" s="1">
        <f t="shared" si="5"/>
        <v>6.7073170000000001E-2</v>
      </c>
      <c r="Q24" s="58"/>
      <c r="R24" s="2">
        <v>5</v>
      </c>
      <c r="S24" s="5">
        <v>0.48780499999999999</v>
      </c>
      <c r="T24" s="10">
        <v>0.52500000000000002</v>
      </c>
      <c r="U24" s="6">
        <v>0.19512199999999999</v>
      </c>
      <c r="V24" s="10">
        <v>0.22500000000000001</v>
      </c>
      <c r="W24" s="6">
        <v>0.146341</v>
      </c>
      <c r="X24" s="10">
        <v>0.42499999999999999</v>
      </c>
      <c r="Y24" s="6">
        <v>0.15</v>
      </c>
      <c r="Z24" s="10">
        <v>0.4</v>
      </c>
      <c r="AA24" s="6">
        <v>0.414634</v>
      </c>
      <c r="AB24" s="13">
        <v>0.27500000000000002</v>
      </c>
      <c r="AC24" s="1">
        <f t="shared" si="6"/>
        <v>0.32439019999999996</v>
      </c>
      <c r="AE24" s="58"/>
      <c r="AF24" s="2">
        <v>5</v>
      </c>
      <c r="AG24" s="5">
        <v>0.29268300000000003</v>
      </c>
      <c r="AH24" s="10">
        <v>7.4999999999999997E-2</v>
      </c>
      <c r="AI24" s="6">
        <v>0.24390200000000001</v>
      </c>
      <c r="AJ24" s="10">
        <v>0.4</v>
      </c>
      <c r="AK24" s="6">
        <v>0.29268300000000003</v>
      </c>
      <c r="AL24" s="10">
        <v>0.17499999999999999</v>
      </c>
      <c r="AM24" s="6">
        <v>0.15</v>
      </c>
      <c r="AN24" s="10">
        <v>0.15</v>
      </c>
      <c r="AO24" s="6">
        <v>0.43902400000000003</v>
      </c>
      <c r="AP24" s="13">
        <v>0.27500000000000002</v>
      </c>
      <c r="AQ24" s="1">
        <f t="shared" si="7"/>
        <v>0.24932919999999997</v>
      </c>
      <c r="AS24" s="58"/>
      <c r="AT24" s="2">
        <v>5</v>
      </c>
      <c r="AU24" s="5">
        <v>0</v>
      </c>
      <c r="AV24" s="10">
        <v>2.5000000000000001E-2</v>
      </c>
      <c r="AW24" s="6">
        <v>4.8780700000000003E-2</v>
      </c>
      <c r="AX24" s="10">
        <v>0</v>
      </c>
      <c r="AY24" s="6">
        <v>4.8780499999999997E-2</v>
      </c>
      <c r="AZ24" s="10">
        <v>0.1</v>
      </c>
      <c r="BA24" s="6">
        <v>0</v>
      </c>
      <c r="BB24" s="10">
        <v>0.125</v>
      </c>
      <c r="BC24" s="6">
        <v>0</v>
      </c>
      <c r="BD24" s="13">
        <v>0.05</v>
      </c>
      <c r="BE24" s="1">
        <f t="shared" si="8"/>
        <v>3.9756119999999999E-2</v>
      </c>
      <c r="BG24" s="58"/>
      <c r="BH24" s="2">
        <v>5</v>
      </c>
      <c r="BI24" s="5">
        <v>0.36585400000000001</v>
      </c>
      <c r="BJ24" s="10">
        <v>7.4999999999999997E-2</v>
      </c>
      <c r="BK24" s="6">
        <v>0</v>
      </c>
      <c r="BL24" s="10">
        <v>0</v>
      </c>
      <c r="BM24" s="6">
        <v>0.31707299999999999</v>
      </c>
      <c r="BN24" s="10">
        <v>0.05</v>
      </c>
      <c r="BO24" s="6">
        <v>0</v>
      </c>
      <c r="BP24" s="10">
        <v>0</v>
      </c>
      <c r="BQ24" s="6">
        <v>2.4390200000000001E-2</v>
      </c>
      <c r="BR24" s="13">
        <v>0.1</v>
      </c>
      <c r="BS24" s="1">
        <f t="shared" si="9"/>
        <v>9.3231720000000004E-2</v>
      </c>
    </row>
    <row r="25" spans="2:71" ht="16.5" thickTop="1" thickBot="1" x14ac:dyDescent="0.3">
      <c r="B25" s="58"/>
      <c r="C25" s="15">
        <v>6</v>
      </c>
      <c r="D25" s="5">
        <v>0.51111099999999998</v>
      </c>
      <c r="E25" s="10">
        <v>0.31818200000000002</v>
      </c>
      <c r="F25" s="6">
        <v>0.377778</v>
      </c>
      <c r="G25" s="10">
        <v>0.25</v>
      </c>
      <c r="H25" s="6">
        <v>0.56818199999999996</v>
      </c>
      <c r="I25" s="10">
        <v>0.4</v>
      </c>
      <c r="J25" s="6">
        <v>0.56818199999999996</v>
      </c>
      <c r="K25" s="10">
        <v>0.4</v>
      </c>
      <c r="L25" s="6">
        <v>0.5</v>
      </c>
      <c r="M25" s="13">
        <v>2.2727299999999999E-2</v>
      </c>
      <c r="N25" s="1">
        <f t="shared" si="5"/>
        <v>0.39161623000000001</v>
      </c>
      <c r="Q25" s="58"/>
      <c r="R25" s="15">
        <v>6</v>
      </c>
      <c r="S25" s="5">
        <v>0.66666700000000001</v>
      </c>
      <c r="T25" s="10">
        <v>0.79545500000000002</v>
      </c>
      <c r="U25" s="6">
        <v>0.44444400000000001</v>
      </c>
      <c r="V25" s="10">
        <v>0.63636400000000004</v>
      </c>
      <c r="W25" s="6">
        <v>0.81818199999999996</v>
      </c>
      <c r="X25" s="10">
        <v>0.64444000000000001</v>
      </c>
      <c r="Y25" s="6">
        <v>0.5</v>
      </c>
      <c r="Z25" s="10">
        <v>0.84444399999999997</v>
      </c>
      <c r="AA25" s="6">
        <v>0.68181800000000004</v>
      </c>
      <c r="AB25" s="13">
        <v>2.2727299999999999E-2</v>
      </c>
      <c r="AC25" s="1">
        <f t="shared" si="6"/>
        <v>0.60545413000000003</v>
      </c>
      <c r="AE25" s="58"/>
      <c r="AF25" s="15">
        <v>6</v>
      </c>
      <c r="AG25" s="5">
        <v>0.68888899999999997</v>
      </c>
      <c r="AH25" s="10">
        <v>0.68181800000000004</v>
      </c>
      <c r="AI25" s="6">
        <v>0.71111100000000005</v>
      </c>
      <c r="AJ25" s="10">
        <v>0.88636400000000004</v>
      </c>
      <c r="AK25" s="6">
        <v>0.65909099999999998</v>
      </c>
      <c r="AL25" s="10">
        <v>0.62222200000000005</v>
      </c>
      <c r="AM25" s="6">
        <v>0.34090900000000002</v>
      </c>
      <c r="AN25" s="10">
        <v>0.64444400000000002</v>
      </c>
      <c r="AO25" s="6">
        <v>0.43181799999999998</v>
      </c>
      <c r="AP25" s="13">
        <v>9.0909100000000007E-2</v>
      </c>
      <c r="AQ25" s="1">
        <f t="shared" si="7"/>
        <v>0.57575751000000008</v>
      </c>
      <c r="AS25" s="58"/>
      <c r="AT25" s="15">
        <v>6</v>
      </c>
      <c r="AU25" s="5">
        <v>0.155556</v>
      </c>
      <c r="AV25" s="10">
        <v>0.40909099999999998</v>
      </c>
      <c r="AW25" s="6">
        <v>0.44444400000000001</v>
      </c>
      <c r="AX25" s="10">
        <v>0.5</v>
      </c>
      <c r="AY25" s="6">
        <v>0.15909100000000001</v>
      </c>
      <c r="AZ25" s="10">
        <v>0.155556</v>
      </c>
      <c r="BA25" s="6">
        <v>2.2727299999999999E-2</v>
      </c>
      <c r="BB25" s="10">
        <v>0.377778</v>
      </c>
      <c r="BC25" s="6">
        <v>0.36363600000000001</v>
      </c>
      <c r="BD25" s="13">
        <v>0</v>
      </c>
      <c r="BE25" s="1">
        <f t="shared" si="8"/>
        <v>0.25878793</v>
      </c>
      <c r="BG25" s="58"/>
      <c r="BH25" s="15">
        <v>6</v>
      </c>
      <c r="BI25" s="5">
        <v>6.6666699999999995E-2</v>
      </c>
      <c r="BJ25" s="10">
        <v>0.13636400000000001</v>
      </c>
      <c r="BK25" s="6">
        <v>0.31111100000000003</v>
      </c>
      <c r="BL25" s="10">
        <v>9.0909100000000007E-2</v>
      </c>
      <c r="BM25" s="6">
        <v>0.113636</v>
      </c>
      <c r="BN25" s="10">
        <v>6.6666699999999995E-2</v>
      </c>
      <c r="BO25" s="6">
        <v>4.5454500000000002E-2</v>
      </c>
      <c r="BP25" s="10">
        <v>0.31111100000000003</v>
      </c>
      <c r="BQ25" s="6">
        <v>0.31818200000000002</v>
      </c>
      <c r="BR25" s="13">
        <v>2.2727299999999999E-2</v>
      </c>
      <c r="BS25" s="1">
        <f t="shared" si="9"/>
        <v>0.14828282999999998</v>
      </c>
    </row>
    <row r="26" spans="2:71" ht="16.5" thickTop="1" thickBot="1" x14ac:dyDescent="0.3">
      <c r="B26" s="58"/>
      <c r="C26" s="15">
        <v>7</v>
      </c>
      <c r="D26" s="5">
        <v>0</v>
      </c>
      <c r="E26" s="10">
        <v>0.653061</v>
      </c>
      <c r="F26" s="6">
        <v>0.45833299999999999</v>
      </c>
      <c r="G26" s="10">
        <v>0.408163</v>
      </c>
      <c r="H26" s="6">
        <v>4.1666700000000001E-2</v>
      </c>
      <c r="I26" s="10">
        <v>0.122449</v>
      </c>
      <c r="J26" s="6">
        <v>0.408163</v>
      </c>
      <c r="K26" s="10">
        <v>0.125</v>
      </c>
      <c r="L26" s="6">
        <v>0.16326499999999999</v>
      </c>
      <c r="M26" s="13">
        <v>0.83333299999999999</v>
      </c>
      <c r="N26" s="1">
        <f t="shared" si="5"/>
        <v>0.32134337000000002</v>
      </c>
      <c r="Q26" s="58"/>
      <c r="R26" s="15">
        <v>7</v>
      </c>
      <c r="S26" s="5">
        <v>0.55101999999999995</v>
      </c>
      <c r="T26" s="10">
        <v>0.57162900000000005</v>
      </c>
      <c r="U26" s="6">
        <v>0.85416700000000001</v>
      </c>
      <c r="V26" s="10">
        <v>0.81632700000000002</v>
      </c>
      <c r="W26" s="6">
        <v>0.375</v>
      </c>
      <c r="X26" s="10">
        <v>0.51020399999999999</v>
      </c>
      <c r="Y26" s="6">
        <v>0.244898</v>
      </c>
      <c r="Z26" s="10">
        <v>0.29166700000000001</v>
      </c>
      <c r="AA26" s="6">
        <v>4.08163E-2</v>
      </c>
      <c r="AB26" s="13">
        <v>0.20833299999999999</v>
      </c>
      <c r="AC26" s="1">
        <f t="shared" si="6"/>
        <v>0.44640613000000001</v>
      </c>
      <c r="AE26" s="58"/>
      <c r="AF26" s="15">
        <v>7</v>
      </c>
      <c r="AG26" s="5">
        <v>0.244898</v>
      </c>
      <c r="AH26" s="10">
        <v>0.10204100000000001</v>
      </c>
      <c r="AI26" s="6">
        <v>0.58333299999999999</v>
      </c>
      <c r="AJ26" s="10">
        <v>0.183673</v>
      </c>
      <c r="AK26" s="6">
        <v>0.45833299999999999</v>
      </c>
      <c r="AL26" s="10">
        <v>0.73469399999999996</v>
      </c>
      <c r="AM26" s="6">
        <v>0.55101999999999995</v>
      </c>
      <c r="AN26" s="10">
        <v>0.25</v>
      </c>
      <c r="AO26" s="6">
        <v>0.57142899999999996</v>
      </c>
      <c r="AP26" s="13">
        <v>0.52083299999999999</v>
      </c>
      <c r="AQ26" s="1">
        <f t="shared" si="7"/>
        <v>0.42002539999999994</v>
      </c>
      <c r="AS26" s="58"/>
      <c r="AT26" s="15">
        <v>7</v>
      </c>
      <c r="AU26" s="5">
        <v>0.57142899999999996</v>
      </c>
      <c r="AV26" s="10">
        <v>0.408163</v>
      </c>
      <c r="AW26" s="6">
        <v>0.16666700000000001</v>
      </c>
      <c r="AX26" s="10">
        <v>0.28571400000000002</v>
      </c>
      <c r="AY26" s="6">
        <v>0.52083299999999999</v>
      </c>
      <c r="AZ26" s="10">
        <v>0.73469399999999996</v>
      </c>
      <c r="BA26" s="6">
        <v>0.16326499999999999</v>
      </c>
      <c r="BB26" s="10">
        <v>0.625</v>
      </c>
      <c r="BC26" s="6">
        <v>0.61224500000000004</v>
      </c>
      <c r="BD26" s="13">
        <v>0.14583299999999999</v>
      </c>
      <c r="BE26" s="1">
        <f t="shared" si="8"/>
        <v>0.42338429999999994</v>
      </c>
      <c r="BG26" s="58"/>
      <c r="BH26" s="15">
        <v>7</v>
      </c>
      <c r="BI26" s="5">
        <v>0.48979600000000001</v>
      </c>
      <c r="BJ26" s="10">
        <v>4.08163E-2</v>
      </c>
      <c r="BK26" s="6">
        <v>4.1666700000000001E-2</v>
      </c>
      <c r="BL26" s="10">
        <v>0.10204100000000001</v>
      </c>
      <c r="BM26" s="6">
        <v>0.47916700000000001</v>
      </c>
      <c r="BN26" s="10">
        <v>0.32653100000000002</v>
      </c>
      <c r="BO26" s="6">
        <v>0.14285700000000001</v>
      </c>
      <c r="BP26" s="10">
        <v>0.14583299999999999</v>
      </c>
      <c r="BQ26" s="6">
        <v>0.20408200000000001</v>
      </c>
      <c r="BR26" s="13">
        <v>0.33333299999999999</v>
      </c>
      <c r="BS26" s="1">
        <f t="shared" si="9"/>
        <v>0.23061230000000005</v>
      </c>
    </row>
    <row r="27" spans="2:71" ht="16.5" thickTop="1" thickBot="1" x14ac:dyDescent="0.3">
      <c r="B27" s="58"/>
      <c r="C27" s="15">
        <v>8</v>
      </c>
      <c r="D27" s="5">
        <v>0.55555600000000005</v>
      </c>
      <c r="E27" s="10">
        <v>0.52112700000000001</v>
      </c>
      <c r="F27" s="6">
        <v>0.338028</v>
      </c>
      <c r="G27" s="10">
        <v>0.50704199999999999</v>
      </c>
      <c r="H27" s="6">
        <v>0.45070399999999999</v>
      </c>
      <c r="I27" s="10">
        <v>0.43055599999999999</v>
      </c>
      <c r="J27" s="6">
        <v>0.36619699999999999</v>
      </c>
      <c r="K27" s="10">
        <v>0.56337999999999999</v>
      </c>
      <c r="L27" s="6">
        <v>0.60563400000000001</v>
      </c>
      <c r="M27" s="13">
        <v>0.35211300000000001</v>
      </c>
      <c r="N27" s="1">
        <f t="shared" si="5"/>
        <v>0.46903370000000005</v>
      </c>
      <c r="Q27" s="58"/>
      <c r="R27" s="15">
        <v>8</v>
      </c>
      <c r="S27" s="5">
        <v>0.56944399999999995</v>
      </c>
      <c r="T27" s="10">
        <v>0.63380300000000001</v>
      </c>
      <c r="U27" s="6">
        <v>0.887324</v>
      </c>
      <c r="V27" s="10">
        <v>0.71831</v>
      </c>
      <c r="W27" s="6">
        <v>0.61971799999999999</v>
      </c>
      <c r="X27" s="10">
        <v>0.65277799999999997</v>
      </c>
      <c r="Y27" s="6">
        <v>0.43662000000000001</v>
      </c>
      <c r="Z27" s="10">
        <v>0.76056299999999999</v>
      </c>
      <c r="AA27" s="6">
        <v>0.57746500000000001</v>
      </c>
      <c r="AB27" s="13">
        <v>0.943662</v>
      </c>
      <c r="AC27" s="1">
        <f t="shared" si="6"/>
        <v>0.67996869999999998</v>
      </c>
      <c r="AE27" s="58"/>
      <c r="AF27" s="15">
        <v>8</v>
      </c>
      <c r="AG27" s="5">
        <v>0.20833299999999999</v>
      </c>
      <c r="AH27" s="10">
        <v>0.15493000000000001</v>
      </c>
      <c r="AI27" s="6">
        <v>0.63380300000000001</v>
      </c>
      <c r="AJ27" s="10">
        <v>0.47887299999999999</v>
      </c>
      <c r="AK27" s="6">
        <v>0.38028200000000001</v>
      </c>
      <c r="AL27" s="10">
        <v>0.48611100000000002</v>
      </c>
      <c r="AM27" s="6">
        <v>0.54929600000000001</v>
      </c>
      <c r="AN27" s="10">
        <v>0.38028200000000001</v>
      </c>
      <c r="AO27" s="6">
        <v>0.42253499999999999</v>
      </c>
      <c r="AP27" s="13">
        <v>0.53521099999999999</v>
      </c>
      <c r="AQ27" s="1">
        <f t="shared" si="7"/>
        <v>0.42296560000000005</v>
      </c>
      <c r="AS27" s="58"/>
      <c r="AT27" s="15">
        <v>8</v>
      </c>
      <c r="AU27" s="5">
        <v>0.41666700000000001</v>
      </c>
      <c r="AV27" s="10">
        <v>0.38028200000000001</v>
      </c>
      <c r="AW27" s="6">
        <v>0.67605599999999999</v>
      </c>
      <c r="AX27" s="10">
        <v>0.38028200000000001</v>
      </c>
      <c r="AY27" s="6">
        <v>0.338028</v>
      </c>
      <c r="AZ27" s="10">
        <v>0.40277800000000002</v>
      </c>
      <c r="BA27" s="6">
        <v>0.56337999999999999</v>
      </c>
      <c r="BB27" s="10">
        <v>0.42253499999999999</v>
      </c>
      <c r="BC27" s="6">
        <v>0.309859</v>
      </c>
      <c r="BD27" s="13">
        <v>0.43662000000000001</v>
      </c>
      <c r="BE27" s="1">
        <f t="shared" si="8"/>
        <v>0.4326487</v>
      </c>
      <c r="BG27" s="58"/>
      <c r="BH27" s="15">
        <v>8</v>
      </c>
      <c r="BI27" s="5">
        <v>0.16666700000000001</v>
      </c>
      <c r="BJ27" s="10">
        <v>0.49295800000000001</v>
      </c>
      <c r="BK27" s="6">
        <v>0.859155</v>
      </c>
      <c r="BL27" s="10">
        <v>0.40845100000000001</v>
      </c>
      <c r="BM27" s="6">
        <v>0.29577500000000001</v>
      </c>
      <c r="BN27" s="10">
        <v>0.5</v>
      </c>
      <c r="BO27" s="6">
        <v>0.43662000000000001</v>
      </c>
      <c r="BP27" s="10">
        <v>0.43662000000000001</v>
      </c>
      <c r="BQ27" s="6">
        <v>0.28169</v>
      </c>
      <c r="BR27" s="13">
        <v>0.47887299999999999</v>
      </c>
      <c r="BS27" s="1">
        <f t="shared" si="9"/>
        <v>0.43568090000000004</v>
      </c>
    </row>
    <row r="28" spans="2:71" ht="16.5" thickTop="1" thickBot="1" x14ac:dyDescent="0.3">
      <c r="B28" s="58"/>
      <c r="C28" s="15">
        <v>9</v>
      </c>
      <c r="D28" s="5">
        <v>1</v>
      </c>
      <c r="E28" s="10">
        <v>0.95384599999999997</v>
      </c>
      <c r="F28" s="6">
        <v>0.98461500000000002</v>
      </c>
      <c r="G28" s="10">
        <v>1</v>
      </c>
      <c r="H28" s="6">
        <v>1</v>
      </c>
      <c r="I28" s="10">
        <v>1</v>
      </c>
      <c r="J28" s="6">
        <v>0.90909099999999998</v>
      </c>
      <c r="K28" s="10">
        <v>0.55384599999999995</v>
      </c>
      <c r="L28" s="6">
        <v>1</v>
      </c>
      <c r="M28" s="13">
        <v>0.63076900000000002</v>
      </c>
      <c r="N28" s="1">
        <f t="shared" si="5"/>
        <v>0.90321670000000009</v>
      </c>
      <c r="Q28" s="58"/>
      <c r="R28" s="15">
        <v>9</v>
      </c>
      <c r="S28" s="5">
        <v>0.90909099999999998</v>
      </c>
      <c r="T28" s="10">
        <v>0.8</v>
      </c>
      <c r="U28" s="6">
        <v>0.90769200000000005</v>
      </c>
      <c r="V28" s="10">
        <v>0.227273</v>
      </c>
      <c r="W28" s="6">
        <v>0.66153799999999996</v>
      </c>
      <c r="X28" s="10">
        <v>0.64615400000000001</v>
      </c>
      <c r="Y28" s="6">
        <v>0.46969699999999998</v>
      </c>
      <c r="Z28" s="10">
        <v>0.584615</v>
      </c>
      <c r="AA28" s="6">
        <v>0.69230800000000003</v>
      </c>
      <c r="AB28" s="13">
        <v>0.43076900000000001</v>
      </c>
      <c r="AC28" s="1">
        <f t="shared" si="6"/>
        <v>0.63291369999999991</v>
      </c>
      <c r="AE28" s="58"/>
      <c r="AF28" s="15">
        <v>9</v>
      </c>
      <c r="AG28" s="5">
        <v>9.0909100000000007E-2</v>
      </c>
      <c r="AH28" s="10">
        <v>0.36923099999999998</v>
      </c>
      <c r="AI28" s="6">
        <v>0.64615400000000001</v>
      </c>
      <c r="AJ28" s="10">
        <v>0.87878800000000001</v>
      </c>
      <c r="AK28" s="6">
        <v>0.84615399999999996</v>
      </c>
      <c r="AL28" s="10">
        <v>0.78461499999999995</v>
      </c>
      <c r="AM28" s="6">
        <v>0.62121199999999999</v>
      </c>
      <c r="AN28" s="10">
        <v>0.27692299999999997</v>
      </c>
      <c r="AO28" s="6">
        <v>0.64615400000000001</v>
      </c>
      <c r="AP28" s="13">
        <v>0.16923099999999999</v>
      </c>
      <c r="AQ28" s="1">
        <f t="shared" si="7"/>
        <v>0.53293710999999999</v>
      </c>
      <c r="AS28" s="58"/>
      <c r="AT28" s="15">
        <v>9</v>
      </c>
      <c r="AU28" s="5">
        <v>0.287879</v>
      </c>
      <c r="AV28" s="11">
        <v>0.55384599999999995</v>
      </c>
      <c r="AW28" s="6">
        <v>0.29230800000000001</v>
      </c>
      <c r="AX28" s="10">
        <v>0.46969699999999998</v>
      </c>
      <c r="AY28" s="6">
        <v>0.70769199999999999</v>
      </c>
      <c r="AZ28" s="10">
        <v>0.323077</v>
      </c>
      <c r="BA28" s="6">
        <v>0.72727299999999995</v>
      </c>
      <c r="BB28" s="10">
        <v>0.461538</v>
      </c>
      <c r="BC28" s="6">
        <v>0.12307700000000001</v>
      </c>
      <c r="BD28" s="13">
        <v>0.138462</v>
      </c>
      <c r="BE28" s="1">
        <f t="shared" si="8"/>
        <v>0.40848490000000004</v>
      </c>
      <c r="BG28" s="58"/>
      <c r="BH28" s="15">
        <v>9</v>
      </c>
      <c r="BI28" s="5">
        <v>0.106061</v>
      </c>
      <c r="BJ28" s="10">
        <v>0.56923100000000004</v>
      </c>
      <c r="BK28" s="6">
        <v>0.43076900000000001</v>
      </c>
      <c r="BL28" s="10">
        <v>0.5</v>
      </c>
      <c r="BM28" s="6">
        <v>0.538462</v>
      </c>
      <c r="BN28" s="10">
        <v>0.15384600000000001</v>
      </c>
      <c r="BO28" s="6">
        <v>0.72727299999999995</v>
      </c>
      <c r="BP28" s="10">
        <v>0.21538499999999999</v>
      </c>
      <c r="BQ28" s="6">
        <v>0.230769</v>
      </c>
      <c r="BR28" s="13">
        <v>0.12307700000000001</v>
      </c>
      <c r="BS28" s="1">
        <f t="shared" si="9"/>
        <v>0.35948729999999995</v>
      </c>
    </row>
    <row r="29" spans="2:71" ht="16.5" thickTop="1" thickBot="1" x14ac:dyDescent="0.3">
      <c r="B29" s="58"/>
      <c r="C29" s="15">
        <v>10</v>
      </c>
      <c r="D29" s="7">
        <v>1</v>
      </c>
      <c r="E29" s="11">
        <v>0.93548399999999998</v>
      </c>
      <c r="F29" s="8">
        <v>0.92063499999999998</v>
      </c>
      <c r="G29" s="11">
        <v>0.69354800000000005</v>
      </c>
      <c r="H29" s="8">
        <v>0.93548399999999998</v>
      </c>
      <c r="I29" s="11">
        <v>0.95238100000000003</v>
      </c>
      <c r="J29" s="8">
        <v>0.95161300000000004</v>
      </c>
      <c r="K29" s="11">
        <v>1</v>
      </c>
      <c r="L29" s="8">
        <v>1</v>
      </c>
      <c r="M29" s="14">
        <v>0.43548399999999998</v>
      </c>
      <c r="N29" s="1">
        <f t="shared" si="5"/>
        <v>0.88246289999999994</v>
      </c>
      <c r="Q29" s="58"/>
      <c r="R29" s="15">
        <v>10</v>
      </c>
      <c r="S29" s="7">
        <v>0.60317500000000002</v>
      </c>
      <c r="T29" s="11">
        <v>0.67741899999999999</v>
      </c>
      <c r="U29" s="8">
        <v>0.42857099999999998</v>
      </c>
      <c r="V29" s="11">
        <v>0.80645199999999995</v>
      </c>
      <c r="W29" s="8">
        <v>0.33871000000000001</v>
      </c>
      <c r="X29" s="11">
        <v>0.76190500000000005</v>
      </c>
      <c r="Y29" s="8">
        <v>0.88709700000000002</v>
      </c>
      <c r="Z29" s="11">
        <v>0.36507899999999999</v>
      </c>
      <c r="AA29" s="8">
        <v>0.54838699999999996</v>
      </c>
      <c r="AB29" s="14">
        <v>0.5</v>
      </c>
      <c r="AC29" s="1">
        <f t="shared" si="6"/>
        <v>0.59167949999999991</v>
      </c>
      <c r="AE29" s="58"/>
      <c r="AF29" s="15">
        <v>10</v>
      </c>
      <c r="AG29" s="7">
        <v>6.3492099999999996E-2</v>
      </c>
      <c r="AH29" s="11">
        <v>0.35483900000000002</v>
      </c>
      <c r="AI29" s="8">
        <v>0.57142899999999996</v>
      </c>
      <c r="AJ29" s="11">
        <v>0.46774199999999999</v>
      </c>
      <c r="AK29" s="8">
        <v>0.54838699999999996</v>
      </c>
      <c r="AL29" s="11">
        <v>0.730159</v>
      </c>
      <c r="AM29" s="8">
        <v>0.43548399999999998</v>
      </c>
      <c r="AN29" s="11">
        <v>0.14285700000000001</v>
      </c>
      <c r="AO29" s="8">
        <v>0.709677</v>
      </c>
      <c r="AP29" s="14">
        <v>0.790323</v>
      </c>
      <c r="AQ29" s="1">
        <f t="shared" si="7"/>
        <v>0.48143891000000005</v>
      </c>
      <c r="AS29" s="58"/>
      <c r="AT29" s="15">
        <v>10</v>
      </c>
      <c r="AU29" s="7">
        <v>0.33333299999999999</v>
      </c>
      <c r="AV29" s="11">
        <v>0.209677</v>
      </c>
      <c r="AW29" s="8">
        <v>0.31746000000000002</v>
      </c>
      <c r="AX29" s="11">
        <v>0.75806499999999999</v>
      </c>
      <c r="AY29" s="8">
        <v>0.38709700000000002</v>
      </c>
      <c r="AZ29" s="11">
        <v>0.63492099999999996</v>
      </c>
      <c r="BA29" s="8">
        <v>0.193548</v>
      </c>
      <c r="BB29" s="11">
        <v>0.25396800000000003</v>
      </c>
      <c r="BC29" s="8">
        <v>0.290323</v>
      </c>
      <c r="BD29" s="14">
        <v>0.17741899999999999</v>
      </c>
      <c r="BE29" s="1">
        <f t="shared" si="8"/>
        <v>0.35558109999999998</v>
      </c>
      <c r="BG29" s="58"/>
      <c r="BH29" s="15">
        <v>10</v>
      </c>
      <c r="BI29" s="7">
        <v>0.25396800000000003</v>
      </c>
      <c r="BJ29" s="11">
        <v>0.41935499999999998</v>
      </c>
      <c r="BK29" s="8">
        <v>0.66666700000000001</v>
      </c>
      <c r="BL29" s="11">
        <v>0.709677</v>
      </c>
      <c r="BM29" s="8">
        <v>0.112903</v>
      </c>
      <c r="BN29" s="11">
        <v>0.47619</v>
      </c>
      <c r="BO29" s="8">
        <v>0.483871</v>
      </c>
      <c r="BP29" s="11">
        <v>0.88888900000000004</v>
      </c>
      <c r="BQ29" s="8">
        <v>0.61290299999999998</v>
      </c>
      <c r="BR29" s="14">
        <v>0.290323</v>
      </c>
      <c r="BS29" s="1">
        <f t="shared" si="9"/>
        <v>0.49147459999999998</v>
      </c>
    </row>
    <row r="30" spans="2:71" ht="15.75" thickTop="1" x14ac:dyDescent="0.25"/>
    <row r="31" spans="2:71" ht="15.75" thickBot="1" x14ac:dyDescent="0.3">
      <c r="D31" s="59" t="s">
        <v>4</v>
      </c>
      <c r="E31" s="59"/>
      <c r="F31" s="59"/>
      <c r="G31" s="59"/>
      <c r="H31" s="59"/>
      <c r="I31" s="59"/>
      <c r="J31" s="59"/>
      <c r="K31" s="59"/>
      <c r="L31" s="59"/>
      <c r="M31" s="59"/>
      <c r="S31" s="59" t="s">
        <v>8</v>
      </c>
      <c r="T31" s="59"/>
      <c r="U31" s="59"/>
      <c r="V31" s="59"/>
      <c r="W31" s="59"/>
      <c r="X31" s="59"/>
      <c r="Y31" s="59"/>
      <c r="Z31" s="59"/>
      <c r="AA31" s="59"/>
      <c r="AB31" s="59"/>
      <c r="AG31" s="59" t="s">
        <v>20</v>
      </c>
      <c r="AH31" s="59"/>
      <c r="AI31" s="59"/>
      <c r="AJ31" s="59"/>
      <c r="AK31" s="59"/>
      <c r="AL31" s="59"/>
      <c r="AM31" s="59"/>
      <c r="AN31" s="59"/>
      <c r="AO31" s="59"/>
      <c r="AP31" s="59"/>
      <c r="AU31" s="59" t="s">
        <v>23</v>
      </c>
      <c r="AV31" s="59"/>
      <c r="AW31" s="59"/>
      <c r="AX31" s="59"/>
      <c r="AY31" s="59"/>
      <c r="AZ31" s="59"/>
      <c r="BA31" s="59"/>
      <c r="BB31" s="59"/>
      <c r="BC31" s="59"/>
      <c r="BD31" s="59"/>
      <c r="BI31" s="59" t="s">
        <v>26</v>
      </c>
      <c r="BJ31" s="59"/>
      <c r="BK31" s="59"/>
      <c r="BL31" s="59"/>
      <c r="BM31" s="59"/>
      <c r="BN31" s="59"/>
      <c r="BO31" s="59"/>
      <c r="BP31" s="59"/>
      <c r="BQ31" s="59"/>
      <c r="BR31" s="59"/>
    </row>
    <row r="32" spans="2:71" ht="16.5" thickTop="1" thickBot="1" x14ac:dyDescent="0.3">
      <c r="B32" s="57"/>
      <c r="C32" s="57"/>
      <c r="D32" s="58" t="s">
        <v>2</v>
      </c>
      <c r="E32" s="58"/>
      <c r="F32" s="58"/>
      <c r="G32" s="58"/>
      <c r="H32" s="58"/>
      <c r="I32" s="58"/>
      <c r="J32" s="58"/>
      <c r="K32" s="58"/>
      <c r="L32" s="58"/>
      <c r="M32" s="58"/>
      <c r="Q32" s="57"/>
      <c r="R32" s="57"/>
      <c r="S32" s="58" t="s">
        <v>2</v>
      </c>
      <c r="T32" s="58"/>
      <c r="U32" s="58"/>
      <c r="V32" s="58"/>
      <c r="W32" s="58"/>
      <c r="X32" s="58"/>
      <c r="Y32" s="58"/>
      <c r="Z32" s="58"/>
      <c r="AA32" s="58"/>
      <c r="AB32" s="58"/>
      <c r="AE32" s="57"/>
      <c r="AF32" s="57"/>
      <c r="AG32" s="58" t="s">
        <v>2</v>
      </c>
      <c r="AH32" s="58"/>
      <c r="AI32" s="58"/>
      <c r="AJ32" s="58"/>
      <c r="AK32" s="58"/>
      <c r="AL32" s="58"/>
      <c r="AM32" s="58"/>
      <c r="AN32" s="58"/>
      <c r="AO32" s="58"/>
      <c r="AP32" s="58"/>
      <c r="AS32" s="57"/>
      <c r="AT32" s="57"/>
      <c r="AU32" s="58" t="s">
        <v>2</v>
      </c>
      <c r="AV32" s="58"/>
      <c r="AW32" s="58"/>
      <c r="AX32" s="58"/>
      <c r="AY32" s="58"/>
      <c r="AZ32" s="58"/>
      <c r="BA32" s="58"/>
      <c r="BB32" s="58"/>
      <c r="BC32" s="58"/>
      <c r="BD32" s="58"/>
      <c r="BG32" s="57"/>
      <c r="BH32" s="57"/>
      <c r="BI32" s="58" t="s">
        <v>2</v>
      </c>
      <c r="BJ32" s="58"/>
      <c r="BK32" s="58"/>
      <c r="BL32" s="58"/>
      <c r="BM32" s="58"/>
      <c r="BN32" s="58"/>
      <c r="BO32" s="58"/>
      <c r="BP32" s="58"/>
      <c r="BQ32" s="58"/>
      <c r="BR32" s="58"/>
    </row>
    <row r="33" spans="2:71" ht="16.5" thickTop="1" thickBot="1" x14ac:dyDescent="0.3">
      <c r="B33" s="57"/>
      <c r="C33" s="57"/>
      <c r="D33" s="2">
        <v>1</v>
      </c>
      <c r="E33" s="2">
        <v>2</v>
      </c>
      <c r="F33" s="2">
        <v>3</v>
      </c>
      <c r="G33" s="2">
        <v>4</v>
      </c>
      <c r="H33" s="2">
        <v>5</v>
      </c>
      <c r="I33" s="2">
        <v>6</v>
      </c>
      <c r="J33" s="2">
        <v>7</v>
      </c>
      <c r="K33" s="2">
        <v>8</v>
      </c>
      <c r="L33" s="2">
        <v>9</v>
      </c>
      <c r="M33" s="2">
        <v>10</v>
      </c>
      <c r="N33" s="1" t="s">
        <v>5</v>
      </c>
      <c r="Q33" s="57"/>
      <c r="R33" s="57"/>
      <c r="S33" s="2">
        <v>1</v>
      </c>
      <c r="T33" s="2">
        <v>2</v>
      </c>
      <c r="U33" s="2">
        <v>3</v>
      </c>
      <c r="V33" s="2">
        <v>4</v>
      </c>
      <c r="W33" s="2">
        <v>5</v>
      </c>
      <c r="X33" s="2">
        <v>6</v>
      </c>
      <c r="Y33" s="2">
        <v>7</v>
      </c>
      <c r="Z33" s="2">
        <v>8</v>
      </c>
      <c r="AA33" s="2">
        <v>9</v>
      </c>
      <c r="AB33" s="2">
        <v>10</v>
      </c>
      <c r="AC33" s="1" t="s">
        <v>5</v>
      </c>
      <c r="AE33" s="57"/>
      <c r="AF33" s="57"/>
      <c r="AG33" s="2">
        <v>1</v>
      </c>
      <c r="AH33" s="2">
        <v>2</v>
      </c>
      <c r="AI33" s="2">
        <v>3</v>
      </c>
      <c r="AJ33" s="2">
        <v>4</v>
      </c>
      <c r="AK33" s="2">
        <v>5</v>
      </c>
      <c r="AL33" s="2">
        <v>6</v>
      </c>
      <c r="AM33" s="2">
        <v>7</v>
      </c>
      <c r="AN33" s="2">
        <v>8</v>
      </c>
      <c r="AO33" s="2">
        <v>9</v>
      </c>
      <c r="AP33" s="2">
        <v>10</v>
      </c>
      <c r="AQ33" s="1" t="s">
        <v>5</v>
      </c>
      <c r="AS33" s="57"/>
      <c r="AT33" s="57"/>
      <c r="AU33" s="2">
        <v>1</v>
      </c>
      <c r="AV33" s="2">
        <v>2</v>
      </c>
      <c r="AW33" s="2">
        <v>3</v>
      </c>
      <c r="AX33" s="2">
        <v>4</v>
      </c>
      <c r="AY33" s="2">
        <v>5</v>
      </c>
      <c r="AZ33" s="2">
        <v>6</v>
      </c>
      <c r="BA33" s="2">
        <v>7</v>
      </c>
      <c r="BB33" s="2">
        <v>8</v>
      </c>
      <c r="BC33" s="2">
        <v>9</v>
      </c>
      <c r="BD33" s="2">
        <v>10</v>
      </c>
      <c r="BE33" s="1" t="s">
        <v>5</v>
      </c>
      <c r="BG33" s="57"/>
      <c r="BH33" s="57"/>
      <c r="BI33" s="2">
        <v>1</v>
      </c>
      <c r="BJ33" s="2">
        <v>2</v>
      </c>
      <c r="BK33" s="2">
        <v>3</v>
      </c>
      <c r="BL33" s="2">
        <v>4</v>
      </c>
      <c r="BM33" s="2">
        <v>5</v>
      </c>
      <c r="BN33" s="2">
        <v>6</v>
      </c>
      <c r="BO33" s="2">
        <v>7</v>
      </c>
      <c r="BP33" s="2">
        <v>8</v>
      </c>
      <c r="BQ33" s="2">
        <v>9</v>
      </c>
      <c r="BR33" s="2">
        <v>10</v>
      </c>
      <c r="BS33" s="1" t="s">
        <v>5</v>
      </c>
    </row>
    <row r="34" spans="2:71" ht="16.5" thickTop="1" thickBot="1" x14ac:dyDescent="0.3">
      <c r="B34" s="58" t="s">
        <v>0</v>
      </c>
      <c r="C34" s="2">
        <v>1</v>
      </c>
      <c r="D34" s="3">
        <v>0.93103499999999995</v>
      </c>
      <c r="E34" s="9">
        <v>1</v>
      </c>
      <c r="F34" s="4">
        <v>0.98275900000000005</v>
      </c>
      <c r="G34" s="9">
        <v>1</v>
      </c>
      <c r="H34" s="4">
        <v>1</v>
      </c>
      <c r="I34" s="9">
        <v>0.86206899999999997</v>
      </c>
      <c r="J34" s="4">
        <v>0.89655200000000002</v>
      </c>
      <c r="K34" s="9">
        <v>1</v>
      </c>
      <c r="L34" s="4">
        <v>1</v>
      </c>
      <c r="M34" s="12">
        <v>0.877193</v>
      </c>
      <c r="N34" s="1">
        <f t="shared" ref="N34:N43" si="10">SUM(D34:M34)/10</f>
        <v>0.95496080000000005</v>
      </c>
      <c r="Q34" s="58" t="s">
        <v>0</v>
      </c>
      <c r="R34" s="2">
        <v>1</v>
      </c>
      <c r="S34" s="3">
        <v>1</v>
      </c>
      <c r="T34" s="9">
        <v>0.94827600000000001</v>
      </c>
      <c r="U34" s="4">
        <v>0.77586200000000005</v>
      </c>
      <c r="V34" s="9">
        <v>0.793103</v>
      </c>
      <c r="W34" s="4">
        <v>0.94736799999999999</v>
      </c>
      <c r="X34" s="9">
        <v>1</v>
      </c>
      <c r="Y34" s="4">
        <v>0.44827600000000001</v>
      </c>
      <c r="Z34" s="9">
        <v>0.53448300000000004</v>
      </c>
      <c r="AA34" s="4">
        <v>0.94827600000000001</v>
      </c>
      <c r="AB34" s="12">
        <v>0.859649</v>
      </c>
      <c r="AC34" s="1">
        <f>SUM(S34:AB34)/10</f>
        <v>0.8255292999999998</v>
      </c>
      <c r="AE34" s="58" t="s">
        <v>0</v>
      </c>
      <c r="AF34" s="2">
        <v>1</v>
      </c>
      <c r="AG34" s="3">
        <v>0</v>
      </c>
      <c r="AH34" s="9">
        <v>0.62068999999999996</v>
      </c>
      <c r="AI34" s="4">
        <v>0.63793100000000003</v>
      </c>
      <c r="AJ34" s="9">
        <v>0.60344799999999998</v>
      </c>
      <c r="AK34" s="4">
        <v>0.15789500000000001</v>
      </c>
      <c r="AL34" s="9">
        <v>0.53448300000000004</v>
      </c>
      <c r="AM34" s="4">
        <v>0.63793100000000003</v>
      </c>
      <c r="AN34" s="9">
        <v>0.77586200000000005</v>
      </c>
      <c r="AO34" s="4">
        <v>0.75862099999999999</v>
      </c>
      <c r="AP34" s="12">
        <v>0.631579</v>
      </c>
      <c r="AQ34" s="1">
        <f>SUM(AG34:AP34)/10</f>
        <v>0.53584399999999999</v>
      </c>
      <c r="AS34" s="58" t="s">
        <v>0</v>
      </c>
      <c r="AT34" s="2">
        <v>1</v>
      </c>
      <c r="AU34" s="3">
        <v>0</v>
      </c>
      <c r="AV34" s="9">
        <v>0.62068999999999996</v>
      </c>
      <c r="AW34" s="4">
        <v>0.63793100000000003</v>
      </c>
      <c r="AX34" s="9">
        <v>0.60344799999999998</v>
      </c>
      <c r="AY34" s="4">
        <v>0.17543900000000001</v>
      </c>
      <c r="AZ34" s="9">
        <v>0.53448300000000004</v>
      </c>
      <c r="BA34" s="4">
        <v>0.62068999999999996</v>
      </c>
      <c r="BB34" s="9">
        <v>0.77586200000000005</v>
      </c>
      <c r="BC34" s="4">
        <v>0.75862099999999999</v>
      </c>
      <c r="BD34" s="12">
        <v>0.66666999999999998</v>
      </c>
      <c r="BE34" s="1">
        <f>SUM(AU34:BD34)/10</f>
        <v>0.53938339999999996</v>
      </c>
      <c r="BG34" s="58" t="s">
        <v>0</v>
      </c>
      <c r="BH34" s="2">
        <v>1</v>
      </c>
      <c r="BI34" s="3">
        <v>0</v>
      </c>
      <c r="BJ34" s="9">
        <v>0.62068999999999996</v>
      </c>
      <c r="BK34" s="4">
        <v>0.63793100000000003</v>
      </c>
      <c r="BL34" s="9">
        <v>0.60344799999999998</v>
      </c>
      <c r="BM34" s="4">
        <v>0.17543900000000001</v>
      </c>
      <c r="BN34" s="9">
        <v>0.53448300000000004</v>
      </c>
      <c r="BO34" s="4">
        <v>0.62068999999999996</v>
      </c>
      <c r="BP34" s="9">
        <v>0.77586200000000005</v>
      </c>
      <c r="BQ34" s="4">
        <v>0.75862099999999999</v>
      </c>
      <c r="BR34" s="12">
        <v>0.66666999999999998</v>
      </c>
      <c r="BS34" s="1">
        <f>SUM(BI34:BR34)/10</f>
        <v>0.53938339999999996</v>
      </c>
    </row>
    <row r="35" spans="2:71" ht="16.5" thickTop="1" thickBot="1" x14ac:dyDescent="0.3">
      <c r="B35" s="58"/>
      <c r="C35" s="2">
        <v>2</v>
      </c>
      <c r="D35" s="5">
        <v>0.49315100000000001</v>
      </c>
      <c r="E35" s="10">
        <v>0.69862999999999997</v>
      </c>
      <c r="F35" s="6">
        <v>0.84931500000000004</v>
      </c>
      <c r="G35" s="10">
        <v>0.73972599999999999</v>
      </c>
      <c r="H35" s="6">
        <v>0.96520499999999998</v>
      </c>
      <c r="I35" s="10">
        <v>1</v>
      </c>
      <c r="J35" s="6">
        <v>0.71232899999999999</v>
      </c>
      <c r="K35" s="10">
        <v>0.95890399999999998</v>
      </c>
      <c r="L35" s="6">
        <v>0.86301399999999995</v>
      </c>
      <c r="M35" s="13">
        <v>0.86111099999999996</v>
      </c>
      <c r="N35" s="1">
        <f t="shared" si="10"/>
        <v>0.81413849999999999</v>
      </c>
      <c r="Q35" s="58"/>
      <c r="R35" s="2">
        <v>2</v>
      </c>
      <c r="S35" s="5">
        <v>0.50684899999999999</v>
      </c>
      <c r="T35" s="10">
        <v>0.53424700000000003</v>
      </c>
      <c r="U35" s="6">
        <v>0.52054800000000001</v>
      </c>
      <c r="V35" s="10">
        <v>0.52054800000000001</v>
      </c>
      <c r="W35" s="6">
        <v>0.56164400000000003</v>
      </c>
      <c r="X35" s="10">
        <v>0.68493199999999999</v>
      </c>
      <c r="Y35" s="6">
        <v>0.61643800000000004</v>
      </c>
      <c r="Z35" s="10">
        <v>0.56164400000000003</v>
      </c>
      <c r="AA35" s="6">
        <v>0.60274000000000005</v>
      </c>
      <c r="AB35" s="13">
        <v>0.70833299999999999</v>
      </c>
      <c r="AC35" s="1">
        <f t="shared" ref="AC35:AC43" si="11">SUM(S35:AB35)/10</f>
        <v>0.58179229999999993</v>
      </c>
      <c r="AE35" s="58"/>
      <c r="AF35" s="2">
        <v>2</v>
      </c>
      <c r="AG35" s="5">
        <v>0.69862999999999997</v>
      </c>
      <c r="AH35" s="10">
        <v>0.38356200000000001</v>
      </c>
      <c r="AI35" s="6">
        <v>0.27397300000000002</v>
      </c>
      <c r="AJ35" s="10">
        <v>0.68493199999999999</v>
      </c>
      <c r="AK35" s="6">
        <v>0.47945199999999999</v>
      </c>
      <c r="AL35" s="10">
        <v>0.63013699999999995</v>
      </c>
      <c r="AM35" s="6">
        <v>0.41095900000000002</v>
      </c>
      <c r="AN35" s="10">
        <v>0.46575299999999997</v>
      </c>
      <c r="AO35" s="6">
        <v>0.38356200000000001</v>
      </c>
      <c r="AP35" s="13">
        <v>0.48611100000000002</v>
      </c>
      <c r="AQ35" s="1">
        <f t="shared" ref="AQ35:AQ43" si="12">SUM(AG35:AP35)/10</f>
        <v>0.48970710000000006</v>
      </c>
      <c r="AS35" s="58"/>
      <c r="AT35" s="2">
        <v>2</v>
      </c>
      <c r="AU35" s="5">
        <v>0.82191800000000004</v>
      </c>
      <c r="AV35" s="10">
        <v>4.1095899999999998E-2</v>
      </c>
      <c r="AW35" s="6">
        <v>8.2191799999999995E-2</v>
      </c>
      <c r="AX35" s="10">
        <v>0.68493199999999999</v>
      </c>
      <c r="AY35" s="6">
        <v>0.19178100000000001</v>
      </c>
      <c r="AZ35" s="10">
        <v>0.369863</v>
      </c>
      <c r="BA35" s="6">
        <v>0.136986</v>
      </c>
      <c r="BB35" s="10">
        <v>2.7397299999999999E-2</v>
      </c>
      <c r="BC35" s="6">
        <v>5.4794500000000003E-2</v>
      </c>
      <c r="BD35" s="13">
        <v>6.9444400000000003E-2</v>
      </c>
      <c r="BE35" s="1">
        <f t="shared" ref="BE35:BE43" si="13">SUM(AU35:BD35)/10</f>
        <v>0.24804038999999997</v>
      </c>
      <c r="BG35" s="58"/>
      <c r="BH35" s="2">
        <v>2</v>
      </c>
      <c r="BI35" s="5">
        <v>0.82191800000000004</v>
      </c>
      <c r="BJ35" s="10">
        <v>4.1095899999999998E-2</v>
      </c>
      <c r="BK35" s="6">
        <v>0.10958900000000001</v>
      </c>
      <c r="BL35" s="10">
        <v>0.68493199999999999</v>
      </c>
      <c r="BM35" s="6">
        <v>0.20547899999999999</v>
      </c>
      <c r="BN35" s="10">
        <v>0.38356200000000001</v>
      </c>
      <c r="BO35" s="6">
        <v>0.136986</v>
      </c>
      <c r="BP35" s="10">
        <v>2.7397299999999999E-2</v>
      </c>
      <c r="BQ35" s="6">
        <v>5.4794500000000003E-2</v>
      </c>
      <c r="BR35" s="13">
        <v>6.9444400000000003E-2</v>
      </c>
      <c r="BS35" s="1">
        <f t="shared" ref="BS35:BS43" si="14">SUM(BI35:BR35)/10</f>
        <v>0.25351980999999996</v>
      </c>
    </row>
    <row r="36" spans="2:71" ht="16.5" thickTop="1" thickBot="1" x14ac:dyDescent="0.3">
      <c r="B36" s="58"/>
      <c r="C36" s="2">
        <v>3</v>
      </c>
      <c r="D36" s="5">
        <v>0.69565200000000005</v>
      </c>
      <c r="E36" s="10">
        <v>0.108696</v>
      </c>
      <c r="F36" s="6">
        <v>0.34782600000000002</v>
      </c>
      <c r="G36" s="10">
        <v>0.26086999999999999</v>
      </c>
      <c r="H36" s="6">
        <v>0.33333299999999999</v>
      </c>
      <c r="I36" s="10">
        <v>0.65217400000000003</v>
      </c>
      <c r="J36" s="6">
        <v>6.5217399999999995E-2</v>
      </c>
      <c r="K36" s="10">
        <v>0.282609</v>
      </c>
      <c r="L36" s="6">
        <v>0.30434800000000001</v>
      </c>
      <c r="M36" s="13">
        <v>0.6</v>
      </c>
      <c r="N36" s="1">
        <f t="shared" si="10"/>
        <v>0.36507254</v>
      </c>
      <c r="Q36" s="58"/>
      <c r="R36" s="2">
        <v>3</v>
      </c>
      <c r="S36" s="5">
        <v>0.84782599999999997</v>
      </c>
      <c r="T36" s="10">
        <v>0.84782599999999997</v>
      </c>
      <c r="U36" s="6">
        <v>0.782609</v>
      </c>
      <c r="V36" s="10">
        <v>0.5</v>
      </c>
      <c r="W36" s="6">
        <v>0.48888900000000002</v>
      </c>
      <c r="X36" s="10">
        <v>0.84782599999999997</v>
      </c>
      <c r="Y36" s="6">
        <v>0.69565200000000005</v>
      </c>
      <c r="Z36" s="10">
        <v>0.76087000000000005</v>
      </c>
      <c r="AA36" s="6">
        <v>0.76087000000000005</v>
      </c>
      <c r="AB36" s="13">
        <v>0.28888900000000001</v>
      </c>
      <c r="AC36" s="1">
        <f t="shared" si="11"/>
        <v>0.68212569999999995</v>
      </c>
      <c r="AE36" s="58"/>
      <c r="AF36" s="2">
        <v>3</v>
      </c>
      <c r="AG36" s="5">
        <v>0</v>
      </c>
      <c r="AH36" s="10">
        <v>0</v>
      </c>
      <c r="AI36" s="6">
        <v>0</v>
      </c>
      <c r="AJ36" s="10">
        <v>0</v>
      </c>
      <c r="AK36" s="6">
        <v>0</v>
      </c>
      <c r="AL36" s="10">
        <v>0</v>
      </c>
      <c r="AM36" s="6">
        <v>0</v>
      </c>
      <c r="AN36" s="10">
        <v>0</v>
      </c>
      <c r="AO36" s="6">
        <v>0</v>
      </c>
      <c r="AP36" s="13">
        <v>0</v>
      </c>
      <c r="AQ36" s="1">
        <f t="shared" si="12"/>
        <v>0</v>
      </c>
      <c r="AS36" s="58"/>
      <c r="AT36" s="2">
        <v>3</v>
      </c>
      <c r="AU36" s="5">
        <v>0</v>
      </c>
      <c r="AV36" s="10">
        <v>0</v>
      </c>
      <c r="AW36" s="6">
        <v>0</v>
      </c>
      <c r="AX36" s="10">
        <v>0</v>
      </c>
      <c r="AY36" s="6">
        <v>0</v>
      </c>
      <c r="AZ36" s="10">
        <v>0</v>
      </c>
      <c r="BA36" s="6">
        <v>0</v>
      </c>
      <c r="BB36" s="10">
        <v>0</v>
      </c>
      <c r="BC36" s="6">
        <v>0</v>
      </c>
      <c r="BD36" s="13">
        <v>0</v>
      </c>
      <c r="BE36" s="1">
        <f t="shared" si="13"/>
        <v>0</v>
      </c>
      <c r="BG36" s="58"/>
      <c r="BH36" s="2">
        <v>3</v>
      </c>
      <c r="BI36" s="5">
        <v>0</v>
      </c>
      <c r="BJ36" s="10">
        <v>0</v>
      </c>
      <c r="BK36" s="6">
        <v>0</v>
      </c>
      <c r="BL36" s="10">
        <v>0</v>
      </c>
      <c r="BM36" s="6">
        <v>0</v>
      </c>
      <c r="BN36" s="10">
        <v>0</v>
      </c>
      <c r="BO36" s="6">
        <v>0</v>
      </c>
      <c r="BP36" s="10">
        <v>0</v>
      </c>
      <c r="BQ36" s="6">
        <v>0</v>
      </c>
      <c r="BR36" s="13">
        <v>0</v>
      </c>
      <c r="BS36" s="1">
        <f t="shared" si="14"/>
        <v>0</v>
      </c>
    </row>
    <row r="37" spans="2:71" ht="16.5" thickTop="1" thickBot="1" x14ac:dyDescent="0.3">
      <c r="B37" s="58"/>
      <c r="C37" s="2">
        <v>4</v>
      </c>
      <c r="D37" s="5">
        <v>0.87036999999999998</v>
      </c>
      <c r="E37" s="10">
        <v>0.88888900000000004</v>
      </c>
      <c r="F37" s="6">
        <v>1</v>
      </c>
      <c r="G37" s="10">
        <v>0.88888900000000004</v>
      </c>
      <c r="H37" s="6">
        <v>1</v>
      </c>
      <c r="I37" s="10">
        <v>0.61111099999999996</v>
      </c>
      <c r="J37" s="6">
        <v>0.796296</v>
      </c>
      <c r="K37" s="10">
        <v>0.98148100000000005</v>
      </c>
      <c r="L37" s="6">
        <v>1</v>
      </c>
      <c r="M37" s="13">
        <v>0.981132</v>
      </c>
      <c r="N37" s="1">
        <f t="shared" si="10"/>
        <v>0.90181680000000009</v>
      </c>
      <c r="Q37" s="58"/>
      <c r="R37" s="2">
        <v>4</v>
      </c>
      <c r="S37" s="5">
        <v>0.98148100000000005</v>
      </c>
      <c r="T37" s="10">
        <v>0.89036999999999999</v>
      </c>
      <c r="U37" s="6">
        <v>0.83333299999999999</v>
      </c>
      <c r="V37" s="10">
        <v>0.96296300000000001</v>
      </c>
      <c r="W37" s="6">
        <v>0.75471699999999997</v>
      </c>
      <c r="X37" s="10">
        <v>0.83333299999999999</v>
      </c>
      <c r="Y37" s="6">
        <v>0.61111099999999996</v>
      </c>
      <c r="Z37" s="10">
        <v>0.62963000000000002</v>
      </c>
      <c r="AA37" s="6">
        <v>1</v>
      </c>
      <c r="AB37" s="13">
        <v>0.86905699999999997</v>
      </c>
      <c r="AC37" s="1">
        <f t="shared" si="11"/>
        <v>0.83659949999999994</v>
      </c>
      <c r="AE37" s="58"/>
      <c r="AF37" s="2">
        <v>4</v>
      </c>
      <c r="AG37" s="5">
        <v>0</v>
      </c>
      <c r="AH37" s="10">
        <v>0.111111</v>
      </c>
      <c r="AI37" s="6">
        <v>0</v>
      </c>
      <c r="AJ37" s="10">
        <v>0</v>
      </c>
      <c r="AK37" s="6">
        <v>0</v>
      </c>
      <c r="AL37" s="10">
        <v>0</v>
      </c>
      <c r="AM37" s="6">
        <v>0</v>
      </c>
      <c r="AN37" s="10">
        <v>0</v>
      </c>
      <c r="AO37" s="6">
        <v>0</v>
      </c>
      <c r="AP37" s="13">
        <v>0</v>
      </c>
      <c r="AQ37" s="1">
        <f t="shared" si="12"/>
        <v>1.11111E-2</v>
      </c>
      <c r="AS37" s="58"/>
      <c r="AT37" s="2">
        <v>4</v>
      </c>
      <c r="AU37" s="5">
        <v>0</v>
      </c>
      <c r="AV37" s="10">
        <v>0.18518499999999999</v>
      </c>
      <c r="AW37" s="6">
        <v>0</v>
      </c>
      <c r="AX37" s="10">
        <v>0</v>
      </c>
      <c r="AY37" s="6">
        <v>0</v>
      </c>
      <c r="AZ37" s="10">
        <v>0</v>
      </c>
      <c r="BA37" s="6">
        <v>0</v>
      </c>
      <c r="BB37" s="10">
        <v>0</v>
      </c>
      <c r="BC37" s="6">
        <v>0</v>
      </c>
      <c r="BD37" s="13">
        <v>0</v>
      </c>
      <c r="BE37" s="1">
        <f t="shared" si="13"/>
        <v>1.85185E-2</v>
      </c>
      <c r="BG37" s="58"/>
      <c r="BH37" s="2">
        <v>4</v>
      </c>
      <c r="BI37" s="5">
        <v>0</v>
      </c>
      <c r="BJ37" s="10">
        <v>1.85185E-2</v>
      </c>
      <c r="BK37" s="6">
        <v>0</v>
      </c>
      <c r="BL37" s="10">
        <v>0</v>
      </c>
      <c r="BM37" s="6">
        <v>0</v>
      </c>
      <c r="BN37" s="10">
        <v>0</v>
      </c>
      <c r="BO37" s="6">
        <v>0</v>
      </c>
      <c r="BP37" s="10">
        <v>0</v>
      </c>
      <c r="BQ37" s="6">
        <v>0</v>
      </c>
      <c r="BR37" s="13">
        <v>0</v>
      </c>
      <c r="BS37" s="1">
        <f t="shared" si="14"/>
        <v>1.8518499999999999E-3</v>
      </c>
    </row>
    <row r="38" spans="2:71" ht="16.5" thickTop="1" thickBot="1" x14ac:dyDescent="0.3">
      <c r="B38" s="58"/>
      <c r="C38" s="2">
        <v>5</v>
      </c>
      <c r="D38" s="5">
        <v>0.43902400000000003</v>
      </c>
      <c r="E38" s="10">
        <v>0.55000000000000004</v>
      </c>
      <c r="F38" s="6">
        <v>0.21951200000000001</v>
      </c>
      <c r="G38" s="10">
        <v>0.2</v>
      </c>
      <c r="H38" s="6">
        <v>0.29268300000000003</v>
      </c>
      <c r="I38" s="10">
        <v>0.52500000000000002</v>
      </c>
      <c r="J38" s="6">
        <v>0.15</v>
      </c>
      <c r="K38" s="10">
        <v>0.45</v>
      </c>
      <c r="L38" s="6">
        <v>0.65853700000000004</v>
      </c>
      <c r="M38" s="13">
        <v>0.3</v>
      </c>
      <c r="N38" s="1">
        <f t="shared" si="10"/>
        <v>0.37847559999999997</v>
      </c>
      <c r="Q38" s="58"/>
      <c r="R38" s="2">
        <v>5</v>
      </c>
      <c r="S38" s="5">
        <v>0.53658499999999998</v>
      </c>
      <c r="T38" s="10">
        <v>0.25</v>
      </c>
      <c r="U38" s="6">
        <v>0.58536600000000005</v>
      </c>
      <c r="V38" s="10">
        <v>0.45</v>
      </c>
      <c r="W38" s="6">
        <v>0.65853700000000004</v>
      </c>
      <c r="X38" s="10">
        <v>0.65</v>
      </c>
      <c r="Y38" s="6">
        <v>0.1</v>
      </c>
      <c r="Z38" s="10">
        <v>0.55000000000000004</v>
      </c>
      <c r="AA38" s="6">
        <v>0.31707299999999999</v>
      </c>
      <c r="AB38" s="13">
        <v>0.875</v>
      </c>
      <c r="AC38" s="1">
        <f t="shared" si="11"/>
        <v>0.49725609999999998</v>
      </c>
      <c r="AE38" s="58"/>
      <c r="AF38" s="2">
        <v>5</v>
      </c>
      <c r="AG38" s="5">
        <v>0</v>
      </c>
      <c r="AH38" s="10">
        <v>0</v>
      </c>
      <c r="AI38" s="6">
        <v>0</v>
      </c>
      <c r="AJ38" s="10">
        <v>0</v>
      </c>
      <c r="AK38" s="6">
        <v>0</v>
      </c>
      <c r="AL38" s="10">
        <v>0</v>
      </c>
      <c r="AM38" s="6">
        <v>0</v>
      </c>
      <c r="AN38" s="10">
        <v>0</v>
      </c>
      <c r="AO38" s="6">
        <v>0</v>
      </c>
      <c r="AP38" s="13">
        <v>0</v>
      </c>
      <c r="AQ38" s="1">
        <f t="shared" si="12"/>
        <v>0</v>
      </c>
      <c r="AS38" s="58"/>
      <c r="AT38" s="2">
        <v>5</v>
      </c>
      <c r="AU38" s="5">
        <v>0</v>
      </c>
      <c r="AV38" s="10">
        <v>0</v>
      </c>
      <c r="AW38" s="6">
        <v>0</v>
      </c>
      <c r="AX38" s="10">
        <v>0</v>
      </c>
      <c r="AY38" s="6">
        <v>0</v>
      </c>
      <c r="AZ38" s="10">
        <v>0</v>
      </c>
      <c r="BA38" s="6">
        <v>0</v>
      </c>
      <c r="BB38" s="10">
        <v>0</v>
      </c>
      <c r="BC38" s="6">
        <v>0</v>
      </c>
      <c r="BD38" s="13">
        <v>0</v>
      </c>
      <c r="BE38" s="1">
        <f t="shared" si="13"/>
        <v>0</v>
      </c>
      <c r="BG38" s="58"/>
      <c r="BH38" s="2">
        <v>5</v>
      </c>
      <c r="BI38" s="5">
        <v>0</v>
      </c>
      <c r="BJ38" s="10">
        <v>0</v>
      </c>
      <c r="BK38" s="6">
        <v>0</v>
      </c>
      <c r="BL38" s="10">
        <v>0</v>
      </c>
      <c r="BM38" s="6">
        <v>0</v>
      </c>
      <c r="BN38" s="10">
        <v>0</v>
      </c>
      <c r="BO38" s="6">
        <v>0</v>
      </c>
      <c r="BP38" s="10">
        <v>0</v>
      </c>
      <c r="BQ38" s="6">
        <v>0</v>
      </c>
      <c r="BR38" s="13">
        <v>0</v>
      </c>
      <c r="BS38" s="1">
        <f t="shared" si="14"/>
        <v>0</v>
      </c>
    </row>
    <row r="39" spans="2:71" ht="16.5" thickTop="1" thickBot="1" x14ac:dyDescent="0.3">
      <c r="B39" s="58"/>
      <c r="C39" s="15">
        <v>6</v>
      </c>
      <c r="D39" s="5">
        <v>0.377778</v>
      </c>
      <c r="E39" s="10">
        <v>0.52272700000000005</v>
      </c>
      <c r="F39" s="6">
        <v>0.31111100000000003</v>
      </c>
      <c r="G39" s="10">
        <v>0.13636400000000001</v>
      </c>
      <c r="H39" s="6">
        <v>0.45454499999999998</v>
      </c>
      <c r="I39" s="10">
        <v>0.222222</v>
      </c>
      <c r="J39" s="6">
        <v>0.34090900000000002</v>
      </c>
      <c r="K39" s="10">
        <v>0.24444399999999999</v>
      </c>
      <c r="L39" s="6">
        <v>0.29545500000000002</v>
      </c>
      <c r="M39" s="13">
        <v>2.2727299999999999E-2</v>
      </c>
      <c r="N39" s="1">
        <f t="shared" si="10"/>
        <v>0.29282823000000002</v>
      </c>
      <c r="Q39" s="58"/>
      <c r="R39" s="15">
        <v>6</v>
      </c>
      <c r="S39" s="5">
        <v>0.53333299999999995</v>
      </c>
      <c r="T39" s="10">
        <v>0.477273</v>
      </c>
      <c r="U39" s="6">
        <v>0.17777799999999999</v>
      </c>
      <c r="V39" s="10">
        <v>6.8181800000000001E-2</v>
      </c>
      <c r="W39" s="6">
        <v>0.36363600000000001</v>
      </c>
      <c r="X39" s="10">
        <v>0.51111099999999998</v>
      </c>
      <c r="Y39" s="6">
        <v>0.45454499999999998</v>
      </c>
      <c r="Z39" s="10">
        <v>0.62222200000000005</v>
      </c>
      <c r="AA39" s="6">
        <v>0.204545</v>
      </c>
      <c r="AB39" s="13">
        <v>0.204545</v>
      </c>
      <c r="AC39" s="1">
        <f t="shared" si="11"/>
        <v>0.36171698000000002</v>
      </c>
      <c r="AE39" s="58"/>
      <c r="AF39" s="15">
        <v>6</v>
      </c>
      <c r="AG39" s="5">
        <v>0</v>
      </c>
      <c r="AH39" s="10">
        <v>0</v>
      </c>
      <c r="AI39" s="6">
        <v>0</v>
      </c>
      <c r="AJ39" s="10">
        <v>0</v>
      </c>
      <c r="AK39" s="6">
        <v>0</v>
      </c>
      <c r="AL39" s="10">
        <v>0</v>
      </c>
      <c r="AM39" s="6">
        <v>0</v>
      </c>
      <c r="AN39" s="10">
        <v>0</v>
      </c>
      <c r="AO39" s="6">
        <v>0</v>
      </c>
      <c r="AP39" s="13">
        <v>0</v>
      </c>
      <c r="AQ39" s="1">
        <f t="shared" si="12"/>
        <v>0</v>
      </c>
      <c r="AS39" s="58"/>
      <c r="AT39" s="15">
        <v>6</v>
      </c>
      <c r="AU39" s="5">
        <v>0</v>
      </c>
      <c r="AV39" s="10">
        <v>0</v>
      </c>
      <c r="AW39" s="6">
        <v>0</v>
      </c>
      <c r="AX39" s="10">
        <v>0</v>
      </c>
      <c r="AY39" s="6">
        <v>0</v>
      </c>
      <c r="AZ39" s="10">
        <v>0</v>
      </c>
      <c r="BA39" s="6">
        <v>0</v>
      </c>
      <c r="BB39" s="10">
        <v>0</v>
      </c>
      <c r="BC39" s="6">
        <v>0</v>
      </c>
      <c r="BD39" s="13">
        <v>0</v>
      </c>
      <c r="BE39" s="1">
        <f t="shared" si="13"/>
        <v>0</v>
      </c>
      <c r="BG39" s="58"/>
      <c r="BH39" s="15">
        <v>6</v>
      </c>
      <c r="BI39" s="5">
        <v>0</v>
      </c>
      <c r="BJ39" s="10">
        <v>0</v>
      </c>
      <c r="BK39" s="6">
        <v>0</v>
      </c>
      <c r="BL39" s="10">
        <v>0</v>
      </c>
      <c r="BM39" s="6">
        <v>0</v>
      </c>
      <c r="BN39" s="10">
        <v>0</v>
      </c>
      <c r="BO39" s="6">
        <v>0</v>
      </c>
      <c r="BP39" s="10">
        <v>0</v>
      </c>
      <c r="BQ39" s="6">
        <v>0</v>
      </c>
      <c r="BR39" s="13">
        <v>0</v>
      </c>
      <c r="BS39" s="1">
        <f t="shared" si="14"/>
        <v>0</v>
      </c>
    </row>
    <row r="40" spans="2:71" ht="16.5" thickTop="1" thickBot="1" x14ac:dyDescent="0.3">
      <c r="B40" s="58"/>
      <c r="C40" s="15">
        <v>7</v>
      </c>
      <c r="D40" s="5">
        <v>0.122449</v>
      </c>
      <c r="E40" s="10">
        <v>0.16326499999999999</v>
      </c>
      <c r="F40" s="6">
        <v>0.25</v>
      </c>
      <c r="G40" s="10">
        <v>0.14285700000000001</v>
      </c>
      <c r="H40" s="6">
        <v>0.20833299999999999</v>
      </c>
      <c r="I40" s="10">
        <v>0.244898</v>
      </c>
      <c r="J40" s="6">
        <v>0.53061199999999997</v>
      </c>
      <c r="K40" s="10">
        <v>0.20833299999999999</v>
      </c>
      <c r="L40" s="6">
        <v>0.20408200000000001</v>
      </c>
      <c r="M40" s="13">
        <v>0.35416700000000001</v>
      </c>
      <c r="N40" s="1">
        <f t="shared" si="10"/>
        <v>0.24289960000000002</v>
      </c>
      <c r="Q40" s="58"/>
      <c r="R40" s="15">
        <v>7</v>
      </c>
      <c r="S40" s="5">
        <v>0.244898</v>
      </c>
      <c r="T40" s="10">
        <v>0.61224500000000004</v>
      </c>
      <c r="U40" s="6">
        <v>0.3125</v>
      </c>
      <c r="V40" s="10">
        <v>0.408163</v>
      </c>
      <c r="W40" s="6">
        <v>0.29166700000000001</v>
      </c>
      <c r="X40" s="10">
        <v>0.346939</v>
      </c>
      <c r="Y40" s="6">
        <v>0.44897999999999999</v>
      </c>
      <c r="Z40" s="10">
        <v>0.22916700000000001</v>
      </c>
      <c r="AA40" s="6">
        <v>0.59183699999999995</v>
      </c>
      <c r="AB40" s="13">
        <v>0.4375</v>
      </c>
      <c r="AC40" s="1">
        <f t="shared" si="11"/>
        <v>0.39238960000000001</v>
      </c>
      <c r="AE40" s="58"/>
      <c r="AF40" s="15">
        <v>7</v>
      </c>
      <c r="AG40" s="5">
        <v>0</v>
      </c>
      <c r="AH40" s="10">
        <v>0</v>
      </c>
      <c r="AI40" s="6">
        <v>0</v>
      </c>
      <c r="AJ40" s="10">
        <v>0</v>
      </c>
      <c r="AK40" s="6">
        <v>0</v>
      </c>
      <c r="AL40" s="10">
        <v>0</v>
      </c>
      <c r="AM40" s="6">
        <v>0</v>
      </c>
      <c r="AN40" s="10">
        <v>0</v>
      </c>
      <c r="AO40" s="6">
        <v>0</v>
      </c>
      <c r="AP40" s="13">
        <v>0</v>
      </c>
      <c r="AQ40" s="1">
        <f t="shared" si="12"/>
        <v>0</v>
      </c>
      <c r="AS40" s="58"/>
      <c r="AT40" s="15">
        <v>7</v>
      </c>
      <c r="AU40" s="5">
        <v>0</v>
      </c>
      <c r="AV40" s="10">
        <v>0</v>
      </c>
      <c r="AW40" s="6">
        <v>0</v>
      </c>
      <c r="AX40" s="10">
        <v>0</v>
      </c>
      <c r="AY40" s="6">
        <v>0</v>
      </c>
      <c r="AZ40" s="10">
        <v>0</v>
      </c>
      <c r="BA40" s="6">
        <v>0</v>
      </c>
      <c r="BB40" s="10">
        <v>0</v>
      </c>
      <c r="BC40" s="6">
        <v>0</v>
      </c>
      <c r="BD40" s="13">
        <v>0</v>
      </c>
      <c r="BE40" s="1">
        <f t="shared" si="13"/>
        <v>0</v>
      </c>
      <c r="BG40" s="58"/>
      <c r="BH40" s="15">
        <v>7</v>
      </c>
      <c r="BI40" s="5">
        <v>0</v>
      </c>
      <c r="BJ40" s="10">
        <v>0</v>
      </c>
      <c r="BK40" s="6">
        <v>0</v>
      </c>
      <c r="BL40" s="10">
        <v>0</v>
      </c>
      <c r="BM40" s="6">
        <v>0</v>
      </c>
      <c r="BN40" s="10">
        <v>0</v>
      </c>
      <c r="BO40" s="6">
        <v>0</v>
      </c>
      <c r="BP40" s="10">
        <v>0</v>
      </c>
      <c r="BQ40" s="6">
        <v>0</v>
      </c>
      <c r="BR40" s="13">
        <v>0</v>
      </c>
      <c r="BS40" s="1">
        <f t="shared" si="14"/>
        <v>0</v>
      </c>
    </row>
    <row r="41" spans="2:71" ht="16.5" thickTop="1" thickBot="1" x14ac:dyDescent="0.3">
      <c r="B41" s="58"/>
      <c r="C41" s="15">
        <v>8</v>
      </c>
      <c r="D41" s="5">
        <v>2.7777799999999998E-2</v>
      </c>
      <c r="E41" s="10">
        <v>1.40845E-2</v>
      </c>
      <c r="F41" s="6">
        <v>0.21126800000000001</v>
      </c>
      <c r="G41" s="10">
        <v>0.338028</v>
      </c>
      <c r="H41" s="6">
        <v>0.21126800000000001</v>
      </c>
      <c r="I41" s="10">
        <v>0.31944400000000001</v>
      </c>
      <c r="J41" s="6">
        <v>8.4506999999999999E-2</v>
      </c>
      <c r="K41" s="10">
        <v>9.8591600000000001E-2</v>
      </c>
      <c r="L41" s="6">
        <v>0.253521</v>
      </c>
      <c r="M41" s="13">
        <v>1.40845E-2</v>
      </c>
      <c r="N41" s="1">
        <f t="shared" si="10"/>
        <v>0.15725744000000003</v>
      </c>
      <c r="Q41" s="58"/>
      <c r="R41" s="15">
        <v>8</v>
      </c>
      <c r="S41" s="5">
        <v>0.55555600000000005</v>
      </c>
      <c r="T41" s="10">
        <v>0.70422499999999999</v>
      </c>
      <c r="U41" s="6">
        <v>0.57746500000000001</v>
      </c>
      <c r="V41" s="10">
        <v>0.52112700000000001</v>
      </c>
      <c r="W41" s="6">
        <v>0.253521</v>
      </c>
      <c r="X41" s="10">
        <v>0.47222199999999998</v>
      </c>
      <c r="Y41" s="6">
        <v>0.45070399999999999</v>
      </c>
      <c r="Z41" s="10">
        <v>0.45070399999999999</v>
      </c>
      <c r="AA41" s="6">
        <v>0.50704199999999999</v>
      </c>
      <c r="AB41" s="13">
        <v>0.26760600000000001</v>
      </c>
      <c r="AC41" s="1">
        <f t="shared" si="11"/>
        <v>0.47601719999999997</v>
      </c>
      <c r="AE41" s="58"/>
      <c r="AF41" s="15">
        <v>8</v>
      </c>
      <c r="AG41" s="5">
        <v>0</v>
      </c>
      <c r="AH41" s="10">
        <v>1.48045E-2</v>
      </c>
      <c r="AI41" s="6">
        <v>0.169014</v>
      </c>
      <c r="AJ41" s="10">
        <v>4.2253499999999999E-2</v>
      </c>
      <c r="AK41" s="6">
        <v>0.12676100000000001</v>
      </c>
      <c r="AL41" s="10">
        <v>8.3333299999999999E-2</v>
      </c>
      <c r="AM41" s="6">
        <v>5.6337999999999999E-2</v>
      </c>
      <c r="AN41" s="10">
        <v>0.21126800000000001</v>
      </c>
      <c r="AO41" s="6">
        <v>7.0422499999999999E-2</v>
      </c>
      <c r="AP41" s="13">
        <v>0.12676100000000001</v>
      </c>
      <c r="AQ41" s="1">
        <f t="shared" si="12"/>
        <v>9.0095580000000008E-2</v>
      </c>
      <c r="AS41" s="58"/>
      <c r="AT41" s="15">
        <v>8</v>
      </c>
      <c r="AU41" s="5">
        <v>0</v>
      </c>
      <c r="AV41" s="10">
        <v>0.140845</v>
      </c>
      <c r="AW41" s="6">
        <v>9.8591600000000001E-2</v>
      </c>
      <c r="AX41" s="10">
        <v>0.169014</v>
      </c>
      <c r="AY41" s="6">
        <v>7.0422499999999999E-2</v>
      </c>
      <c r="AZ41" s="10">
        <v>0</v>
      </c>
      <c r="BA41" s="6">
        <v>0</v>
      </c>
      <c r="BB41" s="10">
        <v>8.4506999999999999E-2</v>
      </c>
      <c r="BC41" s="6">
        <v>0</v>
      </c>
      <c r="BD41" s="13">
        <v>0</v>
      </c>
      <c r="BE41" s="1">
        <f t="shared" si="13"/>
        <v>5.6338010000000008E-2</v>
      </c>
      <c r="BG41" s="58"/>
      <c r="BH41" s="15">
        <v>8</v>
      </c>
      <c r="BI41" s="5">
        <v>0</v>
      </c>
      <c r="BJ41" s="10">
        <v>1.40845E-2</v>
      </c>
      <c r="BK41" s="6">
        <v>9.8591600000000001E-2</v>
      </c>
      <c r="BL41" s="10">
        <v>0.169014</v>
      </c>
      <c r="BM41" s="6">
        <v>7.0422499999999999E-2</v>
      </c>
      <c r="BN41" s="10">
        <v>0</v>
      </c>
      <c r="BO41" s="6">
        <v>0</v>
      </c>
      <c r="BP41" s="10">
        <v>8.4506999999999999E-2</v>
      </c>
      <c r="BQ41" s="6">
        <v>0</v>
      </c>
      <c r="BR41" s="13">
        <v>0</v>
      </c>
      <c r="BS41" s="1">
        <f t="shared" si="14"/>
        <v>4.366196E-2</v>
      </c>
    </row>
    <row r="42" spans="2:71" ht="16.5" thickTop="1" thickBot="1" x14ac:dyDescent="0.3">
      <c r="B42" s="58"/>
      <c r="C42" s="15">
        <v>9</v>
      </c>
      <c r="D42" s="5">
        <v>1</v>
      </c>
      <c r="E42" s="11">
        <v>0.93846200000000002</v>
      </c>
      <c r="F42" s="6">
        <v>1</v>
      </c>
      <c r="G42" s="10">
        <v>1</v>
      </c>
      <c r="H42" s="6">
        <v>0.98461500000000002</v>
      </c>
      <c r="I42" s="10">
        <v>1</v>
      </c>
      <c r="J42" s="6">
        <v>0.86363599999999996</v>
      </c>
      <c r="K42" s="10">
        <v>0.8</v>
      </c>
      <c r="L42" s="6">
        <v>1</v>
      </c>
      <c r="M42" s="13">
        <v>0.55384599999999995</v>
      </c>
      <c r="N42" s="1">
        <f t="shared" si="10"/>
        <v>0.91405589999999992</v>
      </c>
      <c r="Q42" s="58"/>
      <c r="R42" s="15">
        <v>9</v>
      </c>
      <c r="S42" s="5">
        <v>0.37878800000000001</v>
      </c>
      <c r="T42" s="10">
        <v>0.323077</v>
      </c>
      <c r="U42" s="6">
        <v>0.50769200000000003</v>
      </c>
      <c r="V42" s="10">
        <v>0.34848499999999999</v>
      </c>
      <c r="W42" s="6">
        <v>0.66153799999999996</v>
      </c>
      <c r="X42" s="10">
        <v>0.78461499999999995</v>
      </c>
      <c r="Y42" s="6">
        <v>0.42424200000000001</v>
      </c>
      <c r="Z42" s="10">
        <v>0.64615400000000001</v>
      </c>
      <c r="AA42" s="6">
        <v>0.64615400000000001</v>
      </c>
      <c r="AB42" s="13">
        <v>7.6923099999999994E-2</v>
      </c>
      <c r="AC42" s="1">
        <f t="shared" si="11"/>
        <v>0.47976680999999999</v>
      </c>
      <c r="AE42" s="58"/>
      <c r="AF42" s="15">
        <v>9</v>
      </c>
      <c r="AG42" s="5">
        <v>0</v>
      </c>
      <c r="AH42" s="10">
        <v>0</v>
      </c>
      <c r="AI42" s="6">
        <v>0</v>
      </c>
      <c r="AJ42" s="10">
        <v>0</v>
      </c>
      <c r="AK42" s="6">
        <v>0</v>
      </c>
      <c r="AL42" s="10">
        <v>0</v>
      </c>
      <c r="AM42" s="6">
        <v>0</v>
      </c>
      <c r="AN42" s="10">
        <v>0</v>
      </c>
      <c r="AO42" s="6">
        <v>0</v>
      </c>
      <c r="AP42" s="13">
        <v>0</v>
      </c>
      <c r="AQ42" s="1">
        <f t="shared" si="12"/>
        <v>0</v>
      </c>
      <c r="AS42" s="58"/>
      <c r="AT42" s="15">
        <v>9</v>
      </c>
      <c r="AU42" s="5">
        <v>0</v>
      </c>
      <c r="AV42" s="10">
        <v>0</v>
      </c>
      <c r="AW42" s="6">
        <v>0</v>
      </c>
      <c r="AX42" s="10">
        <v>0</v>
      </c>
      <c r="AY42" s="6">
        <v>0</v>
      </c>
      <c r="AZ42" s="10">
        <v>0</v>
      </c>
      <c r="BA42" s="6">
        <v>0</v>
      </c>
      <c r="BB42" s="10">
        <v>0</v>
      </c>
      <c r="BC42" s="6">
        <v>0</v>
      </c>
      <c r="BD42" s="13">
        <v>0</v>
      </c>
      <c r="BE42" s="1">
        <f t="shared" si="13"/>
        <v>0</v>
      </c>
      <c r="BG42" s="58"/>
      <c r="BH42" s="15">
        <v>9</v>
      </c>
      <c r="BI42" s="5">
        <v>0</v>
      </c>
      <c r="BJ42" s="10">
        <v>0</v>
      </c>
      <c r="BK42" s="6">
        <v>0</v>
      </c>
      <c r="BL42" s="10">
        <v>0</v>
      </c>
      <c r="BM42" s="6">
        <v>0</v>
      </c>
      <c r="BN42" s="10">
        <v>0</v>
      </c>
      <c r="BO42" s="6">
        <v>0</v>
      </c>
      <c r="BP42" s="10">
        <v>0</v>
      </c>
      <c r="BQ42" s="6">
        <v>0</v>
      </c>
      <c r="BR42" s="13">
        <v>0</v>
      </c>
      <c r="BS42" s="1">
        <f t="shared" si="14"/>
        <v>0</v>
      </c>
    </row>
    <row r="43" spans="2:71" ht="16.5" thickTop="1" thickBot="1" x14ac:dyDescent="0.3">
      <c r="B43" s="58"/>
      <c r="C43" s="15">
        <v>10</v>
      </c>
      <c r="D43" s="7">
        <v>0.96825399999999995</v>
      </c>
      <c r="E43" s="11">
        <v>0.96774199999999999</v>
      </c>
      <c r="F43" s="8">
        <v>0.87301600000000001</v>
      </c>
      <c r="G43" s="11">
        <v>0.80645199999999995</v>
      </c>
      <c r="H43" s="8">
        <v>1</v>
      </c>
      <c r="I43" s="11">
        <v>1</v>
      </c>
      <c r="J43" s="8">
        <v>1</v>
      </c>
      <c r="K43" s="11">
        <v>1</v>
      </c>
      <c r="L43" s="8">
        <v>0.98387100000000005</v>
      </c>
      <c r="M43" s="14">
        <v>0.5</v>
      </c>
      <c r="N43" s="1">
        <f t="shared" si="10"/>
        <v>0.90993349999999995</v>
      </c>
      <c r="Q43" s="58"/>
      <c r="R43" s="15">
        <v>10</v>
      </c>
      <c r="S43" s="7">
        <v>0.52381</v>
      </c>
      <c r="T43" s="11">
        <v>0.23225799999999999</v>
      </c>
      <c r="U43" s="8">
        <v>0.74603200000000003</v>
      </c>
      <c r="V43" s="11">
        <v>0.54838699999999996</v>
      </c>
      <c r="W43" s="8">
        <v>4.8387100000000002E-2</v>
      </c>
      <c r="X43" s="11">
        <v>0.15873000000000001</v>
      </c>
      <c r="Y43" s="8">
        <v>0.25806499999999999</v>
      </c>
      <c r="Z43" s="11">
        <v>0.206349</v>
      </c>
      <c r="AA43" s="8">
        <v>0.40322599999999997</v>
      </c>
      <c r="AB43" s="14">
        <v>0.66129000000000004</v>
      </c>
      <c r="AC43" s="1">
        <f t="shared" si="11"/>
        <v>0.37865340999999997</v>
      </c>
      <c r="AE43" s="58"/>
      <c r="AF43" s="15">
        <v>10</v>
      </c>
      <c r="AG43" s="7">
        <v>0</v>
      </c>
      <c r="AH43" s="11">
        <v>0</v>
      </c>
      <c r="AI43" s="8">
        <v>0</v>
      </c>
      <c r="AJ43" s="11">
        <v>0</v>
      </c>
      <c r="AK43" s="8">
        <v>0</v>
      </c>
      <c r="AL43" s="11">
        <v>0</v>
      </c>
      <c r="AM43" s="8">
        <v>0</v>
      </c>
      <c r="AN43" s="11">
        <v>0</v>
      </c>
      <c r="AO43" s="8">
        <v>0</v>
      </c>
      <c r="AP43" s="14">
        <v>0</v>
      </c>
      <c r="AQ43" s="1">
        <f t="shared" si="12"/>
        <v>0</v>
      </c>
      <c r="AS43" s="58"/>
      <c r="AT43" s="15">
        <v>10</v>
      </c>
      <c r="AU43" s="7">
        <v>0</v>
      </c>
      <c r="AV43" s="11">
        <v>0</v>
      </c>
      <c r="AW43" s="8">
        <v>0</v>
      </c>
      <c r="AX43" s="11">
        <v>0</v>
      </c>
      <c r="AY43" s="8">
        <v>0</v>
      </c>
      <c r="AZ43" s="11">
        <v>0</v>
      </c>
      <c r="BA43" s="8">
        <v>0</v>
      </c>
      <c r="BB43" s="11">
        <v>0</v>
      </c>
      <c r="BC43" s="8">
        <v>0</v>
      </c>
      <c r="BD43" s="14">
        <v>0</v>
      </c>
      <c r="BE43" s="1">
        <f t="shared" si="13"/>
        <v>0</v>
      </c>
      <c r="BG43" s="58"/>
      <c r="BH43" s="15">
        <v>10</v>
      </c>
      <c r="BI43" s="7">
        <v>0</v>
      </c>
      <c r="BJ43" s="11">
        <v>0</v>
      </c>
      <c r="BK43" s="8">
        <v>0</v>
      </c>
      <c r="BL43" s="11">
        <v>0</v>
      </c>
      <c r="BM43" s="8">
        <v>0</v>
      </c>
      <c r="BN43" s="11">
        <v>0</v>
      </c>
      <c r="BO43" s="8">
        <v>0</v>
      </c>
      <c r="BP43" s="11">
        <v>0</v>
      </c>
      <c r="BQ43" s="8">
        <v>0</v>
      </c>
      <c r="BR43" s="14">
        <v>0</v>
      </c>
      <c r="BS43" s="1">
        <f t="shared" si="14"/>
        <v>0</v>
      </c>
    </row>
    <row r="44" spans="2:71" ht="15.75" thickTop="1" x14ac:dyDescent="0.25"/>
    <row r="49" spans="38:42" x14ac:dyDescent="0.25">
      <c r="AM49" s="1" t="s">
        <v>32</v>
      </c>
      <c r="AN49" s="1" t="s">
        <v>33</v>
      </c>
      <c r="AO49" s="1" t="s">
        <v>34</v>
      </c>
    </row>
    <row r="50" spans="38:42" x14ac:dyDescent="0.25">
      <c r="AL50" s="1" t="s">
        <v>27</v>
      </c>
      <c r="AM50" s="1">
        <f>SUM(N6:N15)/10</f>
        <v>0.69719299800000001</v>
      </c>
      <c r="AN50" s="1">
        <f>SUM(N20:N29)/10</f>
        <v>0.60204160699999998</v>
      </c>
      <c r="AO50" s="1">
        <f>SUM(N34:N43)/10</f>
        <v>0.59314389100000009</v>
      </c>
      <c r="AP50" s="1">
        <f>(AO50+AN50+AM50)/3</f>
        <v>0.63079283200000003</v>
      </c>
    </row>
    <row r="51" spans="38:42" x14ac:dyDescent="0.25">
      <c r="AL51" s="1" t="s">
        <v>28</v>
      </c>
      <c r="AM51" s="1">
        <f>SUM(AC6:AC15)/10</f>
        <v>0.69793804599999998</v>
      </c>
      <c r="AN51" s="1">
        <f>SUM(AC20:AC29)/10</f>
        <v>0.61409563399999989</v>
      </c>
      <c r="AO51" s="1">
        <f>SUM(AC34:AC43)/10</f>
        <v>0.55118469000000003</v>
      </c>
      <c r="AP51" s="1">
        <f t="shared" ref="AP51:AP54" si="15">(AO51+AN51+AM51)/3</f>
        <v>0.62107278999999993</v>
      </c>
    </row>
    <row r="52" spans="38:42" x14ac:dyDescent="0.25">
      <c r="AL52" s="1" t="s">
        <v>29</v>
      </c>
      <c r="AM52" s="1">
        <f>SUM(AQ6:AQ15)/10</f>
        <v>0.35373389200000005</v>
      </c>
      <c r="AN52" s="1">
        <f>SUM(AQ20:AQ29)/10</f>
        <v>0.51421009299999998</v>
      </c>
      <c r="AO52" s="1">
        <f>SUM(AQ34:AQ43)/10</f>
        <v>0.11267577799999999</v>
      </c>
      <c r="AP52" s="1">
        <f t="shared" si="15"/>
        <v>0.32687325433333331</v>
      </c>
    </row>
    <row r="53" spans="38:42" x14ac:dyDescent="0.25">
      <c r="AL53" s="1" t="s">
        <v>30</v>
      </c>
      <c r="AM53" s="1">
        <f>SUM(BE6:BE15)/10</f>
        <v>0.28941658300000006</v>
      </c>
      <c r="AN53" s="1">
        <f>SUM(BE20:BE29)/10</f>
        <v>0.349974014</v>
      </c>
      <c r="AO53" s="1">
        <f>SUM(BE34:BE43)/10</f>
        <v>8.6228029999999997E-2</v>
      </c>
      <c r="AP53" s="1">
        <f t="shared" si="15"/>
        <v>0.24187287566666668</v>
      </c>
    </row>
    <row r="54" spans="38:42" x14ac:dyDescent="0.25">
      <c r="AL54" s="1" t="s">
        <v>31</v>
      </c>
      <c r="AM54" s="1">
        <f>SUM(BS6:BS15)/10</f>
        <v>0.23842943899999997</v>
      </c>
      <c r="AN54" s="1">
        <f>SUM(BS20:BS29)/10</f>
        <v>0.386203295</v>
      </c>
      <c r="AO54" s="1">
        <f>SUM(BS34:BS43)/10</f>
        <v>8.384170199999999E-2</v>
      </c>
      <c r="AP54" s="1">
        <f t="shared" si="15"/>
        <v>0.23615814533333332</v>
      </c>
    </row>
    <row r="66" spans="35:61" x14ac:dyDescent="0.25">
      <c r="AI66" s="56" t="s">
        <v>48</v>
      </c>
      <c r="AJ66" s="56"/>
      <c r="AK66" s="20"/>
      <c r="AL66" s="55" t="s">
        <v>49</v>
      </c>
      <c r="AM66" s="55"/>
      <c r="AN66" s="20"/>
      <c r="AO66" s="55" t="s">
        <v>50</v>
      </c>
      <c r="AP66" s="55"/>
      <c r="AQ66" s="20"/>
      <c r="AR66" s="55" t="s">
        <v>51</v>
      </c>
      <c r="AS66" s="55"/>
      <c r="AT66" s="20"/>
      <c r="AU66" s="55" t="s">
        <v>52</v>
      </c>
      <c r="AV66" s="55"/>
    </row>
    <row r="67" spans="35:61" x14ac:dyDescent="0.25">
      <c r="AI67" s="20" t="s">
        <v>0</v>
      </c>
      <c r="AJ67" s="20" t="s">
        <v>47</v>
      </c>
      <c r="AK67" s="20"/>
      <c r="AL67" s="20" t="s">
        <v>0</v>
      </c>
      <c r="AM67" s="20" t="s">
        <v>47</v>
      </c>
      <c r="AN67" s="20"/>
      <c r="AO67" s="20" t="s">
        <v>0</v>
      </c>
      <c r="AP67" s="20" t="s">
        <v>47</v>
      </c>
      <c r="AQ67" s="20"/>
      <c r="AR67" s="20" t="s">
        <v>0</v>
      </c>
      <c r="AS67" s="20" t="s">
        <v>47</v>
      </c>
      <c r="AT67" s="20"/>
      <c r="AU67" s="20" t="s">
        <v>0</v>
      </c>
      <c r="AV67" s="20" t="s">
        <v>47</v>
      </c>
    </row>
    <row r="68" spans="35:61" x14ac:dyDescent="0.25">
      <c r="AI68" s="20">
        <v>1</v>
      </c>
      <c r="AJ68" s="20">
        <v>1</v>
      </c>
      <c r="AK68" s="20"/>
      <c r="AL68" s="20">
        <v>1</v>
      </c>
      <c r="AM68" s="20">
        <v>0.92815800000000004</v>
      </c>
      <c r="AN68" s="20"/>
      <c r="AO68" s="20">
        <v>1</v>
      </c>
      <c r="AP68" s="20">
        <v>0.600526</v>
      </c>
      <c r="AQ68" s="20"/>
      <c r="AR68" s="20">
        <v>1</v>
      </c>
      <c r="AS68" s="20">
        <v>0.53473700000000002</v>
      </c>
      <c r="AT68" s="20"/>
      <c r="AU68" s="20">
        <v>1</v>
      </c>
      <c r="AV68" s="20">
        <v>0.53473700000000002</v>
      </c>
    </row>
    <row r="69" spans="35:61" x14ac:dyDescent="0.25">
      <c r="AI69" s="20">
        <v>2</v>
      </c>
      <c r="AJ69" s="20">
        <v>0.821349</v>
      </c>
      <c r="AK69" s="20"/>
      <c r="AL69" s="20">
        <v>2</v>
      </c>
      <c r="AM69" s="20">
        <v>0.85047600000000001</v>
      </c>
      <c r="AN69" s="20"/>
      <c r="AO69" s="20">
        <v>2</v>
      </c>
      <c r="AP69" s="20">
        <v>0.63619000000000003</v>
      </c>
      <c r="AQ69" s="20"/>
      <c r="AR69" s="20">
        <v>2</v>
      </c>
      <c r="AS69" s="20">
        <v>0.61626999999999998</v>
      </c>
      <c r="AT69" s="20"/>
      <c r="AU69" s="20">
        <v>2</v>
      </c>
      <c r="AV69" s="20">
        <v>0.59642899999999999</v>
      </c>
    </row>
    <row r="70" spans="35:61" x14ac:dyDescent="0.25">
      <c r="AI70" s="20">
        <v>3</v>
      </c>
      <c r="AJ70" s="20">
        <v>0.639177</v>
      </c>
      <c r="AK70" s="20"/>
      <c r="AL70" s="20">
        <v>3</v>
      </c>
      <c r="AM70" s="20">
        <v>0.84675299999999998</v>
      </c>
      <c r="AN70" s="20"/>
      <c r="AO70" s="20">
        <v>3</v>
      </c>
      <c r="AP70" s="20">
        <v>0.59610399999999997</v>
      </c>
      <c r="AQ70" s="20"/>
      <c r="AR70" s="20">
        <v>3</v>
      </c>
      <c r="AS70" s="20">
        <v>0.36471900000000002</v>
      </c>
      <c r="AT70" s="20"/>
      <c r="AU70" s="20">
        <v>3</v>
      </c>
      <c r="AV70" s="20">
        <v>0.232684</v>
      </c>
    </row>
    <row r="71" spans="35:61" x14ac:dyDescent="0.25">
      <c r="AI71" s="20">
        <v>4</v>
      </c>
      <c r="AJ71" s="20">
        <v>0.89547100000000002</v>
      </c>
      <c r="AK71" s="20"/>
      <c r="AL71" s="20">
        <v>4</v>
      </c>
      <c r="AM71" s="20">
        <v>0.974638</v>
      </c>
      <c r="AN71" s="20"/>
      <c r="AO71" s="20">
        <v>4</v>
      </c>
      <c r="AP71" s="20">
        <v>0.71594199999999997</v>
      </c>
      <c r="AQ71" s="20"/>
      <c r="AR71" s="20">
        <v>4</v>
      </c>
      <c r="AS71" s="20">
        <v>0.57608700000000002</v>
      </c>
      <c r="AT71" s="20"/>
      <c r="AU71" s="20">
        <v>4</v>
      </c>
      <c r="AV71" s="20">
        <v>0.59710099999999999</v>
      </c>
    </row>
    <row r="72" spans="35:61" x14ac:dyDescent="0.25">
      <c r="AI72" s="20">
        <v>5</v>
      </c>
      <c r="AJ72" s="20">
        <v>0.37154100000000001</v>
      </c>
      <c r="AK72" s="20"/>
      <c r="AL72" s="20">
        <v>5</v>
      </c>
      <c r="AM72" s="20">
        <v>0.61288200000000004</v>
      </c>
      <c r="AN72" s="20"/>
      <c r="AO72" s="20">
        <v>5</v>
      </c>
      <c r="AP72" s="20">
        <v>0.23139100000000001</v>
      </c>
      <c r="AQ72" s="20"/>
      <c r="AR72" s="20">
        <v>5</v>
      </c>
      <c r="AS72" s="20">
        <v>0.20297000000000001</v>
      </c>
      <c r="AT72" s="20"/>
      <c r="AU72" s="20">
        <v>5</v>
      </c>
      <c r="AV72" s="20">
        <v>0.16191700000000001</v>
      </c>
    </row>
    <row r="73" spans="35:61" x14ac:dyDescent="0.25">
      <c r="AI73" s="20">
        <v>6</v>
      </c>
      <c r="AJ73" s="1">
        <v>0.74779399999999996</v>
      </c>
      <c r="AL73" s="20">
        <v>6</v>
      </c>
      <c r="AM73" s="1">
        <v>0.95997500000000002</v>
      </c>
      <c r="AO73" s="20">
        <v>6</v>
      </c>
      <c r="AP73" s="1">
        <v>0.39563900000000002</v>
      </c>
      <c r="AR73" s="20">
        <v>6</v>
      </c>
      <c r="AS73" s="1">
        <v>0.27120300000000003</v>
      </c>
      <c r="AU73" s="20">
        <v>6</v>
      </c>
      <c r="AV73" s="1">
        <v>0.136078</v>
      </c>
      <c r="BG73" s="1">
        <f>94-47</f>
        <v>47</v>
      </c>
    </row>
    <row r="74" spans="35:61" x14ac:dyDescent="0.25">
      <c r="AI74" s="20">
        <v>7</v>
      </c>
      <c r="AJ74" s="1">
        <v>0.34637699999999999</v>
      </c>
      <c r="AL74" s="20">
        <v>7</v>
      </c>
      <c r="AM74" s="1">
        <v>0.675543</v>
      </c>
      <c r="AO74" s="20">
        <v>7</v>
      </c>
      <c r="AP74" s="1">
        <v>0.26811600000000002</v>
      </c>
      <c r="AR74" s="20">
        <v>7</v>
      </c>
      <c r="AS74" s="1">
        <v>0.28188400000000002</v>
      </c>
      <c r="AU74" s="20">
        <v>7</v>
      </c>
      <c r="AV74" s="1">
        <v>0.154167</v>
      </c>
    </row>
    <row r="75" spans="35:61" x14ac:dyDescent="0.25">
      <c r="AI75" s="20">
        <v>8</v>
      </c>
      <c r="AJ75" s="1">
        <v>0.66108</v>
      </c>
      <c r="AL75" s="20">
        <v>8</v>
      </c>
      <c r="AM75" s="1">
        <v>0.83447000000000005</v>
      </c>
      <c r="AO75" s="20">
        <v>8</v>
      </c>
      <c r="AP75" s="1">
        <v>0.35160999999999998</v>
      </c>
      <c r="AR75" s="20">
        <v>8</v>
      </c>
      <c r="AS75" s="1">
        <v>0.274337</v>
      </c>
      <c r="AU75" s="20">
        <v>8</v>
      </c>
      <c r="AV75" s="1">
        <v>0.22509499999999999</v>
      </c>
    </row>
    <row r="76" spans="35:61" x14ac:dyDescent="0.25">
      <c r="AI76" s="20">
        <v>9</v>
      </c>
      <c r="AJ76" s="1">
        <v>0.86896799999999996</v>
      </c>
      <c r="AL76" s="20">
        <v>9</v>
      </c>
      <c r="AM76" s="1">
        <v>0.79547599999999996</v>
      </c>
      <c r="AO76" s="20">
        <v>9</v>
      </c>
      <c r="AP76" s="1">
        <v>0.63349200000000006</v>
      </c>
      <c r="AR76" s="20">
        <v>9</v>
      </c>
      <c r="AS76" s="1">
        <v>0.55833299999999997</v>
      </c>
      <c r="AU76" s="20">
        <v>9</v>
      </c>
      <c r="AV76" s="1">
        <v>0.47912700000000003</v>
      </c>
      <c r="BF76" s="1">
        <f>94+7+4-58</f>
        <v>47</v>
      </c>
    </row>
    <row r="77" spans="35:61" x14ac:dyDescent="0.25">
      <c r="AI77" s="20">
        <v>10</v>
      </c>
      <c r="AJ77" s="1">
        <v>0.86977099999999996</v>
      </c>
      <c r="AL77" s="20">
        <v>10</v>
      </c>
      <c r="AM77" s="1">
        <v>0.76869100000000001</v>
      </c>
      <c r="AO77" s="20">
        <v>10</v>
      </c>
      <c r="AP77" s="1">
        <v>0.50681500000000002</v>
      </c>
      <c r="AR77" s="20">
        <v>10</v>
      </c>
      <c r="AS77" s="1">
        <v>0.30108000000000001</v>
      </c>
      <c r="AU77" s="20">
        <v>10</v>
      </c>
      <c r="AV77" s="1">
        <v>0.24284800000000001</v>
      </c>
      <c r="BI77" s="1">
        <f>47/58</f>
        <v>0.81034482758620685</v>
      </c>
    </row>
    <row r="78" spans="35:61" x14ac:dyDescent="0.25">
      <c r="AI78" s="43" t="s">
        <v>5</v>
      </c>
      <c r="AJ78" s="43">
        <f>SUM(AJ68:AJ77)/10</f>
        <v>0.72215280000000015</v>
      </c>
      <c r="AK78" s="43"/>
      <c r="AL78" s="43"/>
      <c r="AM78" s="43">
        <f t="shared" ref="AM78:AV78" si="16">SUM(AM68:AM77)/10</f>
        <v>0.82470619999999994</v>
      </c>
      <c r="AN78" s="43"/>
      <c r="AO78" s="43"/>
      <c r="AP78" s="43">
        <f t="shared" si="16"/>
        <v>0.49358249999999992</v>
      </c>
      <c r="AQ78" s="43"/>
      <c r="AR78" s="43"/>
      <c r="AS78" s="43">
        <f t="shared" si="16"/>
        <v>0.39816200000000002</v>
      </c>
      <c r="AT78" s="43"/>
      <c r="AU78" s="43"/>
      <c r="AV78" s="43">
        <f t="shared" si="16"/>
        <v>0.33601829999999999</v>
      </c>
    </row>
    <row r="80" spans="35:61" x14ac:dyDescent="0.25">
      <c r="AI80" s="55" t="s">
        <v>53</v>
      </c>
      <c r="AJ80" s="55"/>
      <c r="AK80" s="20"/>
      <c r="AL80" s="55" t="s">
        <v>55</v>
      </c>
      <c r="AM80" s="55"/>
      <c r="AN80" s="20"/>
      <c r="AO80" s="55" t="s">
        <v>56</v>
      </c>
      <c r="AP80" s="55"/>
      <c r="AQ80" s="20"/>
      <c r="AR80" s="55" t="s">
        <v>57</v>
      </c>
      <c r="AS80" s="55"/>
      <c r="AT80" s="20"/>
      <c r="AU80" s="55" t="s">
        <v>58</v>
      </c>
      <c r="AV80" s="55"/>
    </row>
    <row r="81" spans="35:48" x14ac:dyDescent="0.25">
      <c r="AI81" s="20" t="s">
        <v>0</v>
      </c>
      <c r="AJ81" s="20" t="s">
        <v>47</v>
      </c>
      <c r="AK81" s="20"/>
      <c r="AL81" s="20" t="s">
        <v>0</v>
      </c>
      <c r="AM81" s="20" t="s">
        <v>47</v>
      </c>
      <c r="AN81" s="20"/>
      <c r="AO81" s="20" t="s">
        <v>0</v>
      </c>
      <c r="AP81" s="20" t="s">
        <v>47</v>
      </c>
      <c r="AQ81" s="20"/>
      <c r="AR81" s="20" t="s">
        <v>0</v>
      </c>
      <c r="AS81" s="20" t="s">
        <v>47</v>
      </c>
      <c r="AT81" s="20"/>
      <c r="AU81" s="20" t="s">
        <v>0</v>
      </c>
      <c r="AV81" s="20" t="s">
        <v>47</v>
      </c>
    </row>
    <row r="82" spans="35:48" x14ac:dyDescent="0.25">
      <c r="AI82" s="20">
        <v>1</v>
      </c>
      <c r="AJ82" s="20">
        <v>0.99473699999999998</v>
      </c>
      <c r="AK82" s="20"/>
      <c r="AL82" s="20">
        <v>1</v>
      </c>
      <c r="AM82" s="20">
        <v>0.83789499999999995</v>
      </c>
      <c r="AN82" s="20"/>
      <c r="AO82" s="20">
        <v>1</v>
      </c>
      <c r="AP82" s="20">
        <v>0.96842099999999998</v>
      </c>
      <c r="AQ82" s="20"/>
      <c r="AR82" s="20">
        <v>1</v>
      </c>
      <c r="AS82" s="20">
        <v>0.88078900000000004</v>
      </c>
      <c r="AT82" s="20"/>
      <c r="AU82" s="20">
        <v>1</v>
      </c>
      <c r="AV82" s="20">
        <v>0.81236799999999998</v>
      </c>
    </row>
    <row r="83" spans="35:48" x14ac:dyDescent="0.25">
      <c r="AI83" s="20">
        <v>2</v>
      </c>
      <c r="AJ83" s="20">
        <v>0.865873</v>
      </c>
      <c r="AK83" s="20"/>
      <c r="AL83" s="20">
        <v>2</v>
      </c>
      <c r="AM83" s="20">
        <v>0.86444399999999999</v>
      </c>
      <c r="AN83" s="20"/>
      <c r="AO83" s="20">
        <v>2</v>
      </c>
      <c r="AP83" s="20">
        <v>0.80261899999999997</v>
      </c>
      <c r="AQ83" s="20"/>
      <c r="AR83" s="20">
        <v>2</v>
      </c>
      <c r="AS83" s="20">
        <v>0.70436500000000002</v>
      </c>
      <c r="AT83" s="20"/>
      <c r="AU83" s="20">
        <v>2</v>
      </c>
      <c r="AV83" s="20">
        <v>0.59055599999999997</v>
      </c>
    </row>
    <row r="84" spans="35:48" x14ac:dyDescent="0.25">
      <c r="AI84" s="20">
        <v>3</v>
      </c>
      <c r="AJ84" s="20">
        <v>0.60709999999999997</v>
      </c>
      <c r="AK84" s="20"/>
      <c r="AL84" s="20">
        <v>3</v>
      </c>
      <c r="AM84" s="20">
        <v>0.82835499999999995</v>
      </c>
      <c r="AN84" s="20"/>
      <c r="AO84" s="20">
        <v>3</v>
      </c>
      <c r="AP84" s="20">
        <v>0.89307400000000003</v>
      </c>
      <c r="AQ84" s="20"/>
      <c r="AR84" s="20">
        <v>3</v>
      </c>
      <c r="AS84" s="20">
        <v>0.47359299999999999</v>
      </c>
      <c r="AT84" s="20"/>
      <c r="AU84" s="20">
        <v>3</v>
      </c>
      <c r="AV84" s="20">
        <v>0.76515200000000005</v>
      </c>
    </row>
    <row r="85" spans="35:48" x14ac:dyDescent="0.25">
      <c r="AI85" s="20">
        <v>4</v>
      </c>
      <c r="AJ85" s="20">
        <v>0.82409399999999999</v>
      </c>
      <c r="AK85" s="20"/>
      <c r="AL85" s="20">
        <v>4</v>
      </c>
      <c r="AM85" s="20">
        <v>0.828986</v>
      </c>
      <c r="AN85" s="20"/>
      <c r="AO85" s="20">
        <v>4</v>
      </c>
      <c r="AP85" s="20">
        <v>0.86648599999999998</v>
      </c>
      <c r="AQ85" s="20"/>
      <c r="AR85" s="20">
        <v>4</v>
      </c>
      <c r="AS85" s="20">
        <v>0.76558000000000004</v>
      </c>
      <c r="AT85" s="20"/>
      <c r="AU85" s="20">
        <v>4</v>
      </c>
      <c r="AV85" s="20">
        <v>0.88297099999999995</v>
      </c>
    </row>
    <row r="86" spans="35:48" x14ac:dyDescent="0.25">
      <c r="AI86" s="20">
        <v>5</v>
      </c>
      <c r="AJ86" s="20">
        <v>8.5000000000000006E-2</v>
      </c>
      <c r="AK86" s="20"/>
      <c r="AL86" s="20">
        <v>5</v>
      </c>
      <c r="AM86" s="20">
        <v>0.46884700000000001</v>
      </c>
      <c r="AN86" s="20"/>
      <c r="AO86" s="20">
        <v>5</v>
      </c>
      <c r="AP86" s="20">
        <v>0.49030099999999999</v>
      </c>
      <c r="AQ86" s="20"/>
      <c r="AR86" s="20">
        <v>5</v>
      </c>
      <c r="AS86" s="20">
        <v>0.34701799999999999</v>
      </c>
      <c r="AT86" s="20"/>
      <c r="AU86" s="20">
        <v>5</v>
      </c>
      <c r="AV86" s="20">
        <v>0.28057599999999999</v>
      </c>
    </row>
    <row r="87" spans="35:48" x14ac:dyDescent="0.25">
      <c r="AI87" s="20">
        <v>6</v>
      </c>
      <c r="AJ87" s="20">
        <v>0.64568899999999996</v>
      </c>
      <c r="AK87" s="20"/>
      <c r="AL87" s="20">
        <v>6</v>
      </c>
      <c r="AM87" s="20">
        <v>0.84568900000000002</v>
      </c>
      <c r="AN87" s="20"/>
      <c r="AO87" s="20">
        <v>6</v>
      </c>
      <c r="AP87" s="20">
        <v>0.75782000000000005</v>
      </c>
      <c r="AQ87" s="20"/>
      <c r="AR87" s="20">
        <v>6</v>
      </c>
      <c r="AS87" s="20">
        <v>0.44735599999999998</v>
      </c>
      <c r="AT87" s="20"/>
      <c r="AU87" s="20">
        <v>6</v>
      </c>
      <c r="AV87" s="20">
        <v>0.33149099999999998</v>
      </c>
    </row>
    <row r="88" spans="35:48" x14ac:dyDescent="0.25">
      <c r="AI88" s="20">
        <v>7</v>
      </c>
      <c r="AJ88" s="20">
        <v>0.37717400000000001</v>
      </c>
      <c r="AK88" s="20"/>
      <c r="AL88" s="20">
        <v>7</v>
      </c>
      <c r="AM88" s="20">
        <v>0.69257199999999997</v>
      </c>
      <c r="AN88" s="20"/>
      <c r="AO88" s="20">
        <v>7</v>
      </c>
      <c r="AP88" s="20">
        <v>0.79565200000000003</v>
      </c>
      <c r="AQ88" s="20"/>
      <c r="AR88" s="20">
        <v>7</v>
      </c>
      <c r="AS88" s="20">
        <v>0.51105100000000003</v>
      </c>
      <c r="AT88" s="20"/>
      <c r="AU88" s="20">
        <v>7</v>
      </c>
      <c r="AV88" s="20">
        <v>0.60779000000000005</v>
      </c>
    </row>
    <row r="89" spans="35:48" x14ac:dyDescent="0.25">
      <c r="AI89" s="20">
        <v>8</v>
      </c>
      <c r="AJ89" s="20">
        <v>0.69289800000000001</v>
      </c>
      <c r="AK89" s="20"/>
      <c r="AL89" s="20">
        <v>8</v>
      </c>
      <c r="AM89" s="20">
        <v>0.83361700000000005</v>
      </c>
      <c r="AN89" s="20"/>
      <c r="AO89" s="20">
        <v>8</v>
      </c>
      <c r="AP89" s="20">
        <v>0.65909099999999998</v>
      </c>
      <c r="AQ89" s="20"/>
      <c r="AR89" s="20">
        <v>8</v>
      </c>
      <c r="AS89" s="20">
        <v>0.68162900000000004</v>
      </c>
      <c r="AT89" s="20"/>
      <c r="AU89" s="20">
        <v>8</v>
      </c>
      <c r="AV89" s="20">
        <v>0.48731099999999999</v>
      </c>
    </row>
    <row r="90" spans="35:48" x14ac:dyDescent="0.25">
      <c r="AI90" s="20">
        <v>9</v>
      </c>
      <c r="AJ90" s="20">
        <v>0.87357099999999999</v>
      </c>
      <c r="AK90" s="20"/>
      <c r="AL90" s="20">
        <v>9</v>
      </c>
      <c r="AM90" s="20">
        <v>0.92118999999999995</v>
      </c>
      <c r="AN90" s="20"/>
      <c r="AO90" s="20">
        <v>9</v>
      </c>
      <c r="AP90" s="20">
        <v>0.67484100000000002</v>
      </c>
      <c r="AQ90" s="20"/>
      <c r="AR90" s="20">
        <v>9</v>
      </c>
      <c r="AS90" s="20">
        <v>0.65682499999999999</v>
      </c>
      <c r="AT90" s="20"/>
      <c r="AU90" s="20">
        <v>9</v>
      </c>
      <c r="AV90" s="20">
        <v>0.59341299999999997</v>
      </c>
    </row>
    <row r="91" spans="35:48" x14ac:dyDescent="0.25">
      <c r="AI91" s="20">
        <v>10</v>
      </c>
      <c r="AJ91" s="20">
        <v>0.92395400000000005</v>
      </c>
      <c r="AK91" s="20"/>
      <c r="AL91" s="20">
        <v>10</v>
      </c>
      <c r="AM91" s="20">
        <v>0.67253700000000005</v>
      </c>
      <c r="AN91" s="20"/>
      <c r="AO91" s="20">
        <v>10</v>
      </c>
      <c r="AP91" s="20">
        <v>0.74156500000000003</v>
      </c>
      <c r="AQ91" s="20"/>
      <c r="AR91" s="20">
        <v>10</v>
      </c>
      <c r="AS91" s="20">
        <v>0.53731399999999996</v>
      </c>
      <c r="AT91" s="20"/>
      <c r="AU91" s="20">
        <v>10</v>
      </c>
      <c r="AV91" s="20">
        <v>0.49601899999999999</v>
      </c>
    </row>
    <row r="92" spans="35:48" x14ac:dyDescent="0.25">
      <c r="AI92" s="43" t="s">
        <v>5</v>
      </c>
      <c r="AJ92" s="43">
        <f>SUM(AJ82:AJ91)/10</f>
        <v>0.68900900000000009</v>
      </c>
      <c r="AK92" s="43"/>
      <c r="AL92" s="43"/>
      <c r="AM92" s="43">
        <f t="shared" ref="AM92:AV92" si="17">SUM(AM82:AM91)/10</f>
        <v>0.77941320000000003</v>
      </c>
      <c r="AN92" s="43"/>
      <c r="AO92" s="43"/>
      <c r="AP92" s="43">
        <f t="shared" si="17"/>
        <v>0.76498699999999997</v>
      </c>
      <c r="AQ92" s="43"/>
      <c r="AR92" s="43"/>
      <c r="AS92" s="43">
        <f t="shared" si="17"/>
        <v>0.60055200000000009</v>
      </c>
      <c r="AT92" s="43"/>
      <c r="AU92" s="43"/>
      <c r="AV92" s="43">
        <f t="shared" si="17"/>
        <v>0.58476470000000003</v>
      </c>
    </row>
    <row r="94" spans="35:48" x14ac:dyDescent="0.25">
      <c r="AI94" s="55" t="s">
        <v>54</v>
      </c>
      <c r="AJ94" s="55"/>
      <c r="AK94" s="20"/>
      <c r="AL94" s="55" t="s">
        <v>59</v>
      </c>
      <c r="AM94" s="55"/>
      <c r="AN94" s="20"/>
      <c r="AO94" s="55" t="s">
        <v>60</v>
      </c>
      <c r="AP94" s="55"/>
      <c r="AQ94" s="20"/>
      <c r="AR94" s="55" t="s">
        <v>61</v>
      </c>
      <c r="AS94" s="55"/>
      <c r="AT94" s="20"/>
      <c r="AU94" s="55" t="s">
        <v>62</v>
      </c>
      <c r="AV94" s="55"/>
    </row>
    <row r="95" spans="35:48" x14ac:dyDescent="0.25">
      <c r="AI95" s="20" t="s">
        <v>0</v>
      </c>
      <c r="AJ95" s="20" t="s">
        <v>47</v>
      </c>
      <c r="AK95" s="20"/>
      <c r="AL95" s="20" t="s">
        <v>0</v>
      </c>
      <c r="AM95" s="20" t="s">
        <v>47</v>
      </c>
      <c r="AN95" s="20"/>
      <c r="AO95" s="20" t="s">
        <v>0</v>
      </c>
      <c r="AP95" s="20" t="s">
        <v>47</v>
      </c>
      <c r="AQ95" s="20"/>
      <c r="AR95" s="20" t="s">
        <v>0</v>
      </c>
      <c r="AS95" s="20" t="s">
        <v>47</v>
      </c>
      <c r="AT95" s="20"/>
      <c r="AU95" s="20" t="s">
        <v>0</v>
      </c>
      <c r="AV95" s="20" t="s">
        <v>47</v>
      </c>
    </row>
    <row r="96" spans="35:48" x14ac:dyDescent="0.25">
      <c r="AI96" s="20">
        <v>1</v>
      </c>
      <c r="AJ96" s="20">
        <v>1</v>
      </c>
      <c r="AK96" s="20"/>
      <c r="AL96" s="20">
        <v>1</v>
      </c>
      <c r="AM96" s="20">
        <v>0.963947</v>
      </c>
      <c r="AN96" s="20"/>
      <c r="AO96" s="20">
        <v>1</v>
      </c>
      <c r="AP96" s="20">
        <v>2.63158E-2</v>
      </c>
      <c r="AQ96" s="20"/>
      <c r="AR96" s="20">
        <v>1</v>
      </c>
      <c r="AS96" s="20">
        <v>3.15789E-2</v>
      </c>
      <c r="AT96" s="20"/>
      <c r="AU96" s="20">
        <v>1</v>
      </c>
      <c r="AV96" s="20">
        <v>3.15789E-2</v>
      </c>
    </row>
    <row r="97" spans="35:48" x14ac:dyDescent="0.25">
      <c r="AI97" s="20">
        <v>2</v>
      </c>
      <c r="AJ97" s="20">
        <v>0.93333299999999997</v>
      </c>
      <c r="AK97" s="20"/>
      <c r="AL97" s="20">
        <v>2</v>
      </c>
      <c r="AM97" s="20">
        <v>0.92428600000000005</v>
      </c>
      <c r="AN97" s="20"/>
      <c r="AO97" s="20">
        <v>2</v>
      </c>
      <c r="AP97" s="20">
        <v>5.4206400000000002E-2</v>
      </c>
      <c r="AQ97" s="20"/>
      <c r="AR97" s="20">
        <v>2</v>
      </c>
      <c r="AS97" s="20">
        <v>7.4126999999999998E-2</v>
      </c>
      <c r="AT97" s="20"/>
      <c r="AU97" s="20">
        <v>2</v>
      </c>
      <c r="AV97" s="20">
        <v>4.2857100000000002E-2</v>
      </c>
    </row>
    <row r="98" spans="35:48" x14ac:dyDescent="0.25">
      <c r="AI98" s="20">
        <v>3</v>
      </c>
      <c r="AJ98" s="20">
        <v>0.86774899999999999</v>
      </c>
      <c r="AK98" s="20"/>
      <c r="AL98" s="20">
        <v>3</v>
      </c>
      <c r="AM98" s="20">
        <v>0.79653700000000005</v>
      </c>
      <c r="AN98" s="20"/>
      <c r="AO98" s="20">
        <v>3</v>
      </c>
      <c r="AP98" s="20">
        <v>0</v>
      </c>
      <c r="AQ98" s="20"/>
      <c r="AR98" s="20">
        <v>3</v>
      </c>
      <c r="AS98" s="20">
        <v>0</v>
      </c>
      <c r="AT98" s="20"/>
      <c r="AU98" s="20">
        <v>3</v>
      </c>
      <c r="AV98" s="20">
        <v>0</v>
      </c>
    </row>
    <row r="99" spans="35:48" x14ac:dyDescent="0.25">
      <c r="AI99" s="20">
        <v>4</v>
      </c>
      <c r="AJ99" s="20">
        <v>0.90362299999999995</v>
      </c>
      <c r="AK99" s="20"/>
      <c r="AL99" s="20">
        <v>4</v>
      </c>
      <c r="AM99" s="20">
        <v>0.93315199999999998</v>
      </c>
      <c r="AN99" s="20"/>
      <c r="AO99" s="20">
        <v>4</v>
      </c>
      <c r="AP99" s="20">
        <v>0</v>
      </c>
      <c r="AQ99" s="20"/>
      <c r="AR99" s="20">
        <v>4</v>
      </c>
      <c r="AS99" s="20">
        <v>0</v>
      </c>
      <c r="AT99" s="20"/>
      <c r="AU99" s="20">
        <v>4</v>
      </c>
      <c r="AV99" s="20">
        <v>0</v>
      </c>
    </row>
    <row r="100" spans="35:48" x14ac:dyDescent="0.25">
      <c r="AI100" s="20">
        <v>5</v>
      </c>
      <c r="AJ100" s="20">
        <v>0.50807000000000002</v>
      </c>
      <c r="AK100" s="20"/>
      <c r="AL100" s="20">
        <v>5</v>
      </c>
      <c r="AM100" s="20">
        <v>0.60372199999999998</v>
      </c>
      <c r="AN100" s="20"/>
      <c r="AO100" s="20">
        <v>5</v>
      </c>
      <c r="AP100" s="20">
        <v>0.01</v>
      </c>
      <c r="AQ100" s="20"/>
      <c r="AR100" s="20">
        <v>5</v>
      </c>
      <c r="AS100" s="20">
        <v>5.0000000000000001E-3</v>
      </c>
      <c r="AT100" s="20"/>
      <c r="AU100" s="20">
        <v>5</v>
      </c>
      <c r="AV100" s="20">
        <v>5.0000000000000001E-3</v>
      </c>
    </row>
    <row r="101" spans="35:48" x14ac:dyDescent="0.25">
      <c r="AI101" s="20">
        <v>6</v>
      </c>
      <c r="AJ101" s="20">
        <v>0.72932300000000005</v>
      </c>
      <c r="AK101" s="20"/>
      <c r="AL101" s="20">
        <v>6</v>
      </c>
      <c r="AM101" s="20">
        <v>0.84016299999999999</v>
      </c>
      <c r="AN101" s="20"/>
      <c r="AO101" s="20">
        <v>6</v>
      </c>
      <c r="AP101" s="20">
        <v>0</v>
      </c>
      <c r="AQ101" s="20"/>
      <c r="AR101" s="20">
        <v>6</v>
      </c>
      <c r="AS101" s="20">
        <v>0</v>
      </c>
      <c r="AT101" s="20"/>
      <c r="AU101" s="20">
        <v>6</v>
      </c>
      <c r="AV101" s="20">
        <v>0</v>
      </c>
    </row>
    <row r="102" spans="35:48" x14ac:dyDescent="0.25">
      <c r="AI102" s="20">
        <v>7</v>
      </c>
      <c r="AJ102" s="20">
        <v>0.46304299999999998</v>
      </c>
      <c r="AK102" s="20"/>
      <c r="AL102" s="20">
        <v>7</v>
      </c>
      <c r="AM102" s="20">
        <v>0.73061600000000004</v>
      </c>
      <c r="AN102" s="20"/>
      <c r="AO102" s="20">
        <v>7</v>
      </c>
      <c r="AP102" s="20">
        <v>0</v>
      </c>
      <c r="AQ102" s="20"/>
      <c r="AR102" s="20">
        <v>7</v>
      </c>
      <c r="AS102" s="20">
        <v>0</v>
      </c>
      <c r="AT102" s="20"/>
      <c r="AU102" s="20">
        <v>7</v>
      </c>
      <c r="AV102" s="20">
        <v>0</v>
      </c>
    </row>
    <row r="103" spans="35:48" x14ac:dyDescent="0.25">
      <c r="AI103" s="20">
        <v>8</v>
      </c>
      <c r="AJ103" s="20">
        <v>0.40473500000000001</v>
      </c>
      <c r="AK103" s="20"/>
      <c r="AL103" s="20">
        <v>8</v>
      </c>
      <c r="AM103" s="20">
        <v>0.67803000000000002</v>
      </c>
      <c r="AN103" s="20"/>
      <c r="AO103" s="20">
        <v>8</v>
      </c>
      <c r="AP103" s="20">
        <v>1.51515E-2</v>
      </c>
      <c r="AQ103" s="20"/>
      <c r="AR103" s="20">
        <v>8</v>
      </c>
      <c r="AS103" s="20">
        <v>0</v>
      </c>
      <c r="AT103" s="20"/>
      <c r="AU103" s="20">
        <v>8</v>
      </c>
      <c r="AV103" s="20">
        <v>0</v>
      </c>
    </row>
    <row r="104" spans="35:48" x14ac:dyDescent="0.25">
      <c r="AI104" s="20">
        <v>9</v>
      </c>
      <c r="AJ104" s="20">
        <v>0.97206300000000001</v>
      </c>
      <c r="AK104" s="20"/>
      <c r="AL104" s="20">
        <v>9</v>
      </c>
      <c r="AM104" s="20">
        <v>0.32396799999999998</v>
      </c>
      <c r="AN104" s="20"/>
      <c r="AO104" s="20">
        <v>9</v>
      </c>
      <c r="AP104" s="20">
        <v>0</v>
      </c>
      <c r="AQ104" s="20"/>
      <c r="AR104" s="20">
        <v>9</v>
      </c>
      <c r="AS104" s="20">
        <v>0</v>
      </c>
      <c r="AT104" s="20"/>
      <c r="AU104" s="20">
        <v>9</v>
      </c>
      <c r="AV104" s="20">
        <v>0</v>
      </c>
    </row>
    <row r="105" spans="35:48" x14ac:dyDescent="0.25">
      <c r="AI105" s="20">
        <v>10</v>
      </c>
      <c r="AJ105" s="20">
        <v>0.96842099999999998</v>
      </c>
      <c r="AK105" s="20"/>
      <c r="AL105" s="20">
        <v>10</v>
      </c>
      <c r="AM105" s="20">
        <v>0.56835400000000003</v>
      </c>
      <c r="AN105" s="20"/>
      <c r="AO105" s="20">
        <v>10</v>
      </c>
      <c r="AP105" s="20">
        <v>0</v>
      </c>
      <c r="AQ105" s="20"/>
      <c r="AR105" s="20">
        <v>10</v>
      </c>
      <c r="AS105" s="20">
        <v>0</v>
      </c>
      <c r="AT105" s="20"/>
      <c r="AU105" s="20">
        <v>10</v>
      </c>
      <c r="AV105" s="20">
        <v>0</v>
      </c>
    </row>
    <row r="106" spans="35:48" x14ac:dyDescent="0.25">
      <c r="AI106" s="43" t="s">
        <v>5</v>
      </c>
      <c r="AJ106" s="43">
        <f>SUM(AJ96:AJ105)/10</f>
        <v>0.77503600000000006</v>
      </c>
      <c r="AK106" s="43"/>
      <c r="AL106" s="43"/>
      <c r="AM106" s="43">
        <f t="shared" ref="AM106:AV106" si="18">SUM(AM96:AM105)/10</f>
        <v>0.73627750000000003</v>
      </c>
      <c r="AN106" s="43"/>
      <c r="AO106" s="43"/>
      <c r="AP106" s="43">
        <f t="shared" si="18"/>
        <v>1.056737E-2</v>
      </c>
      <c r="AQ106" s="43"/>
      <c r="AR106" s="43"/>
      <c r="AS106" s="43">
        <f t="shared" si="18"/>
        <v>1.107059E-2</v>
      </c>
      <c r="AT106" s="43"/>
      <c r="AU106" s="43"/>
      <c r="AV106" s="43">
        <f t="shared" si="18"/>
        <v>7.9436000000000003E-3</v>
      </c>
    </row>
    <row r="108" spans="35:48" x14ac:dyDescent="0.25">
      <c r="AJ108" s="1">
        <f>(AJ78+AJ92+AJ106)/3</f>
        <v>0.72873260000000017</v>
      </c>
      <c r="AK108" s="32"/>
      <c r="AL108" s="32"/>
      <c r="AM108" s="32">
        <f>(AM78+AM92+AM106)/3</f>
        <v>0.7801323</v>
      </c>
      <c r="AP108" s="1">
        <f>(AP78+AP92+AP106)/3</f>
        <v>0.42304562333333329</v>
      </c>
      <c r="AS108" s="20">
        <f>(AS78+AS92+AS106)/3</f>
        <v>0.33659486333333338</v>
      </c>
      <c r="AV108" s="20">
        <f>(AV78+AV92+AV106)/3</f>
        <v>0.30957553333333337</v>
      </c>
    </row>
    <row r="114" spans="35:65" x14ac:dyDescent="0.25">
      <c r="AI114" s="55" t="s">
        <v>59</v>
      </c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</row>
    <row r="115" spans="35:65" x14ac:dyDescent="0.25">
      <c r="AK115" s="1" t="s">
        <v>2</v>
      </c>
      <c r="AL115" s="1">
        <v>1</v>
      </c>
      <c r="AM115" s="1">
        <v>2</v>
      </c>
      <c r="AN115" s="1">
        <v>3</v>
      </c>
      <c r="AO115" s="1">
        <v>4</v>
      </c>
      <c r="AP115" s="1">
        <v>5</v>
      </c>
      <c r="AQ115" s="1">
        <v>6</v>
      </c>
      <c r="AR115" s="1">
        <v>7</v>
      </c>
      <c r="AS115" s="1">
        <v>8</v>
      </c>
      <c r="AT115" s="1">
        <v>9</v>
      </c>
      <c r="AU115" s="1">
        <v>10</v>
      </c>
      <c r="AV115" s="1" t="s">
        <v>68</v>
      </c>
      <c r="BC115" s="1" t="s">
        <v>36</v>
      </c>
      <c r="BD115" s="1" t="s">
        <v>37</v>
      </c>
      <c r="BE115" s="44" t="s">
        <v>38</v>
      </c>
      <c r="BF115" s="44" t="s">
        <v>39</v>
      </c>
      <c r="BG115" s="44" t="s">
        <v>40</v>
      </c>
      <c r="BH115" s="44" t="s">
        <v>78</v>
      </c>
      <c r="BI115" s="44" t="s">
        <v>79</v>
      </c>
      <c r="BJ115" s="44" t="s">
        <v>80</v>
      </c>
      <c r="BK115" s="44" t="s">
        <v>81</v>
      </c>
      <c r="BL115" s="44" t="s">
        <v>82</v>
      </c>
    </row>
    <row r="116" spans="35:65" x14ac:dyDescent="0.25">
      <c r="AK116" s="1">
        <v>1</v>
      </c>
      <c r="AL116" s="46">
        <v>13</v>
      </c>
      <c r="AM116" s="47">
        <v>19</v>
      </c>
      <c r="AN116" s="47">
        <v>19</v>
      </c>
      <c r="AO116" s="47">
        <v>19</v>
      </c>
      <c r="AP116" s="47">
        <v>13</v>
      </c>
      <c r="AQ116" s="47">
        <v>20</v>
      </c>
      <c r="AR116" s="47">
        <v>19</v>
      </c>
      <c r="AS116" s="47">
        <v>19</v>
      </c>
      <c r="AT116" s="47">
        <v>19</v>
      </c>
      <c r="AU116" s="48">
        <v>19</v>
      </c>
      <c r="AV116" s="1">
        <f>SUM(AL116:AU116)</f>
        <v>179</v>
      </c>
      <c r="BB116" s="1" t="s">
        <v>36</v>
      </c>
      <c r="BC116" s="46">
        <v>179</v>
      </c>
      <c r="BD116" s="47">
        <v>7</v>
      </c>
      <c r="BE116" s="47">
        <v>0</v>
      </c>
      <c r="BF116" s="47">
        <v>0</v>
      </c>
      <c r="BG116" s="47">
        <v>0</v>
      </c>
      <c r="BH116" s="47">
        <v>0</v>
      </c>
      <c r="BI116" s="47">
        <v>0</v>
      </c>
      <c r="BJ116" s="47">
        <v>0</v>
      </c>
      <c r="BK116" s="47">
        <v>3</v>
      </c>
      <c r="BL116" s="48">
        <v>4</v>
      </c>
      <c r="BM116" s="1">
        <f>SUM(BC116:BL116)</f>
        <v>193</v>
      </c>
    </row>
    <row r="117" spans="35:65" x14ac:dyDescent="0.25">
      <c r="AK117" s="1">
        <v>2</v>
      </c>
      <c r="AL117" s="49">
        <v>1</v>
      </c>
      <c r="AM117" s="50">
        <v>0</v>
      </c>
      <c r="AN117" s="50">
        <v>0</v>
      </c>
      <c r="AO117" s="50">
        <v>0</v>
      </c>
      <c r="AP117" s="50">
        <v>6</v>
      </c>
      <c r="AQ117" s="50">
        <v>0</v>
      </c>
      <c r="AR117" s="50">
        <v>0</v>
      </c>
      <c r="AS117" s="50">
        <v>0</v>
      </c>
      <c r="AT117" s="50">
        <v>0</v>
      </c>
      <c r="AU117" s="51">
        <v>0</v>
      </c>
      <c r="AV117" s="44">
        <f t="shared" ref="AV117:AV177" si="19">SUM(AL117:AU117)</f>
        <v>7</v>
      </c>
      <c r="AX117" s="1">
        <f>SUM(AV116:AV125)</f>
        <v>193</v>
      </c>
      <c r="BB117" s="1" t="s">
        <v>37</v>
      </c>
      <c r="BC117" s="49">
        <v>3</v>
      </c>
      <c r="BD117" s="50">
        <v>300</v>
      </c>
      <c r="BE117" s="50">
        <v>0</v>
      </c>
      <c r="BF117" s="50">
        <v>1</v>
      </c>
      <c r="BG117" s="50">
        <v>6</v>
      </c>
      <c r="BH117" s="50">
        <v>7</v>
      </c>
      <c r="BI117" s="50">
        <v>0</v>
      </c>
      <c r="BJ117" s="50">
        <v>16</v>
      </c>
      <c r="BK117" s="50">
        <v>4</v>
      </c>
      <c r="BL117" s="51">
        <v>16</v>
      </c>
      <c r="BM117" s="45">
        <f t="shared" ref="BM117:BM125" si="20">SUM(BC117:BL117)</f>
        <v>353</v>
      </c>
    </row>
    <row r="118" spans="35:65" x14ac:dyDescent="0.25">
      <c r="AK118" s="1">
        <v>3</v>
      </c>
      <c r="AL118" s="49">
        <v>0</v>
      </c>
      <c r="AM118" s="50">
        <v>0</v>
      </c>
      <c r="AN118" s="50">
        <v>0</v>
      </c>
      <c r="AO118" s="50">
        <v>0</v>
      </c>
      <c r="AP118" s="50">
        <v>0</v>
      </c>
      <c r="AQ118" s="50">
        <v>0</v>
      </c>
      <c r="AR118" s="50">
        <v>0</v>
      </c>
      <c r="AS118" s="50">
        <v>0</v>
      </c>
      <c r="AT118" s="50">
        <v>0</v>
      </c>
      <c r="AU118" s="51">
        <v>0</v>
      </c>
      <c r="AV118" s="44">
        <f t="shared" si="19"/>
        <v>0</v>
      </c>
      <c r="BB118" s="44" t="s">
        <v>38</v>
      </c>
      <c r="BC118" s="49">
        <v>0</v>
      </c>
      <c r="BD118" s="50">
        <v>0</v>
      </c>
      <c r="BE118" s="50">
        <v>186</v>
      </c>
      <c r="BF118" s="50">
        <v>12</v>
      </c>
      <c r="BG118" s="50">
        <v>0</v>
      </c>
      <c r="BH118" s="50">
        <v>0</v>
      </c>
      <c r="BI118" s="50">
        <v>18</v>
      </c>
      <c r="BJ118" s="50">
        <v>0</v>
      </c>
      <c r="BK118" s="50">
        <v>2</v>
      </c>
      <c r="BL118" s="51">
        <v>1</v>
      </c>
      <c r="BM118" s="45">
        <f t="shared" si="20"/>
        <v>219</v>
      </c>
    </row>
    <row r="119" spans="35:65" x14ac:dyDescent="0.25">
      <c r="AJ119" s="1" t="s">
        <v>36</v>
      </c>
      <c r="AK119" s="1">
        <v>4</v>
      </c>
      <c r="AL119" s="49">
        <v>0</v>
      </c>
      <c r="AM119" s="50">
        <v>0</v>
      </c>
      <c r="AN119" s="50">
        <v>0</v>
      </c>
      <c r="AO119" s="50">
        <v>0</v>
      </c>
      <c r="AP119" s="50">
        <v>0</v>
      </c>
      <c r="AQ119" s="50">
        <v>0</v>
      </c>
      <c r="AR119" s="50">
        <v>0</v>
      </c>
      <c r="AS119" s="50">
        <v>0</v>
      </c>
      <c r="AT119" s="50">
        <v>0</v>
      </c>
      <c r="AU119" s="51">
        <v>0</v>
      </c>
      <c r="AV119" s="44">
        <f t="shared" si="19"/>
        <v>0</v>
      </c>
      <c r="BB119" s="44" t="s">
        <v>39</v>
      </c>
      <c r="BC119" s="49">
        <v>0</v>
      </c>
      <c r="BD119" s="50">
        <v>2</v>
      </c>
      <c r="BE119" s="50">
        <v>0</v>
      </c>
      <c r="BF119" s="50">
        <v>230</v>
      </c>
      <c r="BG119" s="50">
        <v>0</v>
      </c>
      <c r="BH119" s="50">
        <v>2</v>
      </c>
      <c r="BI119" s="50">
        <v>1</v>
      </c>
      <c r="BJ119" s="50">
        <v>0</v>
      </c>
      <c r="BK119" s="50">
        <v>0</v>
      </c>
      <c r="BL119" s="51">
        <v>1</v>
      </c>
      <c r="BM119" s="45">
        <f t="shared" si="20"/>
        <v>236</v>
      </c>
    </row>
    <row r="120" spans="35:65" x14ac:dyDescent="0.25">
      <c r="AK120" s="1">
        <v>5</v>
      </c>
      <c r="AL120" s="49">
        <v>0</v>
      </c>
      <c r="AM120" s="50">
        <v>0</v>
      </c>
      <c r="AN120" s="50">
        <v>0</v>
      </c>
      <c r="AO120" s="50">
        <v>0</v>
      </c>
      <c r="AP120" s="50">
        <v>0</v>
      </c>
      <c r="AQ120" s="50">
        <v>0</v>
      </c>
      <c r="AR120" s="50">
        <v>0</v>
      </c>
      <c r="AS120" s="50">
        <v>0</v>
      </c>
      <c r="AT120" s="50">
        <v>0</v>
      </c>
      <c r="AU120" s="51">
        <v>0</v>
      </c>
      <c r="AV120" s="44">
        <f t="shared" si="19"/>
        <v>0</v>
      </c>
      <c r="BB120" s="44" t="s">
        <v>40</v>
      </c>
      <c r="BC120" s="49">
        <v>0</v>
      </c>
      <c r="BD120" s="50">
        <v>3</v>
      </c>
      <c r="BE120" s="50">
        <v>0</v>
      </c>
      <c r="BF120" s="50">
        <v>0</v>
      </c>
      <c r="BG120" s="50">
        <v>122</v>
      </c>
      <c r="BH120" s="50">
        <v>24</v>
      </c>
      <c r="BI120" s="50">
        <v>7</v>
      </c>
      <c r="BJ120" s="50">
        <v>43</v>
      </c>
      <c r="BK120" s="50">
        <v>0</v>
      </c>
      <c r="BL120" s="51">
        <v>0</v>
      </c>
      <c r="BM120" s="45">
        <f t="shared" si="20"/>
        <v>199</v>
      </c>
    </row>
    <row r="121" spans="35:65" x14ac:dyDescent="0.25">
      <c r="AK121" s="1">
        <v>6</v>
      </c>
      <c r="AL121" s="49">
        <v>0</v>
      </c>
      <c r="AM121" s="50">
        <v>0</v>
      </c>
      <c r="AN121" s="50">
        <v>0</v>
      </c>
      <c r="AO121" s="50">
        <v>0</v>
      </c>
      <c r="AP121" s="50">
        <v>0</v>
      </c>
      <c r="AQ121" s="50">
        <v>0</v>
      </c>
      <c r="AR121" s="50">
        <v>0</v>
      </c>
      <c r="AS121" s="50">
        <v>0</v>
      </c>
      <c r="AT121" s="50">
        <v>0</v>
      </c>
      <c r="AU121" s="51">
        <v>0</v>
      </c>
      <c r="AV121" s="44">
        <f t="shared" si="19"/>
        <v>0</v>
      </c>
      <c r="BB121" s="44" t="s">
        <v>78</v>
      </c>
      <c r="BC121" s="49">
        <v>0</v>
      </c>
      <c r="BD121" s="50">
        <v>4</v>
      </c>
      <c r="BE121" s="50">
        <v>0</v>
      </c>
      <c r="BF121" s="50">
        <v>0</v>
      </c>
      <c r="BG121" s="50">
        <v>1</v>
      </c>
      <c r="BH121" s="50">
        <v>191</v>
      </c>
      <c r="BI121" s="50">
        <v>0</v>
      </c>
      <c r="BJ121" s="50">
        <v>3</v>
      </c>
      <c r="BK121" s="50">
        <v>0</v>
      </c>
      <c r="BL121" s="51">
        <v>0</v>
      </c>
      <c r="BM121" s="45">
        <f t="shared" si="20"/>
        <v>199</v>
      </c>
    </row>
    <row r="122" spans="35:65" x14ac:dyDescent="0.25">
      <c r="AK122" s="1">
        <v>7</v>
      </c>
      <c r="AL122" s="49">
        <v>0</v>
      </c>
      <c r="AM122" s="50">
        <v>0</v>
      </c>
      <c r="AN122" s="50">
        <v>0</v>
      </c>
      <c r="AO122" s="50">
        <v>0</v>
      </c>
      <c r="AP122" s="50">
        <v>0</v>
      </c>
      <c r="AQ122" s="50">
        <v>0</v>
      </c>
      <c r="AR122" s="50">
        <v>0</v>
      </c>
      <c r="AS122" s="50">
        <v>0</v>
      </c>
      <c r="AT122" s="50">
        <v>0</v>
      </c>
      <c r="AU122" s="51">
        <v>0</v>
      </c>
      <c r="AV122" s="44">
        <f t="shared" si="19"/>
        <v>0</v>
      </c>
      <c r="BB122" s="44" t="s">
        <v>79</v>
      </c>
      <c r="BC122" s="49">
        <v>0</v>
      </c>
      <c r="BD122" s="50">
        <v>0</v>
      </c>
      <c r="BE122" s="50">
        <v>41</v>
      </c>
      <c r="BF122" s="50">
        <v>16</v>
      </c>
      <c r="BG122" s="50">
        <v>16</v>
      </c>
      <c r="BH122" s="50">
        <v>0</v>
      </c>
      <c r="BI122" s="50">
        <v>158</v>
      </c>
      <c r="BJ122" s="50">
        <v>2</v>
      </c>
      <c r="BK122" s="50">
        <v>1</v>
      </c>
      <c r="BL122" s="51">
        <v>0</v>
      </c>
      <c r="BM122" s="45">
        <f t="shared" si="20"/>
        <v>234</v>
      </c>
    </row>
    <row r="123" spans="35:65" x14ac:dyDescent="0.25">
      <c r="AK123" s="1">
        <v>8</v>
      </c>
      <c r="AL123" s="49">
        <v>0</v>
      </c>
      <c r="AM123" s="50">
        <v>0</v>
      </c>
      <c r="AN123" s="50">
        <v>0</v>
      </c>
      <c r="AO123" s="50">
        <v>0</v>
      </c>
      <c r="AP123" s="50">
        <v>0</v>
      </c>
      <c r="AQ123" s="50">
        <v>0</v>
      </c>
      <c r="AR123" s="50">
        <v>0</v>
      </c>
      <c r="AS123" s="50">
        <v>0</v>
      </c>
      <c r="AT123" s="50">
        <v>0</v>
      </c>
      <c r="AU123" s="51">
        <v>0</v>
      </c>
      <c r="AV123" s="44">
        <f t="shared" si="19"/>
        <v>0</v>
      </c>
      <c r="BB123" s="44" t="s">
        <v>80</v>
      </c>
      <c r="BC123" s="49">
        <v>0</v>
      </c>
      <c r="BD123" s="50">
        <v>6</v>
      </c>
      <c r="BE123" s="50">
        <v>0</v>
      </c>
      <c r="BF123" s="50">
        <v>1</v>
      </c>
      <c r="BG123" s="50">
        <v>24</v>
      </c>
      <c r="BH123" s="50">
        <v>23</v>
      </c>
      <c r="BI123" s="50">
        <v>0</v>
      </c>
      <c r="BJ123" s="50">
        <v>270</v>
      </c>
      <c r="BK123" s="50">
        <v>0</v>
      </c>
      <c r="BL123" s="51">
        <v>0</v>
      </c>
      <c r="BM123" s="45">
        <f t="shared" si="20"/>
        <v>324</v>
      </c>
    </row>
    <row r="124" spans="35:65" x14ac:dyDescent="0.25">
      <c r="AK124" s="1">
        <v>9</v>
      </c>
      <c r="AL124" s="49">
        <v>2</v>
      </c>
      <c r="AM124" s="50">
        <v>0</v>
      </c>
      <c r="AN124" s="50">
        <v>1</v>
      </c>
      <c r="AO124" s="50">
        <v>0</v>
      </c>
      <c r="AP124" s="50">
        <v>0</v>
      </c>
      <c r="AQ124" s="50">
        <v>0</v>
      </c>
      <c r="AR124" s="50">
        <v>0</v>
      </c>
      <c r="AS124" s="50">
        <v>0</v>
      </c>
      <c r="AT124" s="50">
        <v>0</v>
      </c>
      <c r="AU124" s="51">
        <v>0</v>
      </c>
      <c r="AV124" s="44">
        <f t="shared" si="19"/>
        <v>3</v>
      </c>
      <c r="BB124" s="44" t="s">
        <v>81</v>
      </c>
      <c r="BC124" s="49">
        <v>0</v>
      </c>
      <c r="BD124" s="50">
        <v>1</v>
      </c>
      <c r="BE124" s="50">
        <v>0</v>
      </c>
      <c r="BF124" s="50">
        <v>1</v>
      </c>
      <c r="BG124" s="50">
        <v>0</v>
      </c>
      <c r="BH124" s="50">
        <v>0</v>
      </c>
      <c r="BI124" s="50">
        <v>0</v>
      </c>
      <c r="BJ124" s="50">
        <v>0</v>
      </c>
      <c r="BK124" s="50">
        <v>281</v>
      </c>
      <c r="BL124" s="51">
        <v>71</v>
      </c>
      <c r="BM124" s="45">
        <f t="shared" si="20"/>
        <v>354</v>
      </c>
    </row>
    <row r="125" spans="35:65" x14ac:dyDescent="0.25">
      <c r="AK125" s="1">
        <v>10</v>
      </c>
      <c r="AL125" s="52">
        <v>4</v>
      </c>
      <c r="AM125" s="53">
        <v>0</v>
      </c>
      <c r="AN125" s="53">
        <v>0</v>
      </c>
      <c r="AO125" s="53">
        <v>0</v>
      </c>
      <c r="AP125" s="53">
        <v>0</v>
      </c>
      <c r="AQ125" s="53">
        <v>0</v>
      </c>
      <c r="AR125" s="53">
        <v>0</v>
      </c>
      <c r="AS125" s="53">
        <v>0</v>
      </c>
      <c r="AT125" s="53">
        <v>0</v>
      </c>
      <c r="AU125" s="54">
        <v>0</v>
      </c>
      <c r="AV125" s="44">
        <f t="shared" si="19"/>
        <v>4</v>
      </c>
      <c r="BB125" s="44" t="s">
        <v>82</v>
      </c>
      <c r="BC125" s="52">
        <v>1</v>
      </c>
      <c r="BD125" s="53">
        <v>36</v>
      </c>
      <c r="BE125" s="53">
        <v>0</v>
      </c>
      <c r="BF125" s="53">
        <v>1</v>
      </c>
      <c r="BG125" s="53">
        <v>0</v>
      </c>
      <c r="BH125" s="53">
        <v>0</v>
      </c>
      <c r="BI125" s="53">
        <v>0</v>
      </c>
      <c r="BJ125" s="53">
        <v>0</v>
      </c>
      <c r="BK125" s="53">
        <v>51</v>
      </c>
      <c r="BL125" s="54">
        <v>298</v>
      </c>
      <c r="BM125" s="45">
        <f t="shared" si="20"/>
        <v>387</v>
      </c>
    </row>
    <row r="126" spans="35:65" x14ac:dyDescent="0.25">
      <c r="AV126" s="44"/>
    </row>
    <row r="127" spans="35:65" x14ac:dyDescent="0.25">
      <c r="AV127" s="44"/>
      <c r="BM127" s="1">
        <f>SUM(BM116:BM125)</f>
        <v>2698</v>
      </c>
    </row>
    <row r="128" spans="35:65" x14ac:dyDescent="0.25">
      <c r="AK128" s="44" t="s">
        <v>2</v>
      </c>
      <c r="AL128" s="44">
        <v>1</v>
      </c>
      <c r="AM128" s="44">
        <v>2</v>
      </c>
      <c r="AN128" s="44">
        <v>3</v>
      </c>
      <c r="AO128" s="44">
        <v>4</v>
      </c>
      <c r="AP128" s="44">
        <v>5</v>
      </c>
      <c r="AQ128" s="44">
        <v>6</v>
      </c>
      <c r="AR128" s="44">
        <v>7</v>
      </c>
      <c r="AS128" s="44">
        <v>8</v>
      </c>
      <c r="AT128" s="44">
        <v>9</v>
      </c>
      <c r="AU128" s="44">
        <v>10</v>
      </c>
      <c r="AV128" s="44"/>
    </row>
    <row r="129" spans="36:65" x14ac:dyDescent="0.25">
      <c r="AK129" s="44">
        <v>1</v>
      </c>
      <c r="AL129" s="46">
        <v>0</v>
      </c>
      <c r="AM129" s="47">
        <v>0</v>
      </c>
      <c r="AN129" s="47">
        <v>0</v>
      </c>
      <c r="AO129" s="47">
        <v>0</v>
      </c>
      <c r="AP129" s="47">
        <v>0</v>
      </c>
      <c r="AQ129" s="47">
        <v>0</v>
      </c>
      <c r="AR129" s="47">
        <v>3</v>
      </c>
      <c r="AS129" s="47">
        <v>0</v>
      </c>
      <c r="AT129" s="47">
        <v>0</v>
      </c>
      <c r="AU129" s="48">
        <v>0</v>
      </c>
      <c r="AV129" s="44">
        <f t="shared" si="19"/>
        <v>3</v>
      </c>
      <c r="BB129" s="45"/>
      <c r="BC129" s="45" t="s">
        <v>36</v>
      </c>
      <c r="BD129" s="45" t="s">
        <v>37</v>
      </c>
      <c r="BE129" s="45" t="s">
        <v>38</v>
      </c>
      <c r="BF129" s="45" t="s">
        <v>39</v>
      </c>
      <c r="BG129" s="45" t="s">
        <v>40</v>
      </c>
      <c r="BH129" s="45" t="s">
        <v>78</v>
      </c>
      <c r="BI129" s="45" t="s">
        <v>79</v>
      </c>
      <c r="BJ129" s="45" t="s">
        <v>80</v>
      </c>
      <c r="BK129" s="45" t="s">
        <v>81</v>
      </c>
      <c r="BL129" s="45" t="s">
        <v>82</v>
      </c>
    </row>
    <row r="130" spans="36:65" x14ac:dyDescent="0.25">
      <c r="AK130" s="44">
        <v>2</v>
      </c>
      <c r="AL130" s="49">
        <v>32</v>
      </c>
      <c r="AM130" s="50">
        <v>30</v>
      </c>
      <c r="AN130" s="50">
        <v>30</v>
      </c>
      <c r="AO130" s="50">
        <v>29</v>
      </c>
      <c r="AP130" s="50">
        <v>29</v>
      </c>
      <c r="AQ130" s="50">
        <v>28</v>
      </c>
      <c r="AR130" s="50">
        <v>23</v>
      </c>
      <c r="AS130" s="50">
        <v>32</v>
      </c>
      <c r="AT130" s="50">
        <v>33</v>
      </c>
      <c r="AU130" s="51">
        <v>34</v>
      </c>
      <c r="AV130" s="44">
        <f t="shared" si="19"/>
        <v>300</v>
      </c>
      <c r="AX130" s="44">
        <f>SUM(AV129:AV138)</f>
        <v>353</v>
      </c>
      <c r="BB130" s="45" t="s">
        <v>36</v>
      </c>
      <c r="BC130" s="46">
        <f>BC116/578</f>
        <v>0.30968858131487892</v>
      </c>
      <c r="BD130" s="47">
        <f>BD116/578</f>
        <v>1.2110726643598616E-2</v>
      </c>
      <c r="BE130" s="47">
        <f>BE116/578</f>
        <v>0</v>
      </c>
      <c r="BF130" s="47">
        <f t="shared" ref="BF130:BL130" si="21">BF116/578</f>
        <v>0</v>
      </c>
      <c r="BG130" s="47">
        <f t="shared" si="21"/>
        <v>0</v>
      </c>
      <c r="BH130" s="47">
        <f t="shared" si="21"/>
        <v>0</v>
      </c>
      <c r="BI130" s="47">
        <f t="shared" si="21"/>
        <v>0</v>
      </c>
      <c r="BJ130" s="47">
        <f t="shared" si="21"/>
        <v>0</v>
      </c>
      <c r="BK130" s="47">
        <f t="shared" si="21"/>
        <v>5.1903114186851208E-3</v>
      </c>
      <c r="BL130" s="48">
        <f t="shared" si="21"/>
        <v>6.920415224913495E-3</v>
      </c>
      <c r="BM130" s="45">
        <f>SUM(BC130:BL130)</f>
        <v>0.33391003460207619</v>
      </c>
    </row>
    <row r="131" spans="36:65" x14ac:dyDescent="0.25">
      <c r="AJ131" s="1" t="s">
        <v>37</v>
      </c>
      <c r="AK131" s="44">
        <v>3</v>
      </c>
      <c r="AL131" s="49">
        <v>0</v>
      </c>
      <c r="AM131" s="50">
        <v>0</v>
      </c>
      <c r="AN131" s="50">
        <v>0</v>
      </c>
      <c r="AO131" s="50">
        <v>0</v>
      </c>
      <c r="AP131" s="50">
        <v>0</v>
      </c>
      <c r="AQ131" s="50">
        <v>0</v>
      </c>
      <c r="AR131" s="50">
        <v>0</v>
      </c>
      <c r="AS131" s="50">
        <v>0</v>
      </c>
      <c r="AT131" s="50">
        <v>0</v>
      </c>
      <c r="AU131" s="51">
        <v>0</v>
      </c>
      <c r="AV131" s="44">
        <f t="shared" si="19"/>
        <v>0</v>
      </c>
      <c r="BB131" s="45" t="s">
        <v>37</v>
      </c>
      <c r="BC131" s="49">
        <f>BC117/729</f>
        <v>4.11522633744856E-3</v>
      </c>
      <c r="BD131" s="50">
        <f t="shared" ref="BD131:BL131" si="22">BD117/729</f>
        <v>0.41152263374485598</v>
      </c>
      <c r="BE131" s="50">
        <f t="shared" si="22"/>
        <v>0</v>
      </c>
      <c r="BF131" s="50">
        <f t="shared" si="22"/>
        <v>1.3717421124828531E-3</v>
      </c>
      <c r="BG131" s="50">
        <f t="shared" si="22"/>
        <v>8.23045267489712E-3</v>
      </c>
      <c r="BH131" s="50">
        <f t="shared" si="22"/>
        <v>9.6021947873799734E-3</v>
      </c>
      <c r="BI131" s="50">
        <f t="shared" si="22"/>
        <v>0</v>
      </c>
      <c r="BJ131" s="50">
        <f t="shared" si="22"/>
        <v>2.194787379972565E-2</v>
      </c>
      <c r="BK131" s="50">
        <f t="shared" si="22"/>
        <v>5.4869684499314125E-3</v>
      </c>
      <c r="BL131" s="51">
        <f t="shared" si="22"/>
        <v>2.194787379972565E-2</v>
      </c>
      <c r="BM131" s="45">
        <f t="shared" ref="BM131:BM139" si="23">SUM(BC131:BL131)</f>
        <v>0.48422496570644713</v>
      </c>
    </row>
    <row r="132" spans="36:65" x14ac:dyDescent="0.25">
      <c r="AK132" s="44">
        <v>4</v>
      </c>
      <c r="AL132" s="49">
        <v>0</v>
      </c>
      <c r="AM132" s="50">
        <v>0</v>
      </c>
      <c r="AN132" s="50">
        <v>0</v>
      </c>
      <c r="AO132" s="50">
        <v>0</v>
      </c>
      <c r="AP132" s="50">
        <v>0</v>
      </c>
      <c r="AQ132" s="50">
        <v>0</v>
      </c>
      <c r="AR132" s="50">
        <v>1</v>
      </c>
      <c r="AS132" s="50">
        <v>0</v>
      </c>
      <c r="AT132" s="50">
        <v>0</v>
      </c>
      <c r="AU132" s="51">
        <v>0</v>
      </c>
      <c r="AV132" s="44">
        <f t="shared" si="19"/>
        <v>1</v>
      </c>
      <c r="BB132" s="45" t="s">
        <v>38</v>
      </c>
      <c r="BC132" s="49">
        <f>BC118/458</f>
        <v>0</v>
      </c>
      <c r="BD132" s="50">
        <f t="shared" ref="BD132:BL132" si="24">BD118/458</f>
        <v>0</v>
      </c>
      <c r="BE132" s="50">
        <f t="shared" si="24"/>
        <v>0.40611353711790393</v>
      </c>
      <c r="BF132" s="50">
        <f t="shared" si="24"/>
        <v>2.6200873362445413E-2</v>
      </c>
      <c r="BG132" s="50">
        <f t="shared" si="24"/>
        <v>0</v>
      </c>
      <c r="BH132" s="50">
        <f t="shared" si="24"/>
        <v>0</v>
      </c>
      <c r="BI132" s="50">
        <f t="shared" si="24"/>
        <v>3.9301310043668124E-2</v>
      </c>
      <c r="BJ132" s="50">
        <f t="shared" si="24"/>
        <v>0</v>
      </c>
      <c r="BK132" s="50">
        <f t="shared" si="24"/>
        <v>4.3668122270742356E-3</v>
      </c>
      <c r="BL132" s="51">
        <f t="shared" si="24"/>
        <v>2.1834061135371178E-3</v>
      </c>
      <c r="BM132" s="45">
        <f t="shared" si="23"/>
        <v>0.47816593886462883</v>
      </c>
    </row>
    <row r="133" spans="36:65" x14ac:dyDescent="0.25">
      <c r="AK133" s="44">
        <v>5</v>
      </c>
      <c r="AL133" s="49">
        <v>0</v>
      </c>
      <c r="AM133" s="50">
        <v>0</v>
      </c>
      <c r="AN133" s="50">
        <v>0</v>
      </c>
      <c r="AO133" s="50">
        <v>2</v>
      </c>
      <c r="AP133" s="50">
        <v>1</v>
      </c>
      <c r="AQ133" s="50">
        <v>1</v>
      </c>
      <c r="AR133" s="50">
        <v>2</v>
      </c>
      <c r="AS133" s="50">
        <v>0</v>
      </c>
      <c r="AT133" s="50">
        <v>0</v>
      </c>
      <c r="AU133" s="51">
        <v>0</v>
      </c>
      <c r="AV133" s="44">
        <f t="shared" si="19"/>
        <v>6</v>
      </c>
      <c r="BB133" s="45" t="s">
        <v>39</v>
      </c>
      <c r="BC133" s="49">
        <f>BC119/538</f>
        <v>0</v>
      </c>
      <c r="BD133" s="50">
        <f t="shared" ref="BD133:BL133" si="25">BD119/538</f>
        <v>3.7174721189591076E-3</v>
      </c>
      <c r="BE133" s="50">
        <f t="shared" si="25"/>
        <v>0</v>
      </c>
      <c r="BF133" s="50">
        <f t="shared" si="25"/>
        <v>0.42750929368029739</v>
      </c>
      <c r="BG133" s="50">
        <f t="shared" si="25"/>
        <v>0</v>
      </c>
      <c r="BH133" s="50">
        <f t="shared" si="25"/>
        <v>3.7174721189591076E-3</v>
      </c>
      <c r="BI133" s="50">
        <f t="shared" si="25"/>
        <v>1.8587360594795538E-3</v>
      </c>
      <c r="BJ133" s="50">
        <f t="shared" si="25"/>
        <v>0</v>
      </c>
      <c r="BK133" s="50">
        <f t="shared" si="25"/>
        <v>0</v>
      </c>
      <c r="BL133" s="51">
        <f t="shared" si="25"/>
        <v>1.8587360594795538E-3</v>
      </c>
      <c r="BM133" s="45">
        <f t="shared" si="23"/>
        <v>0.43866171003717475</v>
      </c>
    </row>
    <row r="134" spans="36:65" x14ac:dyDescent="0.25">
      <c r="AK134" s="44">
        <v>6</v>
      </c>
      <c r="AL134" s="49">
        <v>1</v>
      </c>
      <c r="AM134" s="50">
        <v>0</v>
      </c>
      <c r="AN134" s="50">
        <v>0</v>
      </c>
      <c r="AO134" s="50">
        <v>2</v>
      </c>
      <c r="AP134" s="50">
        <v>0</v>
      </c>
      <c r="AQ134" s="50">
        <v>0</v>
      </c>
      <c r="AR134" s="50">
        <v>2</v>
      </c>
      <c r="AS134" s="50">
        <v>2</v>
      </c>
      <c r="AT134" s="50">
        <v>0</v>
      </c>
      <c r="AU134" s="51">
        <v>0</v>
      </c>
      <c r="AV134" s="44">
        <f t="shared" si="19"/>
        <v>7</v>
      </c>
      <c r="BB134" s="45" t="s">
        <v>40</v>
      </c>
      <c r="BC134" s="49">
        <f>BC120/404</f>
        <v>0</v>
      </c>
      <c r="BD134" s="50">
        <f t="shared" ref="BD134:BL134" si="26">BD120/404</f>
        <v>7.4257425742574254E-3</v>
      </c>
      <c r="BE134" s="50">
        <f t="shared" si="26"/>
        <v>0</v>
      </c>
      <c r="BF134" s="50">
        <f t="shared" si="26"/>
        <v>0</v>
      </c>
      <c r="BG134" s="50">
        <f t="shared" si="26"/>
        <v>0.30198019801980197</v>
      </c>
      <c r="BH134" s="50">
        <f t="shared" si="26"/>
        <v>5.9405940594059403E-2</v>
      </c>
      <c r="BI134" s="50">
        <f t="shared" si="26"/>
        <v>1.7326732673267328E-2</v>
      </c>
      <c r="BJ134" s="50">
        <f t="shared" si="26"/>
        <v>0.10643564356435643</v>
      </c>
      <c r="BK134" s="50">
        <f t="shared" si="26"/>
        <v>0</v>
      </c>
      <c r="BL134" s="51">
        <f t="shared" si="26"/>
        <v>0</v>
      </c>
      <c r="BM134" s="45">
        <f t="shared" si="23"/>
        <v>0.49257425742574257</v>
      </c>
    </row>
    <row r="135" spans="36:65" x14ac:dyDescent="0.25">
      <c r="AK135" s="44">
        <v>7</v>
      </c>
      <c r="AL135" s="49">
        <v>0</v>
      </c>
      <c r="AM135" s="50">
        <v>0</v>
      </c>
      <c r="AN135" s="50">
        <v>0</v>
      </c>
      <c r="AO135" s="50">
        <v>0</v>
      </c>
      <c r="AP135" s="50">
        <v>0</v>
      </c>
      <c r="AQ135" s="50">
        <v>0</v>
      </c>
      <c r="AR135" s="50">
        <v>0</v>
      </c>
      <c r="AS135" s="50">
        <v>0</v>
      </c>
      <c r="AT135" s="50">
        <v>0</v>
      </c>
      <c r="AU135" s="51">
        <v>0</v>
      </c>
      <c r="AV135" s="44">
        <f t="shared" si="19"/>
        <v>0</v>
      </c>
      <c r="BB135" s="45" t="s">
        <v>78</v>
      </c>
      <c r="BC135" s="49">
        <f>BC121/444</f>
        <v>0</v>
      </c>
      <c r="BD135" s="50">
        <f t="shared" ref="BD135:BL135" si="27">BD121/444</f>
        <v>9.0090090090090089E-3</v>
      </c>
      <c r="BE135" s="50">
        <f t="shared" si="27"/>
        <v>0</v>
      </c>
      <c r="BF135" s="50">
        <f t="shared" si="27"/>
        <v>0</v>
      </c>
      <c r="BG135" s="50">
        <f t="shared" si="27"/>
        <v>2.2522522522522522E-3</v>
      </c>
      <c r="BH135" s="50">
        <f t="shared" si="27"/>
        <v>0.43018018018018017</v>
      </c>
      <c r="BI135" s="50">
        <f t="shared" si="27"/>
        <v>0</v>
      </c>
      <c r="BJ135" s="50">
        <f t="shared" si="27"/>
        <v>6.7567567567567571E-3</v>
      </c>
      <c r="BK135" s="50">
        <f t="shared" si="27"/>
        <v>0</v>
      </c>
      <c r="BL135" s="51">
        <f t="shared" si="27"/>
        <v>0</v>
      </c>
      <c r="BM135" s="45">
        <f t="shared" si="23"/>
        <v>0.44819819819819817</v>
      </c>
    </row>
    <row r="136" spans="36:65" x14ac:dyDescent="0.25">
      <c r="AK136" s="44">
        <v>8</v>
      </c>
      <c r="AL136" s="49">
        <v>1</v>
      </c>
      <c r="AM136" s="50">
        <v>2</v>
      </c>
      <c r="AN136" s="50">
        <v>4</v>
      </c>
      <c r="AO136" s="50">
        <v>3</v>
      </c>
      <c r="AP136" s="50">
        <v>0</v>
      </c>
      <c r="AQ136" s="50">
        <v>0</v>
      </c>
      <c r="AR136" s="50">
        <v>2</v>
      </c>
      <c r="AS136" s="50">
        <v>1</v>
      </c>
      <c r="AT136" s="50">
        <v>2</v>
      </c>
      <c r="AU136" s="51">
        <v>1</v>
      </c>
      <c r="AV136" s="44">
        <f t="shared" si="19"/>
        <v>16</v>
      </c>
      <c r="BB136" s="45" t="s">
        <v>79</v>
      </c>
      <c r="BC136" s="49">
        <f>BC122/486</f>
        <v>0</v>
      </c>
      <c r="BD136" s="50">
        <f t="shared" ref="BD136:BL136" si="28">BD122/486</f>
        <v>0</v>
      </c>
      <c r="BE136" s="50">
        <f t="shared" si="28"/>
        <v>8.4362139917695478E-2</v>
      </c>
      <c r="BF136" s="50">
        <f t="shared" si="28"/>
        <v>3.292181069958848E-2</v>
      </c>
      <c r="BG136" s="50">
        <f t="shared" si="28"/>
        <v>3.292181069958848E-2</v>
      </c>
      <c r="BH136" s="50">
        <f t="shared" si="28"/>
        <v>0</v>
      </c>
      <c r="BI136" s="50">
        <f t="shared" si="28"/>
        <v>0.32510288065843623</v>
      </c>
      <c r="BJ136" s="50">
        <f t="shared" si="28"/>
        <v>4.11522633744856E-3</v>
      </c>
      <c r="BK136" s="50">
        <f t="shared" si="28"/>
        <v>2.05761316872428E-3</v>
      </c>
      <c r="BL136" s="51">
        <f t="shared" si="28"/>
        <v>0</v>
      </c>
      <c r="BM136" s="45">
        <f t="shared" si="23"/>
        <v>0.48148148148148145</v>
      </c>
    </row>
    <row r="137" spans="36:65" x14ac:dyDescent="0.25">
      <c r="AK137" s="44">
        <v>9</v>
      </c>
      <c r="AL137" s="49">
        <v>0</v>
      </c>
      <c r="AM137" s="50">
        <v>1</v>
      </c>
      <c r="AN137" s="50">
        <v>0</v>
      </c>
      <c r="AO137" s="50">
        <v>0</v>
      </c>
      <c r="AP137" s="50">
        <v>0</v>
      </c>
      <c r="AQ137" s="50">
        <v>0</v>
      </c>
      <c r="AR137" s="50">
        <v>3</v>
      </c>
      <c r="AS137" s="50">
        <v>0</v>
      </c>
      <c r="AT137" s="50">
        <v>0</v>
      </c>
      <c r="AU137" s="51">
        <v>0</v>
      </c>
      <c r="AV137" s="44">
        <f t="shared" si="19"/>
        <v>4</v>
      </c>
      <c r="BB137" s="45" t="s">
        <v>80</v>
      </c>
      <c r="BC137" s="49">
        <f>BC123/712</f>
        <v>0</v>
      </c>
      <c r="BD137" s="50">
        <f t="shared" ref="BD137:BL137" si="29">BD123/712</f>
        <v>8.4269662921348312E-3</v>
      </c>
      <c r="BE137" s="50">
        <f t="shared" si="29"/>
        <v>0</v>
      </c>
      <c r="BF137" s="50">
        <f t="shared" si="29"/>
        <v>1.4044943820224719E-3</v>
      </c>
      <c r="BG137" s="50">
        <f t="shared" si="29"/>
        <v>3.3707865168539325E-2</v>
      </c>
      <c r="BH137" s="50">
        <f t="shared" si="29"/>
        <v>3.2303370786516857E-2</v>
      </c>
      <c r="BI137" s="50">
        <f t="shared" si="29"/>
        <v>0</v>
      </c>
      <c r="BJ137" s="50">
        <f t="shared" si="29"/>
        <v>0.3792134831460674</v>
      </c>
      <c r="BK137" s="50">
        <f t="shared" si="29"/>
        <v>0</v>
      </c>
      <c r="BL137" s="51">
        <f t="shared" si="29"/>
        <v>0</v>
      </c>
      <c r="BM137" s="45">
        <f t="shared" si="23"/>
        <v>0.4550561797752809</v>
      </c>
    </row>
    <row r="138" spans="36:65" x14ac:dyDescent="0.25">
      <c r="AK138" s="44">
        <v>10</v>
      </c>
      <c r="AL138" s="52">
        <v>2</v>
      </c>
      <c r="AM138" s="53">
        <v>2</v>
      </c>
      <c r="AN138" s="53">
        <v>1</v>
      </c>
      <c r="AO138" s="53">
        <v>0</v>
      </c>
      <c r="AP138" s="53">
        <v>5</v>
      </c>
      <c r="AQ138" s="53">
        <v>6</v>
      </c>
      <c r="AR138" s="53">
        <v>0</v>
      </c>
      <c r="AS138" s="53">
        <v>0</v>
      </c>
      <c r="AT138" s="53">
        <v>0</v>
      </c>
      <c r="AU138" s="54">
        <v>0</v>
      </c>
      <c r="AV138" s="44">
        <f t="shared" si="19"/>
        <v>16</v>
      </c>
      <c r="BB138" s="45" t="s">
        <v>81</v>
      </c>
      <c r="BC138" s="49">
        <f>BC124/653</f>
        <v>0</v>
      </c>
      <c r="BD138" s="50">
        <f t="shared" ref="BD138:BL138" si="30">BD124/653</f>
        <v>1.5313935681470138E-3</v>
      </c>
      <c r="BE138" s="50">
        <f t="shared" si="30"/>
        <v>0</v>
      </c>
      <c r="BF138" s="50">
        <f t="shared" si="30"/>
        <v>1.5313935681470138E-3</v>
      </c>
      <c r="BG138" s="50">
        <f t="shared" si="30"/>
        <v>0</v>
      </c>
      <c r="BH138" s="50">
        <f t="shared" si="30"/>
        <v>0</v>
      </c>
      <c r="BI138" s="50">
        <f t="shared" si="30"/>
        <v>0</v>
      </c>
      <c r="BJ138" s="50">
        <f t="shared" si="30"/>
        <v>0</v>
      </c>
      <c r="BK138" s="50">
        <f t="shared" si="30"/>
        <v>0.43032159264931086</v>
      </c>
      <c r="BL138" s="51">
        <f t="shared" si="30"/>
        <v>0.10872894333843798</v>
      </c>
      <c r="BM138" s="45">
        <f t="shared" si="23"/>
        <v>0.54211332312404292</v>
      </c>
    </row>
    <row r="139" spans="36:65" x14ac:dyDescent="0.25">
      <c r="AV139" s="44"/>
      <c r="BB139" s="45" t="s">
        <v>82</v>
      </c>
      <c r="BC139" s="52">
        <f>BC125/624</f>
        <v>1.6025641025641025E-3</v>
      </c>
      <c r="BD139" s="53">
        <f t="shared" ref="BD139:BL139" si="31">BD125/624</f>
        <v>5.7692307692307696E-2</v>
      </c>
      <c r="BE139" s="53">
        <f t="shared" si="31"/>
        <v>0</v>
      </c>
      <c r="BF139" s="53">
        <f t="shared" si="31"/>
        <v>1.6025641025641025E-3</v>
      </c>
      <c r="BG139" s="53">
        <f t="shared" si="31"/>
        <v>0</v>
      </c>
      <c r="BH139" s="53">
        <f t="shared" si="31"/>
        <v>0</v>
      </c>
      <c r="BI139" s="53">
        <f t="shared" si="31"/>
        <v>0</v>
      </c>
      <c r="BJ139" s="53">
        <f t="shared" si="31"/>
        <v>0</v>
      </c>
      <c r="BK139" s="53">
        <f t="shared" si="31"/>
        <v>8.1730769230769232E-2</v>
      </c>
      <c r="BL139" s="54">
        <f t="shared" si="31"/>
        <v>0.47756410256410259</v>
      </c>
      <c r="BM139" s="45">
        <f t="shared" si="23"/>
        <v>0.62019230769230771</v>
      </c>
    </row>
    <row r="140" spans="36:65" x14ac:dyDescent="0.25">
      <c r="AV140" s="44"/>
    </row>
    <row r="141" spans="36:65" x14ac:dyDescent="0.25">
      <c r="AK141" s="44" t="s">
        <v>2</v>
      </c>
      <c r="AL141" s="44">
        <v>1</v>
      </c>
      <c r="AM141" s="44">
        <v>2</v>
      </c>
      <c r="AN141" s="44">
        <v>3</v>
      </c>
      <c r="AO141" s="44">
        <v>4</v>
      </c>
      <c r="AP141" s="44">
        <v>5</v>
      </c>
      <c r="AQ141" s="44">
        <v>6</v>
      </c>
      <c r="AR141" s="44">
        <v>7</v>
      </c>
      <c r="AS141" s="44">
        <v>8</v>
      </c>
      <c r="AT141" s="44">
        <v>9</v>
      </c>
      <c r="AU141" s="44">
        <v>10</v>
      </c>
      <c r="AV141" s="44"/>
    </row>
    <row r="142" spans="36:65" x14ac:dyDescent="0.25">
      <c r="AK142" s="44">
        <v>1</v>
      </c>
      <c r="AL142" s="46">
        <v>0</v>
      </c>
      <c r="AM142" s="47">
        <v>0</v>
      </c>
      <c r="AN142" s="47">
        <v>0</v>
      </c>
      <c r="AO142" s="47">
        <v>0</v>
      </c>
      <c r="AP142" s="47">
        <v>0</v>
      </c>
      <c r="AQ142" s="47">
        <v>0</v>
      </c>
      <c r="AR142" s="47">
        <v>0</v>
      </c>
      <c r="AS142" s="47">
        <v>0</v>
      </c>
      <c r="AT142" s="47">
        <v>0</v>
      </c>
      <c r="AU142" s="48">
        <v>0</v>
      </c>
      <c r="AV142" s="44">
        <f t="shared" si="19"/>
        <v>0</v>
      </c>
    </row>
    <row r="143" spans="36:65" x14ac:dyDescent="0.25">
      <c r="AK143" s="44">
        <v>2</v>
      </c>
      <c r="AL143" s="49">
        <v>0</v>
      </c>
      <c r="AM143" s="50">
        <v>0</v>
      </c>
      <c r="AN143" s="50">
        <v>0</v>
      </c>
      <c r="AO143" s="50">
        <v>0</v>
      </c>
      <c r="AP143" s="50">
        <v>0</v>
      </c>
      <c r="AQ143" s="50">
        <v>0</v>
      </c>
      <c r="AR143" s="50">
        <v>0</v>
      </c>
      <c r="AS143" s="50">
        <v>0</v>
      </c>
      <c r="AT143" s="50">
        <v>0</v>
      </c>
      <c r="AU143" s="51">
        <v>0</v>
      </c>
      <c r="AV143" s="44">
        <f t="shared" si="19"/>
        <v>0</v>
      </c>
      <c r="AX143" s="44">
        <f>SUM(AV142:AV151)</f>
        <v>219</v>
      </c>
    </row>
    <row r="144" spans="36:65" x14ac:dyDescent="0.25">
      <c r="AK144" s="44">
        <v>3</v>
      </c>
      <c r="AL144" s="49">
        <v>20</v>
      </c>
      <c r="AM144" s="50">
        <v>17</v>
      </c>
      <c r="AN144" s="50">
        <v>22</v>
      </c>
      <c r="AO144" s="50">
        <v>19</v>
      </c>
      <c r="AP144" s="50">
        <v>18</v>
      </c>
      <c r="AQ144" s="50">
        <v>22</v>
      </c>
      <c r="AR144" s="50">
        <v>22</v>
      </c>
      <c r="AS144" s="50">
        <v>21</v>
      </c>
      <c r="AT144" s="50">
        <v>19</v>
      </c>
      <c r="AU144" s="51">
        <v>6</v>
      </c>
      <c r="AV144" s="44">
        <f t="shared" si="19"/>
        <v>186</v>
      </c>
    </row>
    <row r="145" spans="36:50" x14ac:dyDescent="0.25">
      <c r="AJ145" s="1" t="s">
        <v>38</v>
      </c>
      <c r="AK145" s="44">
        <v>4</v>
      </c>
      <c r="AL145" s="49">
        <v>2</v>
      </c>
      <c r="AM145" s="50">
        <v>5</v>
      </c>
      <c r="AN145" s="50">
        <v>0</v>
      </c>
      <c r="AO145" s="50">
        <v>2</v>
      </c>
      <c r="AP145" s="50">
        <v>0</v>
      </c>
      <c r="AQ145" s="50">
        <v>0</v>
      </c>
      <c r="AR145" s="50">
        <v>0</v>
      </c>
      <c r="AS145" s="50">
        <v>1</v>
      </c>
      <c r="AT145" s="50">
        <v>1</v>
      </c>
      <c r="AU145" s="51">
        <v>1</v>
      </c>
      <c r="AV145" s="44">
        <f t="shared" si="19"/>
        <v>12</v>
      </c>
    </row>
    <row r="146" spans="36:50" x14ac:dyDescent="0.25">
      <c r="AK146" s="44">
        <v>5</v>
      </c>
      <c r="AL146" s="49">
        <v>0</v>
      </c>
      <c r="AM146" s="50">
        <v>0</v>
      </c>
      <c r="AN146" s="50">
        <v>0</v>
      </c>
      <c r="AO146" s="50">
        <v>0</v>
      </c>
      <c r="AP146" s="50">
        <v>0</v>
      </c>
      <c r="AQ146" s="50">
        <v>0</v>
      </c>
      <c r="AR146" s="50">
        <v>0</v>
      </c>
      <c r="AS146" s="50">
        <v>0</v>
      </c>
      <c r="AT146" s="50">
        <v>0</v>
      </c>
      <c r="AU146" s="51">
        <v>0</v>
      </c>
      <c r="AV146" s="44">
        <f t="shared" si="19"/>
        <v>0</v>
      </c>
    </row>
    <row r="147" spans="36:50" x14ac:dyDescent="0.25">
      <c r="AK147" s="44">
        <v>6</v>
      </c>
      <c r="AL147" s="49">
        <v>0</v>
      </c>
      <c r="AM147" s="50">
        <v>0</v>
      </c>
      <c r="AN147" s="50">
        <v>0</v>
      </c>
      <c r="AO147" s="50">
        <v>0</v>
      </c>
      <c r="AP147" s="50">
        <v>0</v>
      </c>
      <c r="AQ147" s="50">
        <v>0</v>
      </c>
      <c r="AR147" s="50">
        <v>0</v>
      </c>
      <c r="AS147" s="50">
        <v>0</v>
      </c>
      <c r="AT147" s="50">
        <v>0</v>
      </c>
      <c r="AU147" s="51">
        <v>0</v>
      </c>
      <c r="AV147" s="44">
        <f t="shared" si="19"/>
        <v>0</v>
      </c>
    </row>
    <row r="148" spans="36:50" x14ac:dyDescent="0.25">
      <c r="AK148" s="44">
        <v>7</v>
      </c>
      <c r="AL148" s="49">
        <v>0</v>
      </c>
      <c r="AM148" s="50">
        <v>0</v>
      </c>
      <c r="AN148" s="50">
        <v>0</v>
      </c>
      <c r="AO148" s="50">
        <v>1</v>
      </c>
      <c r="AP148" s="50">
        <v>1</v>
      </c>
      <c r="AQ148" s="50">
        <v>0</v>
      </c>
      <c r="AR148" s="50">
        <v>0</v>
      </c>
      <c r="AS148" s="50">
        <v>0</v>
      </c>
      <c r="AT148" s="50">
        <v>2</v>
      </c>
      <c r="AU148" s="51">
        <v>14</v>
      </c>
      <c r="AV148" s="44">
        <f t="shared" si="19"/>
        <v>18</v>
      </c>
    </row>
    <row r="149" spans="36:50" x14ac:dyDescent="0.25">
      <c r="AK149" s="44">
        <v>8</v>
      </c>
      <c r="AL149" s="49">
        <v>0</v>
      </c>
      <c r="AM149" s="50">
        <v>0</v>
      </c>
      <c r="AN149" s="50">
        <v>0</v>
      </c>
      <c r="AO149" s="50">
        <v>0</v>
      </c>
      <c r="AP149" s="50">
        <v>0</v>
      </c>
      <c r="AQ149" s="50">
        <v>0</v>
      </c>
      <c r="AR149" s="50">
        <v>0</v>
      </c>
      <c r="AS149" s="50">
        <v>0</v>
      </c>
      <c r="AT149" s="50">
        <v>0</v>
      </c>
      <c r="AU149" s="51">
        <v>0</v>
      </c>
      <c r="AV149" s="44">
        <f t="shared" si="19"/>
        <v>0</v>
      </c>
    </row>
    <row r="150" spans="36:50" x14ac:dyDescent="0.25">
      <c r="AK150" s="44">
        <v>9</v>
      </c>
      <c r="AL150" s="49">
        <v>0</v>
      </c>
      <c r="AM150" s="50">
        <v>0</v>
      </c>
      <c r="AN150" s="50">
        <v>0</v>
      </c>
      <c r="AO150" s="50">
        <v>0</v>
      </c>
      <c r="AP150" s="50">
        <v>2</v>
      </c>
      <c r="AQ150" s="50">
        <v>0</v>
      </c>
      <c r="AR150" s="50">
        <v>0</v>
      </c>
      <c r="AS150" s="50">
        <v>0</v>
      </c>
      <c r="AT150" s="50">
        <v>0</v>
      </c>
      <c r="AU150" s="51">
        <v>0</v>
      </c>
      <c r="AV150" s="44">
        <f t="shared" si="19"/>
        <v>2</v>
      </c>
    </row>
    <row r="151" spans="36:50" x14ac:dyDescent="0.25">
      <c r="AK151" s="44">
        <v>10</v>
      </c>
      <c r="AL151" s="52">
        <v>0</v>
      </c>
      <c r="AM151" s="53">
        <v>0</v>
      </c>
      <c r="AN151" s="53">
        <v>0</v>
      </c>
      <c r="AO151" s="53">
        <v>0</v>
      </c>
      <c r="AP151" s="53">
        <v>1</v>
      </c>
      <c r="AQ151" s="53">
        <v>0</v>
      </c>
      <c r="AR151" s="53">
        <v>0</v>
      </c>
      <c r="AS151" s="53">
        <v>0</v>
      </c>
      <c r="AT151" s="53">
        <v>0</v>
      </c>
      <c r="AU151" s="54">
        <v>0</v>
      </c>
      <c r="AV151" s="44">
        <f t="shared" si="19"/>
        <v>1</v>
      </c>
    </row>
    <row r="152" spans="36:50" x14ac:dyDescent="0.25">
      <c r="AV152" s="44"/>
    </row>
    <row r="153" spans="36:50" x14ac:dyDescent="0.25">
      <c r="AV153" s="44"/>
    </row>
    <row r="154" spans="36:50" x14ac:dyDescent="0.25">
      <c r="AK154" s="44" t="s">
        <v>2</v>
      </c>
      <c r="AL154" s="44">
        <v>1</v>
      </c>
      <c r="AM154" s="44">
        <v>2</v>
      </c>
      <c r="AN154" s="44">
        <v>3</v>
      </c>
      <c r="AO154" s="44">
        <v>4</v>
      </c>
      <c r="AP154" s="44">
        <v>5</v>
      </c>
      <c r="AQ154" s="44">
        <v>6</v>
      </c>
      <c r="AR154" s="44">
        <v>7</v>
      </c>
      <c r="AS154" s="44">
        <v>8</v>
      </c>
      <c r="AT154" s="44">
        <v>9</v>
      </c>
      <c r="AU154" s="44">
        <v>10</v>
      </c>
      <c r="AV154" s="44"/>
    </row>
    <row r="155" spans="36:50" x14ac:dyDescent="0.25">
      <c r="AK155" s="44">
        <v>1</v>
      </c>
      <c r="AL155" s="46">
        <v>0</v>
      </c>
      <c r="AM155" s="47">
        <v>0</v>
      </c>
      <c r="AN155" s="47">
        <v>0</v>
      </c>
      <c r="AO155" s="47">
        <v>0</v>
      </c>
      <c r="AP155" s="47">
        <v>0</v>
      </c>
      <c r="AQ155" s="47">
        <v>0</v>
      </c>
      <c r="AR155" s="47">
        <v>0</v>
      </c>
      <c r="AS155" s="47">
        <v>0</v>
      </c>
      <c r="AT155" s="47">
        <v>0</v>
      </c>
      <c r="AU155" s="48">
        <v>0</v>
      </c>
      <c r="AV155" s="44">
        <f t="shared" si="19"/>
        <v>0</v>
      </c>
    </row>
    <row r="156" spans="36:50" x14ac:dyDescent="0.25">
      <c r="AK156" s="44">
        <v>2</v>
      </c>
      <c r="AL156" s="49">
        <v>0</v>
      </c>
      <c r="AM156" s="50">
        <v>0</v>
      </c>
      <c r="AN156" s="50">
        <v>0</v>
      </c>
      <c r="AO156" s="50">
        <v>0</v>
      </c>
      <c r="AP156" s="50">
        <v>0</v>
      </c>
      <c r="AQ156" s="50">
        <v>0</v>
      </c>
      <c r="AR156" s="50">
        <v>0</v>
      </c>
      <c r="AS156" s="50">
        <v>1</v>
      </c>
      <c r="AT156" s="50">
        <v>1</v>
      </c>
      <c r="AU156" s="51">
        <v>0</v>
      </c>
      <c r="AV156" s="44">
        <f t="shared" si="19"/>
        <v>2</v>
      </c>
      <c r="AX156" s="44">
        <f>SUM(AV155:AV164)</f>
        <v>236</v>
      </c>
    </row>
    <row r="157" spans="36:50" x14ac:dyDescent="0.25">
      <c r="AK157" s="44">
        <v>3</v>
      </c>
      <c r="AL157" s="49">
        <v>0</v>
      </c>
      <c r="AM157" s="50">
        <v>0</v>
      </c>
      <c r="AN157" s="50">
        <v>0</v>
      </c>
      <c r="AO157" s="50">
        <v>0</v>
      </c>
      <c r="AP157" s="50">
        <v>0</v>
      </c>
      <c r="AQ157" s="50">
        <v>0</v>
      </c>
      <c r="AR157" s="50">
        <v>0</v>
      </c>
      <c r="AS157" s="50">
        <v>0</v>
      </c>
      <c r="AT157" s="50">
        <v>0</v>
      </c>
      <c r="AU157" s="51">
        <v>0</v>
      </c>
      <c r="AV157" s="44">
        <f t="shared" si="19"/>
        <v>0</v>
      </c>
    </row>
    <row r="158" spans="36:50" x14ac:dyDescent="0.25">
      <c r="AJ158" s="1" t="s">
        <v>39</v>
      </c>
      <c r="AK158" s="44">
        <v>4</v>
      </c>
      <c r="AL158" s="49">
        <v>24</v>
      </c>
      <c r="AM158" s="50">
        <v>24</v>
      </c>
      <c r="AN158" s="50">
        <v>23</v>
      </c>
      <c r="AO158" s="50">
        <v>24</v>
      </c>
      <c r="AP158" s="50">
        <v>22</v>
      </c>
      <c r="AQ158" s="50">
        <v>24</v>
      </c>
      <c r="AR158" s="50">
        <v>22</v>
      </c>
      <c r="AS158" s="50">
        <v>22</v>
      </c>
      <c r="AT158" s="50">
        <v>22</v>
      </c>
      <c r="AU158" s="51">
        <v>23</v>
      </c>
      <c r="AV158" s="44">
        <f t="shared" si="19"/>
        <v>230</v>
      </c>
    </row>
    <row r="159" spans="36:50" x14ac:dyDescent="0.25">
      <c r="AK159" s="44">
        <v>5</v>
      </c>
      <c r="AL159" s="49">
        <v>0</v>
      </c>
      <c r="AM159" s="50">
        <v>0</v>
      </c>
      <c r="AN159" s="50">
        <v>0</v>
      </c>
      <c r="AO159" s="50">
        <v>0</v>
      </c>
      <c r="AP159" s="50">
        <v>0</v>
      </c>
      <c r="AQ159" s="50">
        <v>0</v>
      </c>
      <c r="AR159" s="50">
        <v>0</v>
      </c>
      <c r="AS159" s="50">
        <v>0</v>
      </c>
      <c r="AT159" s="50">
        <v>0</v>
      </c>
      <c r="AU159" s="51">
        <v>0</v>
      </c>
      <c r="AV159" s="44">
        <f t="shared" si="19"/>
        <v>0</v>
      </c>
    </row>
    <row r="160" spans="36:50" x14ac:dyDescent="0.25">
      <c r="AK160" s="44">
        <v>6</v>
      </c>
      <c r="AL160" s="49">
        <v>0</v>
      </c>
      <c r="AM160" s="50">
        <v>0</v>
      </c>
      <c r="AN160" s="50">
        <v>0</v>
      </c>
      <c r="AO160" s="50">
        <v>0</v>
      </c>
      <c r="AP160" s="50">
        <v>0</v>
      </c>
      <c r="AQ160" s="50">
        <v>0</v>
      </c>
      <c r="AR160" s="50">
        <v>1</v>
      </c>
      <c r="AS160" s="50">
        <v>0</v>
      </c>
      <c r="AT160" s="50">
        <v>1</v>
      </c>
      <c r="AU160" s="51">
        <v>0</v>
      </c>
      <c r="AV160" s="44">
        <f t="shared" si="19"/>
        <v>2</v>
      </c>
    </row>
    <row r="161" spans="36:50" x14ac:dyDescent="0.25">
      <c r="AK161" s="44">
        <v>7</v>
      </c>
      <c r="AL161" s="49">
        <v>0</v>
      </c>
      <c r="AM161" s="50">
        <v>0</v>
      </c>
      <c r="AN161" s="50">
        <v>0</v>
      </c>
      <c r="AO161" s="50">
        <v>0</v>
      </c>
      <c r="AP161" s="50">
        <v>1</v>
      </c>
      <c r="AQ161" s="50">
        <v>0</v>
      </c>
      <c r="AR161" s="50">
        <v>0</v>
      </c>
      <c r="AS161" s="50">
        <v>0</v>
      </c>
      <c r="AT161" s="50">
        <v>0</v>
      </c>
      <c r="AU161" s="51">
        <v>0</v>
      </c>
      <c r="AV161" s="44">
        <f t="shared" si="19"/>
        <v>1</v>
      </c>
    </row>
    <row r="162" spans="36:50" x14ac:dyDescent="0.25">
      <c r="AK162" s="44">
        <v>8</v>
      </c>
      <c r="AL162" s="49">
        <v>0</v>
      </c>
      <c r="AM162" s="50">
        <v>0</v>
      </c>
      <c r="AN162" s="50">
        <v>0</v>
      </c>
      <c r="AO162" s="50">
        <v>0</v>
      </c>
      <c r="AP162" s="50">
        <v>0</v>
      </c>
      <c r="AQ162" s="50">
        <v>0</v>
      </c>
      <c r="AR162" s="50">
        <v>0</v>
      </c>
      <c r="AS162" s="50">
        <v>0</v>
      </c>
      <c r="AT162" s="50">
        <v>0</v>
      </c>
      <c r="AU162" s="51">
        <v>0</v>
      </c>
      <c r="AV162" s="44">
        <f t="shared" si="19"/>
        <v>0</v>
      </c>
    </row>
    <row r="163" spans="36:50" x14ac:dyDescent="0.25">
      <c r="AK163" s="44">
        <v>9</v>
      </c>
      <c r="AL163" s="49">
        <v>0</v>
      </c>
      <c r="AM163" s="50">
        <v>0</v>
      </c>
      <c r="AN163" s="50">
        <v>0</v>
      </c>
      <c r="AO163" s="50">
        <v>0</v>
      </c>
      <c r="AP163" s="50">
        <v>0</v>
      </c>
      <c r="AQ163" s="50">
        <v>0</v>
      </c>
      <c r="AR163" s="50">
        <v>0</v>
      </c>
      <c r="AS163" s="50">
        <v>0</v>
      </c>
      <c r="AT163" s="50">
        <v>0</v>
      </c>
      <c r="AU163" s="51">
        <v>0</v>
      </c>
      <c r="AV163" s="44">
        <f t="shared" si="19"/>
        <v>0</v>
      </c>
    </row>
    <row r="164" spans="36:50" x14ac:dyDescent="0.25">
      <c r="AK164" s="44">
        <v>10</v>
      </c>
      <c r="AL164" s="52">
        <v>0</v>
      </c>
      <c r="AM164" s="53">
        <v>0</v>
      </c>
      <c r="AN164" s="53">
        <v>0</v>
      </c>
      <c r="AO164" s="53">
        <v>0</v>
      </c>
      <c r="AP164" s="53">
        <v>0</v>
      </c>
      <c r="AQ164" s="53">
        <v>0</v>
      </c>
      <c r="AR164" s="53">
        <v>1</v>
      </c>
      <c r="AS164" s="53">
        <v>0</v>
      </c>
      <c r="AT164" s="53">
        <v>0</v>
      </c>
      <c r="AU164" s="54">
        <v>0</v>
      </c>
      <c r="AV164" s="44">
        <f t="shared" si="19"/>
        <v>1</v>
      </c>
    </row>
    <row r="165" spans="36:50" x14ac:dyDescent="0.25">
      <c r="AV165" s="44"/>
    </row>
    <row r="166" spans="36:50" x14ac:dyDescent="0.25">
      <c r="AV166" s="44"/>
    </row>
    <row r="167" spans="36:50" x14ac:dyDescent="0.25">
      <c r="AK167" s="44" t="s">
        <v>2</v>
      </c>
      <c r="AL167" s="44">
        <v>1</v>
      </c>
      <c r="AM167" s="44">
        <v>2</v>
      </c>
      <c r="AN167" s="44">
        <v>3</v>
      </c>
      <c r="AO167" s="44">
        <v>4</v>
      </c>
      <c r="AP167" s="44">
        <v>5</v>
      </c>
      <c r="AQ167" s="44">
        <v>6</v>
      </c>
      <c r="AR167" s="44">
        <v>7</v>
      </c>
      <c r="AS167" s="44">
        <v>8</v>
      </c>
      <c r="AT167" s="44">
        <v>9</v>
      </c>
      <c r="AU167" s="44">
        <v>10</v>
      </c>
      <c r="AV167" s="44"/>
    </row>
    <row r="168" spans="36:50" x14ac:dyDescent="0.25">
      <c r="AK168" s="44">
        <v>1</v>
      </c>
      <c r="AL168" s="46">
        <v>0</v>
      </c>
      <c r="AM168" s="47">
        <v>0</v>
      </c>
      <c r="AN168" s="47">
        <v>0</v>
      </c>
      <c r="AO168" s="47">
        <v>0</v>
      </c>
      <c r="AP168" s="47">
        <v>0</v>
      </c>
      <c r="AQ168" s="47">
        <v>0</v>
      </c>
      <c r="AR168" s="47">
        <v>0</v>
      </c>
      <c r="AS168" s="47">
        <v>0</v>
      </c>
      <c r="AT168" s="47">
        <v>0</v>
      </c>
      <c r="AU168" s="48">
        <v>0</v>
      </c>
      <c r="AV168" s="44">
        <f t="shared" si="19"/>
        <v>0</v>
      </c>
    </row>
    <row r="169" spans="36:50" x14ac:dyDescent="0.25">
      <c r="AK169" s="44">
        <v>2</v>
      </c>
      <c r="AL169" s="49">
        <v>0</v>
      </c>
      <c r="AM169" s="50">
        <v>0</v>
      </c>
      <c r="AN169" s="50">
        <v>0</v>
      </c>
      <c r="AO169" s="50">
        <v>0</v>
      </c>
      <c r="AP169" s="50">
        <v>0</v>
      </c>
      <c r="AQ169" s="50">
        <v>3</v>
      </c>
      <c r="AR169" s="50">
        <v>0</v>
      </c>
      <c r="AS169" s="50">
        <v>0</v>
      </c>
      <c r="AT169" s="50">
        <v>0</v>
      </c>
      <c r="AU169" s="51">
        <v>0</v>
      </c>
      <c r="AV169" s="44">
        <f t="shared" si="19"/>
        <v>3</v>
      </c>
      <c r="AX169" s="44">
        <f>SUM(AV168:AV177)</f>
        <v>199</v>
      </c>
    </row>
    <row r="170" spans="36:50" x14ac:dyDescent="0.25">
      <c r="AK170" s="44">
        <v>3</v>
      </c>
      <c r="AL170" s="49">
        <v>0</v>
      </c>
      <c r="AM170" s="50">
        <v>0</v>
      </c>
      <c r="AN170" s="50">
        <v>0</v>
      </c>
      <c r="AO170" s="50">
        <v>0</v>
      </c>
      <c r="AP170" s="50">
        <v>0</v>
      </c>
      <c r="AQ170" s="50">
        <v>0</v>
      </c>
      <c r="AR170" s="50">
        <v>0</v>
      </c>
      <c r="AS170" s="50">
        <v>0</v>
      </c>
      <c r="AT170" s="50">
        <v>0</v>
      </c>
      <c r="AU170" s="51">
        <v>0</v>
      </c>
      <c r="AV170" s="44">
        <f t="shared" si="19"/>
        <v>0</v>
      </c>
    </row>
    <row r="171" spans="36:50" x14ac:dyDescent="0.25">
      <c r="AJ171" s="1" t="s">
        <v>40</v>
      </c>
      <c r="AK171" s="44">
        <v>4</v>
      </c>
      <c r="AL171" s="49">
        <v>0</v>
      </c>
      <c r="AM171" s="50">
        <v>0</v>
      </c>
      <c r="AN171" s="50">
        <v>0</v>
      </c>
      <c r="AO171" s="50">
        <v>0</v>
      </c>
      <c r="AP171" s="50">
        <v>0</v>
      </c>
      <c r="AQ171" s="50">
        <v>0</v>
      </c>
      <c r="AR171" s="50">
        <v>0</v>
      </c>
      <c r="AS171" s="50">
        <v>0</v>
      </c>
      <c r="AT171" s="50">
        <v>0</v>
      </c>
      <c r="AU171" s="51">
        <v>0</v>
      </c>
      <c r="AV171" s="44">
        <f t="shared" si="19"/>
        <v>0</v>
      </c>
    </row>
    <row r="172" spans="36:50" x14ac:dyDescent="0.25">
      <c r="AK172" s="44">
        <v>5</v>
      </c>
      <c r="AL172" s="49">
        <v>16</v>
      </c>
      <c r="AM172" s="50">
        <v>15</v>
      </c>
      <c r="AN172" s="50">
        <v>10</v>
      </c>
      <c r="AO172" s="50">
        <v>8</v>
      </c>
      <c r="AP172" s="50">
        <v>15</v>
      </c>
      <c r="AQ172" s="50">
        <v>7</v>
      </c>
      <c r="AR172" s="50">
        <v>12</v>
      </c>
      <c r="AS172" s="50">
        <v>20</v>
      </c>
      <c r="AT172" s="50">
        <v>15</v>
      </c>
      <c r="AU172" s="51">
        <v>4</v>
      </c>
      <c r="AV172" s="44">
        <f t="shared" si="19"/>
        <v>122</v>
      </c>
    </row>
    <row r="173" spans="36:50" x14ac:dyDescent="0.25">
      <c r="AK173" s="44">
        <v>6</v>
      </c>
      <c r="AL173" s="49">
        <v>3</v>
      </c>
      <c r="AM173" s="50">
        <v>2</v>
      </c>
      <c r="AN173" s="50">
        <v>0</v>
      </c>
      <c r="AO173" s="50">
        <v>4</v>
      </c>
      <c r="AP173" s="50">
        <v>3</v>
      </c>
      <c r="AQ173" s="50">
        <v>8</v>
      </c>
      <c r="AR173" s="50">
        <v>4</v>
      </c>
      <c r="AS173" s="50">
        <v>0</v>
      </c>
      <c r="AT173" s="50">
        <v>0</v>
      </c>
      <c r="AU173" s="51">
        <v>0</v>
      </c>
      <c r="AV173" s="44">
        <f t="shared" si="19"/>
        <v>24</v>
      </c>
    </row>
    <row r="174" spans="36:50" x14ac:dyDescent="0.25">
      <c r="AK174" s="44">
        <v>7</v>
      </c>
      <c r="AL174" s="49">
        <v>1</v>
      </c>
      <c r="AM174" s="50">
        <v>1</v>
      </c>
      <c r="AN174" s="50">
        <v>0</v>
      </c>
      <c r="AO174" s="50">
        <v>1</v>
      </c>
      <c r="AP174" s="50">
        <v>2</v>
      </c>
      <c r="AQ174" s="50">
        <v>1</v>
      </c>
      <c r="AR174" s="50">
        <v>0</v>
      </c>
      <c r="AS174" s="50">
        <v>0</v>
      </c>
      <c r="AT174" s="50">
        <v>1</v>
      </c>
      <c r="AU174" s="51">
        <v>0</v>
      </c>
      <c r="AV174" s="44">
        <f t="shared" si="19"/>
        <v>7</v>
      </c>
    </row>
    <row r="175" spans="36:50" x14ac:dyDescent="0.25">
      <c r="AK175" s="44">
        <v>8</v>
      </c>
      <c r="AL175" s="49">
        <v>0</v>
      </c>
      <c r="AM175" s="50">
        <v>2</v>
      </c>
      <c r="AN175" s="50">
        <v>11</v>
      </c>
      <c r="AO175" s="50">
        <v>6</v>
      </c>
      <c r="AP175" s="50">
        <v>0</v>
      </c>
      <c r="AQ175" s="50">
        <v>1</v>
      </c>
      <c r="AR175" s="50">
        <v>3</v>
      </c>
      <c r="AS175" s="50">
        <v>0</v>
      </c>
      <c r="AT175" s="50">
        <v>4</v>
      </c>
      <c r="AU175" s="51">
        <v>16</v>
      </c>
      <c r="AV175" s="44">
        <f t="shared" si="19"/>
        <v>43</v>
      </c>
    </row>
    <row r="176" spans="36:50" x14ac:dyDescent="0.25">
      <c r="AK176" s="44">
        <v>9</v>
      </c>
      <c r="AL176" s="49">
        <v>0</v>
      </c>
      <c r="AM176" s="50">
        <v>0</v>
      </c>
      <c r="AN176" s="50">
        <v>0</v>
      </c>
      <c r="AO176" s="50">
        <v>0</v>
      </c>
      <c r="AP176" s="50">
        <v>0</v>
      </c>
      <c r="AQ176" s="50">
        <v>0</v>
      </c>
      <c r="AR176" s="50">
        <v>0</v>
      </c>
      <c r="AS176" s="50">
        <v>0</v>
      </c>
      <c r="AT176" s="50">
        <v>0</v>
      </c>
      <c r="AU176" s="51">
        <v>0</v>
      </c>
      <c r="AV176" s="44">
        <f t="shared" si="19"/>
        <v>0</v>
      </c>
    </row>
    <row r="177" spans="36:50" x14ac:dyDescent="0.25">
      <c r="AK177" s="44">
        <v>10</v>
      </c>
      <c r="AL177" s="52">
        <v>0</v>
      </c>
      <c r="AM177" s="53">
        <v>0</v>
      </c>
      <c r="AN177" s="53">
        <v>0</v>
      </c>
      <c r="AO177" s="53">
        <v>0</v>
      </c>
      <c r="AP177" s="53">
        <v>0</v>
      </c>
      <c r="AQ177" s="53">
        <v>0</v>
      </c>
      <c r="AR177" s="53">
        <v>0</v>
      </c>
      <c r="AS177" s="53">
        <v>0</v>
      </c>
      <c r="AT177" s="53">
        <v>0</v>
      </c>
      <c r="AU177" s="54">
        <v>0</v>
      </c>
      <c r="AV177" s="44">
        <f t="shared" si="19"/>
        <v>0</v>
      </c>
    </row>
    <row r="178" spans="36:50" x14ac:dyDescent="0.25">
      <c r="AV178" s="44"/>
    </row>
    <row r="179" spans="36:50" x14ac:dyDescent="0.25">
      <c r="AV179" s="44"/>
    </row>
    <row r="180" spans="36:50" x14ac:dyDescent="0.25">
      <c r="AK180" s="44" t="s">
        <v>2</v>
      </c>
      <c r="AL180" s="44">
        <v>1</v>
      </c>
      <c r="AM180" s="44">
        <v>2</v>
      </c>
      <c r="AN180" s="44">
        <v>3</v>
      </c>
      <c r="AO180" s="44">
        <v>4</v>
      </c>
      <c r="AP180" s="44">
        <v>5</v>
      </c>
      <c r="AQ180" s="44">
        <v>6</v>
      </c>
      <c r="AR180" s="44">
        <v>7</v>
      </c>
      <c r="AS180" s="44">
        <v>8</v>
      </c>
      <c r="AT180" s="44">
        <v>9</v>
      </c>
      <c r="AU180" s="44">
        <v>10</v>
      </c>
      <c r="AV180" s="44"/>
    </row>
    <row r="181" spans="36:50" x14ac:dyDescent="0.25">
      <c r="AK181" s="44">
        <v>1</v>
      </c>
      <c r="AL181" s="46">
        <v>0</v>
      </c>
      <c r="AM181" s="47">
        <v>0</v>
      </c>
      <c r="AN181" s="47">
        <v>0</v>
      </c>
      <c r="AO181" s="47">
        <v>0</v>
      </c>
      <c r="AP181" s="47">
        <v>0</v>
      </c>
      <c r="AQ181" s="47">
        <v>0</v>
      </c>
      <c r="AR181" s="47">
        <v>0</v>
      </c>
      <c r="AS181" s="47">
        <v>0</v>
      </c>
      <c r="AT181" s="47">
        <v>0</v>
      </c>
      <c r="AU181" s="48">
        <v>0</v>
      </c>
      <c r="AV181" s="44">
        <f t="shared" ref="AV181:AV242" si="32">SUM(AL181:AU181)</f>
        <v>0</v>
      </c>
    </row>
    <row r="182" spans="36:50" x14ac:dyDescent="0.25">
      <c r="AK182" s="44">
        <v>2</v>
      </c>
      <c r="AL182" s="49">
        <v>0</v>
      </c>
      <c r="AM182" s="50">
        <v>0</v>
      </c>
      <c r="AN182" s="50">
        <v>0</v>
      </c>
      <c r="AO182" s="50">
        <v>0</v>
      </c>
      <c r="AP182" s="50">
        <v>0</v>
      </c>
      <c r="AQ182" s="50">
        <v>1</v>
      </c>
      <c r="AR182" s="50">
        <v>0</v>
      </c>
      <c r="AS182" s="50">
        <v>2</v>
      </c>
      <c r="AT182" s="50">
        <v>1</v>
      </c>
      <c r="AU182" s="51">
        <v>0</v>
      </c>
      <c r="AV182" s="44">
        <f t="shared" si="32"/>
        <v>4</v>
      </c>
      <c r="AX182" s="44">
        <f>SUM(AV181:AV190)</f>
        <v>199</v>
      </c>
    </row>
    <row r="183" spans="36:50" x14ac:dyDescent="0.25">
      <c r="AK183" s="44">
        <v>3</v>
      </c>
      <c r="AL183" s="49">
        <v>0</v>
      </c>
      <c r="AM183" s="50">
        <v>0</v>
      </c>
      <c r="AN183" s="50">
        <v>0</v>
      </c>
      <c r="AO183" s="50">
        <v>0</v>
      </c>
      <c r="AP183" s="50">
        <v>0</v>
      </c>
      <c r="AQ183" s="50">
        <v>0</v>
      </c>
      <c r="AR183" s="50">
        <v>0</v>
      </c>
      <c r="AS183" s="50">
        <v>0</v>
      </c>
      <c r="AT183" s="50">
        <v>0</v>
      </c>
      <c r="AU183" s="51">
        <v>0</v>
      </c>
      <c r="AV183" s="44">
        <f t="shared" si="32"/>
        <v>0</v>
      </c>
    </row>
    <row r="184" spans="36:50" x14ac:dyDescent="0.25">
      <c r="AJ184" s="1" t="s">
        <v>78</v>
      </c>
      <c r="AK184" s="44">
        <v>4</v>
      </c>
      <c r="AL184" s="49">
        <v>0</v>
      </c>
      <c r="AM184" s="50">
        <v>0</v>
      </c>
      <c r="AN184" s="50">
        <v>0</v>
      </c>
      <c r="AO184" s="50">
        <v>0</v>
      </c>
      <c r="AP184" s="50">
        <v>0</v>
      </c>
      <c r="AQ184" s="50">
        <v>0</v>
      </c>
      <c r="AR184" s="50">
        <v>0</v>
      </c>
      <c r="AS184" s="50">
        <v>0</v>
      </c>
      <c r="AT184" s="50">
        <v>0</v>
      </c>
      <c r="AU184" s="51">
        <v>0</v>
      </c>
      <c r="AV184" s="44">
        <f t="shared" si="32"/>
        <v>0</v>
      </c>
    </row>
    <row r="185" spans="36:50" x14ac:dyDescent="0.25">
      <c r="AK185" s="44">
        <v>5</v>
      </c>
      <c r="AL185" s="49">
        <v>0</v>
      </c>
      <c r="AM185" s="50">
        <v>0</v>
      </c>
      <c r="AN185" s="50">
        <v>1</v>
      </c>
      <c r="AO185" s="50">
        <v>0</v>
      </c>
      <c r="AP185" s="50">
        <v>0</v>
      </c>
      <c r="AQ185" s="50">
        <v>0</v>
      </c>
      <c r="AR185" s="50">
        <v>0</v>
      </c>
      <c r="AS185" s="50">
        <v>0</v>
      </c>
      <c r="AT185" s="50">
        <v>0</v>
      </c>
      <c r="AU185" s="51">
        <v>0</v>
      </c>
      <c r="AV185" s="44">
        <f t="shared" si="32"/>
        <v>1</v>
      </c>
    </row>
    <row r="186" spans="36:50" x14ac:dyDescent="0.25">
      <c r="AK186" s="44">
        <v>6</v>
      </c>
      <c r="AL186" s="49">
        <v>20</v>
      </c>
      <c r="AM186" s="50">
        <v>20</v>
      </c>
      <c r="AN186" s="50">
        <v>20</v>
      </c>
      <c r="AO186" s="50">
        <v>18</v>
      </c>
      <c r="AP186" s="50">
        <v>20</v>
      </c>
      <c r="AQ186" s="50">
        <v>19</v>
      </c>
      <c r="AR186" s="50">
        <v>19</v>
      </c>
      <c r="AS186" s="50">
        <v>18</v>
      </c>
      <c r="AT186" s="50">
        <v>18</v>
      </c>
      <c r="AU186" s="51">
        <v>19</v>
      </c>
      <c r="AV186" s="44">
        <f t="shared" si="32"/>
        <v>191</v>
      </c>
    </row>
    <row r="187" spans="36:50" x14ac:dyDescent="0.25">
      <c r="AK187" s="44">
        <v>7</v>
      </c>
      <c r="AL187" s="49">
        <v>0</v>
      </c>
      <c r="AM187" s="50">
        <v>0</v>
      </c>
      <c r="AN187" s="50">
        <v>0</v>
      </c>
      <c r="AO187" s="50">
        <v>0</v>
      </c>
      <c r="AP187" s="50">
        <v>0</v>
      </c>
      <c r="AQ187" s="50">
        <v>0</v>
      </c>
      <c r="AR187" s="50">
        <v>0</v>
      </c>
      <c r="AS187" s="50">
        <v>0</v>
      </c>
      <c r="AT187" s="50">
        <v>0</v>
      </c>
      <c r="AU187" s="51">
        <v>0</v>
      </c>
      <c r="AV187" s="44">
        <f t="shared" si="32"/>
        <v>0</v>
      </c>
    </row>
    <row r="188" spans="36:50" x14ac:dyDescent="0.25">
      <c r="AK188" s="44">
        <v>8</v>
      </c>
      <c r="AL188" s="49">
        <v>0</v>
      </c>
      <c r="AM188" s="50">
        <v>0</v>
      </c>
      <c r="AN188" s="50">
        <v>0</v>
      </c>
      <c r="AO188" s="50">
        <v>1</v>
      </c>
      <c r="AP188" s="50">
        <v>0</v>
      </c>
      <c r="AQ188" s="50">
        <v>0</v>
      </c>
      <c r="AR188" s="50">
        <v>0</v>
      </c>
      <c r="AS188" s="50">
        <v>0</v>
      </c>
      <c r="AT188" s="50">
        <v>1</v>
      </c>
      <c r="AU188" s="51">
        <v>1</v>
      </c>
      <c r="AV188" s="44">
        <f t="shared" si="32"/>
        <v>3</v>
      </c>
    </row>
    <row r="189" spans="36:50" x14ac:dyDescent="0.25">
      <c r="AK189" s="44">
        <v>9</v>
      </c>
      <c r="AL189" s="49">
        <v>0</v>
      </c>
      <c r="AM189" s="50">
        <v>0</v>
      </c>
      <c r="AN189" s="50">
        <v>0</v>
      </c>
      <c r="AO189" s="50">
        <v>0</v>
      </c>
      <c r="AP189" s="50">
        <v>0</v>
      </c>
      <c r="AQ189" s="50">
        <v>0</v>
      </c>
      <c r="AR189" s="50">
        <v>0</v>
      </c>
      <c r="AS189" s="50">
        <v>0</v>
      </c>
      <c r="AT189" s="50">
        <v>0</v>
      </c>
      <c r="AU189" s="51">
        <v>0</v>
      </c>
      <c r="AV189" s="44">
        <f t="shared" si="32"/>
        <v>0</v>
      </c>
    </row>
    <row r="190" spans="36:50" x14ac:dyDescent="0.25">
      <c r="AK190" s="44">
        <v>10</v>
      </c>
      <c r="AL190" s="52">
        <v>0</v>
      </c>
      <c r="AM190" s="53">
        <v>0</v>
      </c>
      <c r="AN190" s="53">
        <v>0</v>
      </c>
      <c r="AO190" s="53">
        <v>0</v>
      </c>
      <c r="AP190" s="53">
        <v>0</v>
      </c>
      <c r="AQ190" s="53">
        <v>0</v>
      </c>
      <c r="AR190" s="53">
        <v>0</v>
      </c>
      <c r="AS190" s="53">
        <v>0</v>
      </c>
      <c r="AT190" s="53">
        <v>0</v>
      </c>
      <c r="AU190" s="54">
        <v>0</v>
      </c>
      <c r="AV190" s="44">
        <f t="shared" si="32"/>
        <v>0</v>
      </c>
    </row>
    <row r="191" spans="36:50" x14ac:dyDescent="0.25">
      <c r="AV191" s="44"/>
    </row>
    <row r="192" spans="36:50" x14ac:dyDescent="0.25">
      <c r="AV192" s="44"/>
    </row>
    <row r="193" spans="36:50" x14ac:dyDescent="0.25">
      <c r="AK193" s="44" t="s">
        <v>2</v>
      </c>
      <c r="AL193" s="44">
        <v>1</v>
      </c>
      <c r="AM193" s="44">
        <v>2</v>
      </c>
      <c r="AN193" s="44">
        <v>3</v>
      </c>
      <c r="AO193" s="44">
        <v>4</v>
      </c>
      <c r="AP193" s="44">
        <v>5</v>
      </c>
      <c r="AQ193" s="44">
        <v>6</v>
      </c>
      <c r="AR193" s="44">
        <v>7</v>
      </c>
      <c r="AS193" s="44">
        <v>8</v>
      </c>
      <c r="AT193" s="44">
        <v>9</v>
      </c>
      <c r="AU193" s="44">
        <v>10</v>
      </c>
      <c r="AV193" s="44"/>
    </row>
    <row r="194" spans="36:50" x14ac:dyDescent="0.25">
      <c r="AK194" s="44">
        <v>1</v>
      </c>
      <c r="AL194" s="46">
        <v>0</v>
      </c>
      <c r="AM194" s="47">
        <v>0</v>
      </c>
      <c r="AN194" s="47">
        <v>0</v>
      </c>
      <c r="AO194" s="47">
        <v>0</v>
      </c>
      <c r="AP194" s="47">
        <v>0</v>
      </c>
      <c r="AQ194" s="47">
        <v>0</v>
      </c>
      <c r="AR194" s="47">
        <v>0</v>
      </c>
      <c r="AS194" s="47">
        <v>0</v>
      </c>
      <c r="AT194" s="47">
        <v>0</v>
      </c>
      <c r="AU194" s="48">
        <v>0</v>
      </c>
      <c r="AV194" s="44">
        <f t="shared" si="32"/>
        <v>0</v>
      </c>
    </row>
    <row r="195" spans="36:50" x14ac:dyDescent="0.25">
      <c r="AK195" s="44">
        <v>2</v>
      </c>
      <c r="AL195" s="49">
        <v>0</v>
      </c>
      <c r="AM195" s="50">
        <v>0</v>
      </c>
      <c r="AN195" s="50">
        <v>0</v>
      </c>
      <c r="AO195" s="50">
        <v>0</v>
      </c>
      <c r="AP195" s="50">
        <v>0</v>
      </c>
      <c r="AQ195" s="50">
        <v>0</v>
      </c>
      <c r="AR195" s="50">
        <v>0</v>
      </c>
      <c r="AS195" s="50">
        <v>0</v>
      </c>
      <c r="AT195" s="50">
        <v>0</v>
      </c>
      <c r="AU195" s="51">
        <v>0</v>
      </c>
      <c r="AV195" s="44">
        <f t="shared" si="32"/>
        <v>0</v>
      </c>
      <c r="AX195" s="44">
        <f>SUM(AV194:AV203)</f>
        <v>234</v>
      </c>
    </row>
    <row r="196" spans="36:50" x14ac:dyDescent="0.25">
      <c r="AK196" s="44">
        <v>3</v>
      </c>
      <c r="AL196" s="49">
        <v>6</v>
      </c>
      <c r="AM196" s="50">
        <v>4</v>
      </c>
      <c r="AN196" s="50">
        <v>2</v>
      </c>
      <c r="AO196" s="50">
        <v>0</v>
      </c>
      <c r="AP196" s="50">
        <v>8</v>
      </c>
      <c r="AQ196" s="50">
        <v>3</v>
      </c>
      <c r="AR196" s="50">
        <v>7</v>
      </c>
      <c r="AS196" s="50">
        <v>8</v>
      </c>
      <c r="AT196" s="50">
        <v>3</v>
      </c>
      <c r="AU196" s="51">
        <v>0</v>
      </c>
      <c r="AV196" s="44">
        <f t="shared" si="32"/>
        <v>41</v>
      </c>
    </row>
    <row r="197" spans="36:50" x14ac:dyDescent="0.25">
      <c r="AJ197" s="1" t="s">
        <v>79</v>
      </c>
      <c r="AK197" s="44">
        <v>4</v>
      </c>
      <c r="AL197" s="49">
        <v>5</v>
      </c>
      <c r="AM197" s="50">
        <v>2</v>
      </c>
      <c r="AN197" s="50">
        <v>1</v>
      </c>
      <c r="AO197" s="50">
        <v>0</v>
      </c>
      <c r="AP197" s="50">
        <v>3</v>
      </c>
      <c r="AQ197" s="50">
        <v>0</v>
      </c>
      <c r="AR197" s="50">
        <v>3</v>
      </c>
      <c r="AS197" s="50">
        <v>0</v>
      </c>
      <c r="AT197" s="50">
        <v>2</v>
      </c>
      <c r="AU197" s="51">
        <v>0</v>
      </c>
      <c r="AV197" s="44">
        <f t="shared" si="32"/>
        <v>16</v>
      </c>
    </row>
    <row r="198" spans="36:50" x14ac:dyDescent="0.25">
      <c r="AK198" s="44">
        <v>5</v>
      </c>
      <c r="AL198" s="49">
        <v>1</v>
      </c>
      <c r="AM198" s="50">
        <v>0</v>
      </c>
      <c r="AN198" s="50">
        <v>0</v>
      </c>
      <c r="AO198" s="50">
        <v>9</v>
      </c>
      <c r="AP198" s="50">
        <v>0</v>
      </c>
      <c r="AQ198" s="50">
        <v>0</v>
      </c>
      <c r="AR198" s="50">
        <v>4</v>
      </c>
      <c r="AS198" s="50">
        <v>2</v>
      </c>
      <c r="AT198" s="50">
        <v>0</v>
      </c>
      <c r="AU198" s="51">
        <v>0</v>
      </c>
      <c r="AV198" s="44">
        <f t="shared" si="32"/>
        <v>16</v>
      </c>
    </row>
    <row r="199" spans="36:50" x14ac:dyDescent="0.25">
      <c r="AK199" s="44">
        <v>6</v>
      </c>
      <c r="AL199" s="49">
        <v>0</v>
      </c>
      <c r="AM199" s="50">
        <v>0</v>
      </c>
      <c r="AN199" s="50">
        <v>0</v>
      </c>
      <c r="AO199" s="50">
        <v>0</v>
      </c>
      <c r="AP199" s="50">
        <v>0</v>
      </c>
      <c r="AQ199" s="50">
        <v>0</v>
      </c>
      <c r="AR199" s="50">
        <v>0</v>
      </c>
      <c r="AS199" s="50">
        <v>0</v>
      </c>
      <c r="AT199" s="50">
        <v>0</v>
      </c>
      <c r="AU199" s="51">
        <v>0</v>
      </c>
      <c r="AV199" s="44">
        <f t="shared" si="32"/>
        <v>0</v>
      </c>
    </row>
    <row r="200" spans="36:50" x14ac:dyDescent="0.25">
      <c r="AK200" s="44">
        <v>7</v>
      </c>
      <c r="AL200" s="49">
        <v>12</v>
      </c>
      <c r="AM200" s="50">
        <v>17</v>
      </c>
      <c r="AN200" s="50">
        <v>21</v>
      </c>
      <c r="AO200" s="50">
        <v>14</v>
      </c>
      <c r="AP200" s="50">
        <v>11</v>
      </c>
      <c r="AQ200" s="50">
        <v>20</v>
      </c>
      <c r="AR200" s="50">
        <v>8</v>
      </c>
      <c r="AS200" s="50">
        <v>13</v>
      </c>
      <c r="AT200" s="50">
        <v>19</v>
      </c>
      <c r="AU200" s="51">
        <v>23</v>
      </c>
      <c r="AV200" s="44">
        <f t="shared" si="32"/>
        <v>158</v>
      </c>
    </row>
    <row r="201" spans="36:50" x14ac:dyDescent="0.25">
      <c r="AK201" s="44">
        <v>8</v>
      </c>
      <c r="AL201" s="49">
        <v>0</v>
      </c>
      <c r="AM201" s="50">
        <v>0</v>
      </c>
      <c r="AN201" s="50">
        <v>0</v>
      </c>
      <c r="AO201" s="50">
        <v>0</v>
      </c>
      <c r="AP201" s="50">
        <v>1</v>
      </c>
      <c r="AQ201" s="50">
        <v>0</v>
      </c>
      <c r="AR201" s="50">
        <v>1</v>
      </c>
      <c r="AS201" s="50">
        <v>0</v>
      </c>
      <c r="AT201" s="50">
        <v>0</v>
      </c>
      <c r="AU201" s="51">
        <v>0</v>
      </c>
      <c r="AV201" s="44">
        <f t="shared" si="32"/>
        <v>2</v>
      </c>
    </row>
    <row r="202" spans="36:50" x14ac:dyDescent="0.25">
      <c r="AK202" s="44">
        <v>9</v>
      </c>
      <c r="AL202" s="49">
        <v>0</v>
      </c>
      <c r="AM202" s="50">
        <v>0</v>
      </c>
      <c r="AN202" s="50">
        <v>0</v>
      </c>
      <c r="AO202" s="50">
        <v>0</v>
      </c>
      <c r="AP202" s="50">
        <v>1</v>
      </c>
      <c r="AQ202" s="50">
        <v>0</v>
      </c>
      <c r="AR202" s="50">
        <v>0</v>
      </c>
      <c r="AS202" s="50">
        <v>0</v>
      </c>
      <c r="AT202" s="50">
        <v>0</v>
      </c>
      <c r="AU202" s="51">
        <v>0</v>
      </c>
      <c r="AV202" s="44">
        <f t="shared" si="32"/>
        <v>1</v>
      </c>
    </row>
    <row r="203" spans="36:50" x14ac:dyDescent="0.25">
      <c r="AK203" s="44">
        <v>10</v>
      </c>
      <c r="AL203" s="52">
        <v>0</v>
      </c>
      <c r="AM203" s="53">
        <v>0</v>
      </c>
      <c r="AN203" s="53">
        <v>0</v>
      </c>
      <c r="AO203" s="53">
        <v>0</v>
      </c>
      <c r="AP203" s="53">
        <v>0</v>
      </c>
      <c r="AQ203" s="53">
        <v>0</v>
      </c>
      <c r="AR203" s="53">
        <v>0</v>
      </c>
      <c r="AS203" s="53">
        <v>0</v>
      </c>
      <c r="AT203" s="53">
        <v>0</v>
      </c>
      <c r="AU203" s="54">
        <v>0</v>
      </c>
      <c r="AV203" s="44">
        <f t="shared" si="32"/>
        <v>0</v>
      </c>
    </row>
    <row r="204" spans="36:50" x14ac:dyDescent="0.25">
      <c r="AV204" s="44"/>
    </row>
    <row r="205" spans="36:50" x14ac:dyDescent="0.25">
      <c r="AV205" s="44"/>
    </row>
    <row r="206" spans="36:50" x14ac:dyDescent="0.25">
      <c r="AK206" s="44" t="s">
        <v>2</v>
      </c>
      <c r="AL206" s="44">
        <v>1</v>
      </c>
      <c r="AM206" s="44">
        <v>2</v>
      </c>
      <c r="AN206" s="44">
        <v>3</v>
      </c>
      <c r="AO206" s="44">
        <v>4</v>
      </c>
      <c r="AP206" s="44">
        <v>5</v>
      </c>
      <c r="AQ206" s="44">
        <v>6</v>
      </c>
      <c r="AR206" s="44">
        <v>7</v>
      </c>
      <c r="AS206" s="44">
        <v>8</v>
      </c>
      <c r="AT206" s="44">
        <v>9</v>
      </c>
      <c r="AU206" s="44">
        <v>10</v>
      </c>
      <c r="AV206" s="44"/>
    </row>
    <row r="207" spans="36:50" x14ac:dyDescent="0.25">
      <c r="AK207" s="44">
        <v>1</v>
      </c>
      <c r="AL207" s="46">
        <v>0</v>
      </c>
      <c r="AM207" s="47">
        <v>0</v>
      </c>
      <c r="AN207" s="47">
        <v>0</v>
      </c>
      <c r="AO207" s="47">
        <v>0</v>
      </c>
      <c r="AP207" s="47">
        <v>0</v>
      </c>
      <c r="AQ207" s="47">
        <v>0</v>
      </c>
      <c r="AR207" s="47">
        <v>0</v>
      </c>
      <c r="AS207" s="47">
        <v>0</v>
      </c>
      <c r="AT207" s="47">
        <v>0</v>
      </c>
      <c r="AU207" s="48">
        <v>0</v>
      </c>
      <c r="AV207" s="44">
        <f t="shared" si="32"/>
        <v>0</v>
      </c>
    </row>
    <row r="208" spans="36:50" x14ac:dyDescent="0.25">
      <c r="AK208" s="44">
        <v>2</v>
      </c>
      <c r="AL208" s="49">
        <v>0</v>
      </c>
      <c r="AM208" s="50">
        <v>0</v>
      </c>
      <c r="AN208" s="50">
        <v>0</v>
      </c>
      <c r="AO208" s="50">
        <v>0</v>
      </c>
      <c r="AP208" s="50">
        <v>0</v>
      </c>
      <c r="AQ208" s="50">
        <v>6</v>
      </c>
      <c r="AR208" s="50">
        <v>0</v>
      </c>
      <c r="AS208" s="50">
        <v>0</v>
      </c>
      <c r="AT208" s="50">
        <v>0</v>
      </c>
      <c r="AU208" s="51">
        <v>0</v>
      </c>
      <c r="AV208" s="44">
        <f t="shared" si="32"/>
        <v>6</v>
      </c>
      <c r="AX208" s="44">
        <f>SUM(AV207:AV216)</f>
        <v>324</v>
      </c>
    </row>
    <row r="209" spans="36:50" x14ac:dyDescent="0.25">
      <c r="AK209" s="44">
        <v>3</v>
      </c>
      <c r="AL209" s="49">
        <v>0</v>
      </c>
      <c r="AM209" s="50">
        <v>0</v>
      </c>
      <c r="AN209" s="50">
        <v>0</v>
      </c>
      <c r="AO209" s="50">
        <v>0</v>
      </c>
      <c r="AP209" s="50">
        <v>0</v>
      </c>
      <c r="AQ209" s="50">
        <v>0</v>
      </c>
      <c r="AR209" s="50">
        <v>0</v>
      </c>
      <c r="AS209" s="50">
        <v>0</v>
      </c>
      <c r="AT209" s="50">
        <v>0</v>
      </c>
      <c r="AU209" s="51">
        <v>0</v>
      </c>
      <c r="AV209" s="44">
        <f t="shared" si="32"/>
        <v>0</v>
      </c>
    </row>
    <row r="210" spans="36:50" x14ac:dyDescent="0.25">
      <c r="AJ210" s="1" t="s">
        <v>80</v>
      </c>
      <c r="AK210" s="44">
        <v>4</v>
      </c>
      <c r="AL210" s="49">
        <v>0</v>
      </c>
      <c r="AM210" s="50">
        <v>0</v>
      </c>
      <c r="AN210" s="50">
        <v>0</v>
      </c>
      <c r="AO210" s="50">
        <v>1</v>
      </c>
      <c r="AP210" s="50">
        <v>0</v>
      </c>
      <c r="AQ210" s="50">
        <v>0</v>
      </c>
      <c r="AR210" s="50">
        <v>0</v>
      </c>
      <c r="AS210" s="50">
        <v>0</v>
      </c>
      <c r="AT210" s="50">
        <v>0</v>
      </c>
      <c r="AU210" s="51">
        <v>0</v>
      </c>
      <c r="AV210" s="44">
        <f t="shared" si="32"/>
        <v>1</v>
      </c>
    </row>
    <row r="211" spans="36:50" x14ac:dyDescent="0.25">
      <c r="AK211" s="44">
        <v>5</v>
      </c>
      <c r="AL211" s="49">
        <v>1</v>
      </c>
      <c r="AM211" s="50">
        <v>6</v>
      </c>
      <c r="AN211" s="50">
        <v>0</v>
      </c>
      <c r="AO211" s="50">
        <v>0</v>
      </c>
      <c r="AP211" s="50">
        <v>1</v>
      </c>
      <c r="AQ211" s="50">
        <v>4</v>
      </c>
      <c r="AR211" s="50">
        <v>2</v>
      </c>
      <c r="AS211" s="50">
        <v>8</v>
      </c>
      <c r="AT211" s="50">
        <v>2</v>
      </c>
      <c r="AU211" s="51">
        <v>0</v>
      </c>
      <c r="AV211" s="44">
        <f t="shared" si="32"/>
        <v>24</v>
      </c>
    </row>
    <row r="212" spans="36:50" x14ac:dyDescent="0.25">
      <c r="AK212" s="44">
        <v>6</v>
      </c>
      <c r="AL212" s="49">
        <v>5</v>
      </c>
      <c r="AM212" s="50">
        <v>1</v>
      </c>
      <c r="AN212" s="50">
        <v>0</v>
      </c>
      <c r="AO212" s="50">
        <v>1</v>
      </c>
      <c r="AP212" s="50">
        <v>0</v>
      </c>
      <c r="AQ212" s="50">
        <v>4</v>
      </c>
      <c r="AR212" s="50">
        <v>1</v>
      </c>
      <c r="AS212" s="50">
        <v>6</v>
      </c>
      <c r="AT212" s="50">
        <v>5</v>
      </c>
      <c r="AU212" s="51">
        <v>0</v>
      </c>
      <c r="AV212" s="44">
        <f t="shared" si="32"/>
        <v>23</v>
      </c>
    </row>
    <row r="213" spans="36:50" x14ac:dyDescent="0.25">
      <c r="AK213" s="44">
        <v>7</v>
      </c>
      <c r="AL213" s="49">
        <v>0</v>
      </c>
      <c r="AM213" s="50">
        <v>0</v>
      </c>
      <c r="AN213" s="50">
        <v>0</v>
      </c>
      <c r="AO213" s="50">
        <v>0</v>
      </c>
      <c r="AP213" s="50">
        <v>0</v>
      </c>
      <c r="AQ213" s="50">
        <v>0</v>
      </c>
      <c r="AR213" s="50">
        <v>0</v>
      </c>
      <c r="AS213" s="50">
        <v>0</v>
      </c>
      <c r="AT213" s="50">
        <v>0</v>
      </c>
      <c r="AU213" s="51">
        <v>0</v>
      </c>
      <c r="AV213" s="44">
        <f t="shared" si="32"/>
        <v>0</v>
      </c>
    </row>
    <row r="214" spans="36:50" x14ac:dyDescent="0.25">
      <c r="AK214" s="44">
        <v>8</v>
      </c>
      <c r="AL214" s="49">
        <v>27</v>
      </c>
      <c r="AM214" s="50">
        <v>25</v>
      </c>
      <c r="AN214" s="50">
        <v>33</v>
      </c>
      <c r="AO214" s="50">
        <v>30</v>
      </c>
      <c r="AP214" s="50">
        <v>31</v>
      </c>
      <c r="AQ214" s="50">
        <v>19</v>
      </c>
      <c r="AR214" s="50">
        <v>29</v>
      </c>
      <c r="AS214" s="50">
        <v>19</v>
      </c>
      <c r="AT214" s="50">
        <v>25</v>
      </c>
      <c r="AU214" s="51">
        <v>32</v>
      </c>
      <c r="AV214" s="44">
        <f t="shared" si="32"/>
        <v>270</v>
      </c>
    </row>
    <row r="215" spans="36:50" x14ac:dyDescent="0.25">
      <c r="AK215" s="44">
        <v>9</v>
      </c>
      <c r="AL215" s="49">
        <v>0</v>
      </c>
      <c r="AM215" s="50">
        <v>0</v>
      </c>
      <c r="AN215" s="50">
        <v>0</v>
      </c>
      <c r="AO215" s="50">
        <v>0</v>
      </c>
      <c r="AP215" s="50">
        <v>0</v>
      </c>
      <c r="AQ215" s="50">
        <v>0</v>
      </c>
      <c r="AR215" s="50">
        <v>0</v>
      </c>
      <c r="AS215" s="50">
        <v>0</v>
      </c>
      <c r="AT215" s="50">
        <v>0</v>
      </c>
      <c r="AU215" s="51">
        <v>0</v>
      </c>
      <c r="AV215" s="44">
        <f t="shared" si="32"/>
        <v>0</v>
      </c>
    </row>
    <row r="216" spans="36:50" x14ac:dyDescent="0.25">
      <c r="AK216" s="44">
        <v>10</v>
      </c>
      <c r="AL216" s="52">
        <v>0</v>
      </c>
      <c r="AM216" s="53">
        <v>0</v>
      </c>
      <c r="AN216" s="53">
        <v>0</v>
      </c>
      <c r="AO216" s="53">
        <v>0</v>
      </c>
      <c r="AP216" s="53">
        <v>0</v>
      </c>
      <c r="AQ216" s="53">
        <v>0</v>
      </c>
      <c r="AR216" s="53">
        <v>0</v>
      </c>
      <c r="AS216" s="53">
        <v>0</v>
      </c>
      <c r="AT216" s="53">
        <v>0</v>
      </c>
      <c r="AU216" s="54">
        <v>0</v>
      </c>
      <c r="AV216" s="44">
        <f t="shared" si="32"/>
        <v>0</v>
      </c>
    </row>
    <row r="217" spans="36:50" x14ac:dyDescent="0.25">
      <c r="AV217" s="44"/>
    </row>
    <row r="218" spans="36:50" x14ac:dyDescent="0.25">
      <c r="AV218" s="44"/>
    </row>
    <row r="219" spans="36:50" x14ac:dyDescent="0.25">
      <c r="AK219" s="44" t="s">
        <v>2</v>
      </c>
      <c r="AL219" s="44">
        <v>1</v>
      </c>
      <c r="AM219" s="44">
        <v>2</v>
      </c>
      <c r="AN219" s="44">
        <v>3</v>
      </c>
      <c r="AO219" s="44">
        <v>4</v>
      </c>
      <c r="AP219" s="44">
        <v>5</v>
      </c>
      <c r="AQ219" s="44">
        <v>6</v>
      </c>
      <c r="AR219" s="44">
        <v>7</v>
      </c>
      <c r="AS219" s="44">
        <v>8</v>
      </c>
      <c r="AT219" s="44">
        <v>9</v>
      </c>
      <c r="AU219" s="44">
        <v>10</v>
      </c>
      <c r="AV219" s="44"/>
    </row>
    <row r="220" spans="36:50" x14ac:dyDescent="0.25">
      <c r="AK220" s="44">
        <v>1</v>
      </c>
      <c r="AL220" s="46">
        <v>0</v>
      </c>
      <c r="AM220" s="47">
        <v>0</v>
      </c>
      <c r="AN220" s="47">
        <v>0</v>
      </c>
      <c r="AO220" s="47">
        <v>0</v>
      </c>
      <c r="AP220" s="47">
        <v>0</v>
      </c>
      <c r="AQ220" s="47">
        <v>0</v>
      </c>
      <c r="AR220" s="47">
        <v>0</v>
      </c>
      <c r="AS220" s="47">
        <v>0</v>
      </c>
      <c r="AT220" s="47">
        <v>0</v>
      </c>
      <c r="AU220" s="48">
        <v>0</v>
      </c>
      <c r="AV220" s="44">
        <f t="shared" si="32"/>
        <v>0</v>
      </c>
    </row>
    <row r="221" spans="36:50" x14ac:dyDescent="0.25">
      <c r="AK221" s="44">
        <v>2</v>
      </c>
      <c r="AL221" s="49">
        <v>0</v>
      </c>
      <c r="AM221" s="50">
        <v>0</v>
      </c>
      <c r="AN221" s="50">
        <v>0</v>
      </c>
      <c r="AO221" s="50">
        <v>0</v>
      </c>
      <c r="AP221" s="50">
        <v>0</v>
      </c>
      <c r="AQ221" s="50">
        <v>0</v>
      </c>
      <c r="AR221" s="50">
        <v>0</v>
      </c>
      <c r="AS221" s="50">
        <v>0</v>
      </c>
      <c r="AT221" s="50">
        <v>0</v>
      </c>
      <c r="AU221" s="51">
        <v>1</v>
      </c>
      <c r="AV221" s="44">
        <f t="shared" si="32"/>
        <v>1</v>
      </c>
      <c r="AX221" s="44">
        <f>SUM(AV220:AV229)</f>
        <v>354</v>
      </c>
    </row>
    <row r="222" spans="36:50" x14ac:dyDescent="0.25">
      <c r="AK222" s="44">
        <v>3</v>
      </c>
      <c r="AL222" s="49">
        <v>0</v>
      </c>
      <c r="AM222" s="50">
        <v>0</v>
      </c>
      <c r="AN222" s="50">
        <v>0</v>
      </c>
      <c r="AO222" s="50">
        <v>0</v>
      </c>
      <c r="AP222" s="50">
        <v>0</v>
      </c>
      <c r="AQ222" s="50">
        <v>0</v>
      </c>
      <c r="AR222" s="50">
        <v>0</v>
      </c>
      <c r="AS222" s="50">
        <v>0</v>
      </c>
      <c r="AT222" s="50">
        <v>0</v>
      </c>
      <c r="AU222" s="51">
        <v>0</v>
      </c>
      <c r="AV222" s="44">
        <f t="shared" si="32"/>
        <v>0</v>
      </c>
    </row>
    <row r="223" spans="36:50" x14ac:dyDescent="0.25">
      <c r="AJ223" s="1" t="s">
        <v>81</v>
      </c>
      <c r="AK223" s="44">
        <v>4</v>
      </c>
      <c r="AL223" s="49">
        <v>0</v>
      </c>
      <c r="AM223" s="50">
        <v>0</v>
      </c>
      <c r="AN223" s="50">
        <v>1</v>
      </c>
      <c r="AO223" s="50">
        <v>0</v>
      </c>
      <c r="AP223" s="50">
        <v>0</v>
      </c>
      <c r="AQ223" s="50">
        <v>0</v>
      </c>
      <c r="AR223" s="50">
        <v>0</v>
      </c>
      <c r="AS223" s="50">
        <v>0</v>
      </c>
      <c r="AT223" s="50">
        <v>0</v>
      </c>
      <c r="AU223" s="51">
        <v>0</v>
      </c>
      <c r="AV223" s="44">
        <f t="shared" si="32"/>
        <v>1</v>
      </c>
    </row>
    <row r="224" spans="36:50" x14ac:dyDescent="0.25">
      <c r="AK224" s="44">
        <v>5</v>
      </c>
      <c r="AL224" s="49">
        <v>0</v>
      </c>
      <c r="AM224" s="50">
        <v>0</v>
      </c>
      <c r="AN224" s="50">
        <v>0</v>
      </c>
      <c r="AO224" s="50">
        <v>0</v>
      </c>
      <c r="AP224" s="50">
        <v>0</v>
      </c>
      <c r="AQ224" s="50">
        <v>0</v>
      </c>
      <c r="AR224" s="50">
        <v>0</v>
      </c>
      <c r="AS224" s="50">
        <v>0</v>
      </c>
      <c r="AT224" s="50">
        <v>0</v>
      </c>
      <c r="AU224" s="51">
        <v>0</v>
      </c>
      <c r="AV224" s="44">
        <f t="shared" si="32"/>
        <v>0</v>
      </c>
    </row>
    <row r="225" spans="36:50" x14ac:dyDescent="0.25">
      <c r="AK225" s="44">
        <v>6</v>
      </c>
      <c r="AL225" s="49">
        <v>0</v>
      </c>
      <c r="AM225" s="50">
        <v>0</v>
      </c>
      <c r="AN225" s="50">
        <v>0</v>
      </c>
      <c r="AO225" s="50">
        <v>0</v>
      </c>
      <c r="AP225" s="50">
        <v>0</v>
      </c>
      <c r="AQ225" s="50">
        <v>0</v>
      </c>
      <c r="AR225" s="50">
        <v>0</v>
      </c>
      <c r="AS225" s="50">
        <v>0</v>
      </c>
      <c r="AT225" s="50">
        <v>0</v>
      </c>
      <c r="AU225" s="51">
        <v>0</v>
      </c>
      <c r="AV225" s="44">
        <f t="shared" si="32"/>
        <v>0</v>
      </c>
    </row>
    <row r="226" spans="36:50" x14ac:dyDescent="0.25">
      <c r="AK226" s="44">
        <v>7</v>
      </c>
      <c r="AL226" s="49">
        <v>0</v>
      </c>
      <c r="AM226" s="50">
        <v>0</v>
      </c>
      <c r="AN226" s="50">
        <v>0</v>
      </c>
      <c r="AO226" s="50">
        <v>0</v>
      </c>
      <c r="AP226" s="50">
        <v>0</v>
      </c>
      <c r="AQ226" s="50">
        <v>0</v>
      </c>
      <c r="AR226" s="50">
        <v>0</v>
      </c>
      <c r="AS226" s="50">
        <v>0</v>
      </c>
      <c r="AT226" s="50">
        <v>0</v>
      </c>
      <c r="AU226" s="51">
        <v>0</v>
      </c>
      <c r="AV226" s="44">
        <f t="shared" si="32"/>
        <v>0</v>
      </c>
    </row>
    <row r="227" spans="36:50" x14ac:dyDescent="0.25">
      <c r="AK227" s="44">
        <v>8</v>
      </c>
      <c r="AL227" s="49">
        <v>0</v>
      </c>
      <c r="AM227" s="50">
        <v>0</v>
      </c>
      <c r="AN227" s="50">
        <v>0</v>
      </c>
      <c r="AO227" s="50">
        <v>0</v>
      </c>
      <c r="AP227" s="50">
        <v>0</v>
      </c>
      <c r="AQ227" s="50">
        <v>0</v>
      </c>
      <c r="AR227" s="50">
        <v>0</v>
      </c>
      <c r="AS227" s="50">
        <v>0</v>
      </c>
      <c r="AT227" s="50">
        <v>0</v>
      </c>
      <c r="AU227" s="51">
        <v>0</v>
      </c>
      <c r="AV227" s="44">
        <f t="shared" si="32"/>
        <v>0</v>
      </c>
    </row>
    <row r="228" spans="36:50" x14ac:dyDescent="0.25">
      <c r="AK228" s="44">
        <v>9</v>
      </c>
      <c r="AL228" s="49">
        <v>0</v>
      </c>
      <c r="AM228" s="50">
        <v>29</v>
      </c>
      <c r="AN228" s="50">
        <v>35</v>
      </c>
      <c r="AO228" s="50">
        <v>35</v>
      </c>
      <c r="AP228" s="50">
        <v>33</v>
      </c>
      <c r="AQ228" s="50">
        <v>34</v>
      </c>
      <c r="AR228" s="50">
        <v>24</v>
      </c>
      <c r="AS228" s="50">
        <v>24</v>
      </c>
      <c r="AT228" s="50">
        <v>35</v>
      </c>
      <c r="AU228" s="51">
        <v>32</v>
      </c>
      <c r="AV228" s="44">
        <f t="shared" si="32"/>
        <v>281</v>
      </c>
    </row>
    <row r="229" spans="36:50" x14ac:dyDescent="0.25">
      <c r="AK229" s="44">
        <v>10</v>
      </c>
      <c r="AL229" s="52">
        <v>36</v>
      </c>
      <c r="AM229" s="53">
        <v>6</v>
      </c>
      <c r="AN229" s="53">
        <v>0</v>
      </c>
      <c r="AO229" s="53">
        <v>0</v>
      </c>
      <c r="AP229" s="53">
        <v>2</v>
      </c>
      <c r="AQ229" s="53">
        <v>2</v>
      </c>
      <c r="AR229" s="53">
        <v>11</v>
      </c>
      <c r="AS229" s="53">
        <v>12</v>
      </c>
      <c r="AT229" s="53">
        <v>0</v>
      </c>
      <c r="AU229" s="54">
        <v>2</v>
      </c>
      <c r="AV229" s="44">
        <f t="shared" si="32"/>
        <v>71</v>
      </c>
    </row>
    <row r="230" spans="36:50" x14ac:dyDescent="0.25">
      <c r="AV230" s="44"/>
    </row>
    <row r="231" spans="36:50" x14ac:dyDescent="0.25">
      <c r="AV231" s="44"/>
    </row>
    <row r="232" spans="36:50" x14ac:dyDescent="0.25">
      <c r="AK232" s="44" t="s">
        <v>2</v>
      </c>
      <c r="AL232" s="44">
        <v>1</v>
      </c>
      <c r="AM232" s="44">
        <v>2</v>
      </c>
      <c r="AN232" s="44">
        <v>3</v>
      </c>
      <c r="AO232" s="44">
        <v>4</v>
      </c>
      <c r="AP232" s="44">
        <v>5</v>
      </c>
      <c r="AQ232" s="44">
        <v>6</v>
      </c>
      <c r="AR232" s="44">
        <v>7</v>
      </c>
      <c r="AS232" s="44">
        <v>8</v>
      </c>
      <c r="AT232" s="44">
        <v>9</v>
      </c>
      <c r="AU232" s="44">
        <v>10</v>
      </c>
      <c r="AV232" s="44"/>
    </row>
    <row r="233" spans="36:50" x14ac:dyDescent="0.25">
      <c r="AK233" s="44">
        <v>1</v>
      </c>
      <c r="AL233" s="46">
        <v>0</v>
      </c>
      <c r="AM233" s="47">
        <v>0</v>
      </c>
      <c r="AN233" s="47">
        <v>0</v>
      </c>
      <c r="AO233" s="47">
        <v>0</v>
      </c>
      <c r="AP233" s="47">
        <v>0</v>
      </c>
      <c r="AQ233" s="47">
        <v>0</v>
      </c>
      <c r="AR233" s="47">
        <v>0</v>
      </c>
      <c r="AS233" s="47">
        <v>1</v>
      </c>
      <c r="AT233" s="47">
        <v>0</v>
      </c>
      <c r="AU233" s="48">
        <v>0</v>
      </c>
      <c r="AV233" s="44">
        <f t="shared" si="32"/>
        <v>1</v>
      </c>
    </row>
    <row r="234" spans="36:50" x14ac:dyDescent="0.25">
      <c r="AK234" s="44">
        <v>2</v>
      </c>
      <c r="AL234" s="49">
        <v>0</v>
      </c>
      <c r="AM234" s="50">
        <v>0</v>
      </c>
      <c r="AN234" s="50">
        <v>0</v>
      </c>
      <c r="AO234" s="50">
        <v>0</v>
      </c>
      <c r="AP234" s="50">
        <v>0</v>
      </c>
      <c r="AQ234" s="50">
        <v>0</v>
      </c>
      <c r="AR234" s="50">
        <v>0</v>
      </c>
      <c r="AS234" s="50">
        <v>0</v>
      </c>
      <c r="AT234" s="50">
        <v>0</v>
      </c>
      <c r="AU234" s="51">
        <v>36</v>
      </c>
      <c r="AV234" s="44">
        <f t="shared" si="32"/>
        <v>36</v>
      </c>
      <c r="AX234" s="44">
        <f>SUM(AV233:AV242)</f>
        <v>387</v>
      </c>
    </row>
    <row r="235" spans="36:50" x14ac:dyDescent="0.25">
      <c r="AK235" s="44">
        <v>3</v>
      </c>
      <c r="AL235" s="49">
        <v>0</v>
      </c>
      <c r="AM235" s="50">
        <v>0</v>
      </c>
      <c r="AN235" s="50">
        <v>0</v>
      </c>
      <c r="AO235" s="50">
        <v>0</v>
      </c>
      <c r="AP235" s="50">
        <v>0</v>
      </c>
      <c r="AQ235" s="50">
        <v>0</v>
      </c>
      <c r="AR235" s="50">
        <v>0</v>
      </c>
      <c r="AS235" s="50">
        <v>0</v>
      </c>
      <c r="AT235" s="50">
        <v>0</v>
      </c>
      <c r="AU235" s="51">
        <v>0</v>
      </c>
      <c r="AV235" s="44">
        <f t="shared" si="32"/>
        <v>0</v>
      </c>
    </row>
    <row r="236" spans="36:50" x14ac:dyDescent="0.25">
      <c r="AJ236" s="1" t="s">
        <v>82</v>
      </c>
      <c r="AK236" s="44">
        <v>4</v>
      </c>
      <c r="AL236" s="49">
        <v>0</v>
      </c>
      <c r="AM236" s="50">
        <v>0</v>
      </c>
      <c r="AN236" s="50">
        <v>0</v>
      </c>
      <c r="AO236" s="50">
        <v>0</v>
      </c>
      <c r="AP236" s="50">
        <v>0</v>
      </c>
      <c r="AQ236" s="50">
        <v>0</v>
      </c>
      <c r="AR236" s="50">
        <v>1</v>
      </c>
      <c r="AS236" s="50">
        <v>0</v>
      </c>
      <c r="AT236" s="50">
        <v>0</v>
      </c>
      <c r="AU236" s="51">
        <v>0</v>
      </c>
      <c r="AV236" s="44">
        <f t="shared" si="32"/>
        <v>1</v>
      </c>
    </row>
    <row r="237" spans="36:50" x14ac:dyDescent="0.25">
      <c r="AK237" s="44">
        <v>5</v>
      </c>
      <c r="AL237" s="49">
        <v>0</v>
      </c>
      <c r="AM237" s="50">
        <v>0</v>
      </c>
      <c r="AN237" s="50">
        <v>0</v>
      </c>
      <c r="AO237" s="50">
        <v>0</v>
      </c>
      <c r="AP237" s="50">
        <v>0</v>
      </c>
      <c r="AQ237" s="50">
        <v>0</v>
      </c>
      <c r="AR237" s="50">
        <v>0</v>
      </c>
      <c r="AS237" s="50">
        <v>0</v>
      </c>
      <c r="AT237" s="50">
        <v>0</v>
      </c>
      <c r="AU237" s="51">
        <v>0</v>
      </c>
      <c r="AV237" s="44">
        <f t="shared" si="32"/>
        <v>0</v>
      </c>
    </row>
    <row r="238" spans="36:50" x14ac:dyDescent="0.25">
      <c r="AK238" s="44">
        <v>6</v>
      </c>
      <c r="AL238" s="49">
        <v>0</v>
      </c>
      <c r="AM238" s="50">
        <v>0</v>
      </c>
      <c r="AN238" s="50">
        <v>0</v>
      </c>
      <c r="AO238" s="50">
        <v>0</v>
      </c>
      <c r="AP238" s="50">
        <v>0</v>
      </c>
      <c r="AQ238" s="50">
        <v>0</v>
      </c>
      <c r="AR238" s="50">
        <v>0</v>
      </c>
      <c r="AS238" s="50">
        <v>0</v>
      </c>
      <c r="AT238" s="50">
        <v>0</v>
      </c>
      <c r="AU238" s="51">
        <v>0</v>
      </c>
      <c r="AV238" s="44">
        <f t="shared" si="32"/>
        <v>0</v>
      </c>
    </row>
    <row r="239" spans="36:50" x14ac:dyDescent="0.25">
      <c r="AK239" s="44">
        <v>7</v>
      </c>
      <c r="AL239" s="49">
        <v>0</v>
      </c>
      <c r="AM239" s="50">
        <v>0</v>
      </c>
      <c r="AN239" s="50">
        <v>0</v>
      </c>
      <c r="AO239" s="50">
        <v>0</v>
      </c>
      <c r="AP239" s="50">
        <v>0</v>
      </c>
      <c r="AQ239" s="50">
        <v>0</v>
      </c>
      <c r="AR239" s="50">
        <v>0</v>
      </c>
      <c r="AS239" s="50">
        <v>0</v>
      </c>
      <c r="AT239" s="50">
        <v>0</v>
      </c>
      <c r="AU239" s="51">
        <v>0</v>
      </c>
      <c r="AV239" s="44">
        <f t="shared" si="32"/>
        <v>0</v>
      </c>
    </row>
    <row r="240" spans="36:50" x14ac:dyDescent="0.25">
      <c r="AK240" s="44">
        <v>8</v>
      </c>
      <c r="AL240" s="49">
        <v>0</v>
      </c>
      <c r="AM240" s="50">
        <v>0</v>
      </c>
      <c r="AN240" s="50">
        <v>0</v>
      </c>
      <c r="AO240" s="50">
        <v>0</v>
      </c>
      <c r="AP240" s="50">
        <v>0</v>
      </c>
      <c r="AQ240" s="50">
        <v>0</v>
      </c>
      <c r="AR240" s="50">
        <v>0</v>
      </c>
      <c r="AS240" s="50">
        <v>0</v>
      </c>
      <c r="AT240" s="50">
        <v>0</v>
      </c>
      <c r="AU240" s="51">
        <v>0</v>
      </c>
      <c r="AV240" s="44">
        <f t="shared" si="32"/>
        <v>0</v>
      </c>
    </row>
    <row r="241" spans="37:48" x14ac:dyDescent="0.25">
      <c r="AK241" s="44">
        <v>9</v>
      </c>
      <c r="AL241" s="49">
        <v>0</v>
      </c>
      <c r="AM241" s="50">
        <v>11</v>
      </c>
      <c r="AN241" s="50">
        <v>5</v>
      </c>
      <c r="AO241" s="50">
        <v>6</v>
      </c>
      <c r="AP241" s="50">
        <v>8</v>
      </c>
      <c r="AQ241" s="50">
        <v>0</v>
      </c>
      <c r="AR241" s="50">
        <v>3</v>
      </c>
      <c r="AS241" s="50">
        <v>16</v>
      </c>
      <c r="AT241" s="50">
        <v>2</v>
      </c>
      <c r="AU241" s="51">
        <v>0</v>
      </c>
      <c r="AV241" s="44">
        <f t="shared" si="32"/>
        <v>51</v>
      </c>
    </row>
    <row r="242" spans="37:48" x14ac:dyDescent="0.25">
      <c r="AK242" s="44">
        <v>10</v>
      </c>
      <c r="AL242" s="52">
        <v>39</v>
      </c>
      <c r="AM242" s="53">
        <v>28</v>
      </c>
      <c r="AN242" s="53">
        <v>34</v>
      </c>
      <c r="AO242" s="53">
        <v>32</v>
      </c>
      <c r="AP242" s="53">
        <v>31</v>
      </c>
      <c r="AQ242" s="53">
        <v>39</v>
      </c>
      <c r="AR242" s="53">
        <v>34</v>
      </c>
      <c r="AS242" s="53">
        <v>22</v>
      </c>
      <c r="AT242" s="53">
        <v>37</v>
      </c>
      <c r="AU242" s="54">
        <v>2</v>
      </c>
      <c r="AV242" s="44">
        <f t="shared" si="32"/>
        <v>298</v>
      </c>
    </row>
  </sheetData>
  <mergeCells count="76">
    <mergeCell ref="D32:M32"/>
    <mergeCell ref="D3:M3"/>
    <mergeCell ref="B4:C5"/>
    <mergeCell ref="D4:M4"/>
    <mergeCell ref="B6:B15"/>
    <mergeCell ref="B34:B43"/>
    <mergeCell ref="S3:AB3"/>
    <mergeCell ref="Q4:R5"/>
    <mergeCell ref="S4:AB4"/>
    <mergeCell ref="Q6:Q15"/>
    <mergeCell ref="S17:AB17"/>
    <mergeCell ref="Q18:R19"/>
    <mergeCell ref="S18:AB18"/>
    <mergeCell ref="Q20:Q29"/>
    <mergeCell ref="S31:AB31"/>
    <mergeCell ref="D17:M17"/>
    <mergeCell ref="B18:C19"/>
    <mergeCell ref="D18:M18"/>
    <mergeCell ref="B20:B29"/>
    <mergeCell ref="D31:M31"/>
    <mergeCell ref="B32:C33"/>
    <mergeCell ref="Q32:R33"/>
    <mergeCell ref="S32:AB32"/>
    <mergeCell ref="Q34:Q43"/>
    <mergeCell ref="AG3:AP3"/>
    <mergeCell ref="AE4:AF5"/>
    <mergeCell ref="AG4:AP4"/>
    <mergeCell ref="AE6:AE15"/>
    <mergeCell ref="AG17:AP17"/>
    <mergeCell ref="AE18:AF19"/>
    <mergeCell ref="AG18:AP18"/>
    <mergeCell ref="AE34:AE43"/>
    <mergeCell ref="AU3:BD3"/>
    <mergeCell ref="AS4:AT5"/>
    <mergeCell ref="AU4:BD4"/>
    <mergeCell ref="AS6:AS15"/>
    <mergeCell ref="AU17:BD17"/>
    <mergeCell ref="AU31:BD31"/>
    <mergeCell ref="AS32:AT33"/>
    <mergeCell ref="AU32:BD32"/>
    <mergeCell ref="AE20:AE29"/>
    <mergeCell ref="AG31:AP31"/>
    <mergeCell ref="AE32:AF33"/>
    <mergeCell ref="AG32:AP32"/>
    <mergeCell ref="BG32:BH33"/>
    <mergeCell ref="BI32:BR32"/>
    <mergeCell ref="BG34:BG43"/>
    <mergeCell ref="AS34:AS43"/>
    <mergeCell ref="BI3:BR3"/>
    <mergeCell ref="BG4:BH5"/>
    <mergeCell ref="BI4:BR4"/>
    <mergeCell ref="BG6:BG15"/>
    <mergeCell ref="BI17:BR17"/>
    <mergeCell ref="BG18:BH19"/>
    <mergeCell ref="BI18:BR18"/>
    <mergeCell ref="BG20:BG29"/>
    <mergeCell ref="BI31:BR31"/>
    <mergeCell ref="AS18:AT19"/>
    <mergeCell ref="AU18:BD18"/>
    <mergeCell ref="AS20:AS29"/>
    <mergeCell ref="AI66:AJ66"/>
    <mergeCell ref="AL66:AM66"/>
    <mergeCell ref="AO66:AP66"/>
    <mergeCell ref="AR66:AS66"/>
    <mergeCell ref="AU66:AV66"/>
    <mergeCell ref="AI80:AJ80"/>
    <mergeCell ref="AL80:AM80"/>
    <mergeCell ref="AO80:AP80"/>
    <mergeCell ref="AR80:AS80"/>
    <mergeCell ref="AU80:AV80"/>
    <mergeCell ref="AI114:BL114"/>
    <mergeCell ref="AI94:AJ94"/>
    <mergeCell ref="AL94:AM94"/>
    <mergeCell ref="AO94:AP94"/>
    <mergeCell ref="AR94:AS94"/>
    <mergeCell ref="AU94:AV9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db1</vt:lpstr>
      <vt:lpstr>db1 hog knn macierz pomylek</vt:lpstr>
      <vt:lpstr>db1 hog ann macierz pomylek</vt:lpstr>
      <vt:lpstr>db2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</dc:creator>
  <cp:lastModifiedBy>Bartek</cp:lastModifiedBy>
  <dcterms:created xsi:type="dcterms:W3CDTF">2016-12-09T09:24:57Z</dcterms:created>
  <dcterms:modified xsi:type="dcterms:W3CDTF">2017-01-22T18:38:21Z</dcterms:modified>
</cp:coreProperties>
</file>