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5\"/>
    </mc:Choice>
  </mc:AlternateContent>
  <xr:revisionPtr revIDLastSave="0" documentId="13_ncr:1_{966B6A6C-2B84-4CB8-A66E-8562F0FE8C69}" xr6:coauthVersionLast="46" xr6:coauthVersionMax="46" xr10:uidLastSave="{00000000-0000-0000-0000-000000000000}"/>
  <bookViews>
    <workbookView xWindow="-108" yWindow="-108" windowWidth="23256" windowHeight="12576" activeTab="1" xr2:uid="{7683D9F3-251D-4A34-8D3E-F5530A633657}"/>
  </bookViews>
  <sheets>
    <sheet name="kraina" sheetId="2" r:id="rId1"/>
    <sheet name="Arkusz1" sheetId="1" r:id="rId2"/>
  </sheets>
  <definedNames>
    <definedName name="_xlchart.v1.0" hidden="1">kraina!$H$2:$H$5</definedName>
    <definedName name="_xlchart.v1.1" hidden="1">kraina!$I$2:$I$5</definedName>
    <definedName name="kraina" localSheetId="0">kraina!$A$2:$E$51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  <c r="P2" i="1" s="1"/>
  <c r="Q2" i="1" s="1"/>
  <c r="R2" i="1" s="1"/>
  <c r="I3" i="1"/>
  <c r="J3" i="1" s="1"/>
  <c r="K3" i="1" s="1"/>
  <c r="L3" i="1" s="1"/>
  <c r="M3" i="1" s="1"/>
  <c r="N3" i="1" s="1"/>
  <c r="O3" i="1" s="1"/>
  <c r="P3" i="1" s="1"/>
  <c r="Q3" i="1" s="1"/>
  <c r="R3" i="1" s="1"/>
  <c r="I4" i="1"/>
  <c r="J4" i="1" s="1"/>
  <c r="K4" i="1" s="1"/>
  <c r="L4" i="1" s="1"/>
  <c r="M4" i="1" s="1"/>
  <c r="N4" i="1" s="1"/>
  <c r="O4" i="1" s="1"/>
  <c r="P4" i="1" s="1"/>
  <c r="Q4" i="1" s="1"/>
  <c r="R4" i="1" s="1"/>
  <c r="I5" i="1"/>
  <c r="J5" i="1" s="1"/>
  <c r="K5" i="1" s="1"/>
  <c r="L5" i="1" s="1"/>
  <c r="M5" i="1" s="1"/>
  <c r="N5" i="1" s="1"/>
  <c r="O5" i="1" s="1"/>
  <c r="P5" i="1" s="1"/>
  <c r="Q5" i="1" s="1"/>
  <c r="R5" i="1" s="1"/>
  <c r="I6" i="1"/>
  <c r="J6" i="1"/>
  <c r="K6" i="1"/>
  <c r="L6" i="1" s="1"/>
  <c r="M6" i="1" s="1"/>
  <c r="N6" i="1" s="1"/>
  <c r="O6" i="1" s="1"/>
  <c r="P6" i="1" s="1"/>
  <c r="Q6" i="1" s="1"/>
  <c r="R6" i="1" s="1"/>
  <c r="I7" i="1"/>
  <c r="J7" i="1"/>
  <c r="K7" i="1" s="1"/>
  <c r="L7" i="1" s="1"/>
  <c r="M7" i="1" s="1"/>
  <c r="N7" i="1" s="1"/>
  <c r="O7" i="1" s="1"/>
  <c r="P7" i="1" s="1"/>
  <c r="Q7" i="1" s="1"/>
  <c r="R7" i="1" s="1"/>
  <c r="I8" i="1"/>
  <c r="J8" i="1"/>
  <c r="K8" i="1" s="1"/>
  <c r="L8" i="1" s="1"/>
  <c r="M8" i="1" s="1"/>
  <c r="N8" i="1" s="1"/>
  <c r="O8" i="1" s="1"/>
  <c r="P8" i="1" s="1"/>
  <c r="Q8" i="1" s="1"/>
  <c r="R8" i="1" s="1"/>
  <c r="I9" i="1"/>
  <c r="J9" i="1"/>
  <c r="K9" i="1" s="1"/>
  <c r="L9" i="1" s="1"/>
  <c r="M9" i="1" s="1"/>
  <c r="N9" i="1" s="1"/>
  <c r="O9" i="1" s="1"/>
  <c r="P9" i="1" s="1"/>
  <c r="Q9" i="1" s="1"/>
  <c r="R9" i="1" s="1"/>
  <c r="I10" i="1"/>
  <c r="J10" i="1" s="1"/>
  <c r="K10" i="1" s="1"/>
  <c r="L10" i="1" s="1"/>
  <c r="M10" i="1" s="1"/>
  <c r="N10" i="1" s="1"/>
  <c r="O10" i="1" s="1"/>
  <c r="P10" i="1" s="1"/>
  <c r="Q10" i="1" s="1"/>
  <c r="R10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I12" i="1"/>
  <c r="J12" i="1" s="1"/>
  <c r="K12" i="1" s="1"/>
  <c r="L12" i="1" s="1"/>
  <c r="M12" i="1" s="1"/>
  <c r="N12" i="1" s="1"/>
  <c r="O12" i="1" s="1"/>
  <c r="P12" i="1" s="1"/>
  <c r="Q12" i="1" s="1"/>
  <c r="R12" i="1" s="1"/>
  <c r="I13" i="1"/>
  <c r="J13" i="1" s="1"/>
  <c r="K13" i="1" s="1"/>
  <c r="L13" i="1" s="1"/>
  <c r="M13" i="1" s="1"/>
  <c r="N13" i="1" s="1"/>
  <c r="O13" i="1" s="1"/>
  <c r="P13" i="1" s="1"/>
  <c r="Q13" i="1" s="1"/>
  <c r="R13" i="1" s="1"/>
  <c r="I14" i="1"/>
  <c r="J14" i="1"/>
  <c r="K14" i="1"/>
  <c r="L14" i="1" s="1"/>
  <c r="M14" i="1" s="1"/>
  <c r="N14" i="1" s="1"/>
  <c r="O14" i="1" s="1"/>
  <c r="P14" i="1" s="1"/>
  <c r="Q14" i="1" s="1"/>
  <c r="R14" i="1" s="1"/>
  <c r="I15" i="1"/>
  <c r="J15" i="1"/>
  <c r="K15" i="1" s="1"/>
  <c r="L15" i="1" s="1"/>
  <c r="M15" i="1" s="1"/>
  <c r="N15" i="1" s="1"/>
  <c r="O15" i="1" s="1"/>
  <c r="P15" i="1" s="1"/>
  <c r="Q15" i="1" s="1"/>
  <c r="R15" i="1" s="1"/>
  <c r="I16" i="1"/>
  <c r="J16" i="1" s="1"/>
  <c r="K16" i="1" s="1"/>
  <c r="L16" i="1" s="1"/>
  <c r="M16" i="1" s="1"/>
  <c r="N16" i="1" s="1"/>
  <c r="O16" i="1" s="1"/>
  <c r="P16" i="1" s="1"/>
  <c r="Q16" i="1" s="1"/>
  <c r="R16" i="1" s="1"/>
  <c r="I17" i="1"/>
  <c r="J17" i="1"/>
  <c r="K17" i="1" s="1"/>
  <c r="L17" i="1" s="1"/>
  <c r="M17" i="1" s="1"/>
  <c r="N17" i="1" s="1"/>
  <c r="O17" i="1" s="1"/>
  <c r="P17" i="1" s="1"/>
  <c r="Q17" i="1" s="1"/>
  <c r="R17" i="1" s="1"/>
  <c r="I18" i="1"/>
  <c r="J18" i="1" s="1"/>
  <c r="K18" i="1" s="1"/>
  <c r="L18" i="1" s="1"/>
  <c r="M18" i="1" s="1"/>
  <c r="N18" i="1" s="1"/>
  <c r="O18" i="1" s="1"/>
  <c r="P18" i="1" s="1"/>
  <c r="Q18" i="1" s="1"/>
  <c r="R18" i="1" s="1"/>
  <c r="I19" i="1"/>
  <c r="J19" i="1" s="1"/>
  <c r="K19" i="1" s="1"/>
  <c r="L19" i="1" s="1"/>
  <c r="M19" i="1" s="1"/>
  <c r="N19" i="1" s="1"/>
  <c r="O19" i="1" s="1"/>
  <c r="P19" i="1" s="1"/>
  <c r="Q19" i="1" s="1"/>
  <c r="R19" i="1" s="1"/>
  <c r="I20" i="1"/>
  <c r="J20" i="1" s="1"/>
  <c r="K20" i="1" s="1"/>
  <c r="L20" i="1" s="1"/>
  <c r="M20" i="1" s="1"/>
  <c r="N20" i="1" s="1"/>
  <c r="O20" i="1" s="1"/>
  <c r="P20" i="1" s="1"/>
  <c r="Q20" i="1" s="1"/>
  <c r="R20" i="1" s="1"/>
  <c r="I21" i="1"/>
  <c r="J21" i="1" s="1"/>
  <c r="K21" i="1" s="1"/>
  <c r="L21" i="1" s="1"/>
  <c r="M21" i="1" s="1"/>
  <c r="N21" i="1" s="1"/>
  <c r="O21" i="1" s="1"/>
  <c r="P21" i="1" s="1"/>
  <c r="Q21" i="1" s="1"/>
  <c r="R21" i="1" s="1"/>
  <c r="I22" i="1"/>
  <c r="J22" i="1"/>
  <c r="K22" i="1"/>
  <c r="L22" i="1" s="1"/>
  <c r="M22" i="1" s="1"/>
  <c r="N22" i="1" s="1"/>
  <c r="O22" i="1" s="1"/>
  <c r="P22" i="1" s="1"/>
  <c r="Q22" i="1" s="1"/>
  <c r="R22" i="1" s="1"/>
  <c r="I23" i="1"/>
  <c r="J23" i="1" s="1"/>
  <c r="K23" i="1" s="1"/>
  <c r="L23" i="1" s="1"/>
  <c r="M23" i="1" s="1"/>
  <c r="N23" i="1" s="1"/>
  <c r="O23" i="1" s="1"/>
  <c r="P23" i="1" s="1"/>
  <c r="Q23" i="1" s="1"/>
  <c r="R23" i="1" s="1"/>
  <c r="I24" i="1"/>
  <c r="J24" i="1" s="1"/>
  <c r="K24" i="1" s="1"/>
  <c r="L24" i="1" s="1"/>
  <c r="M24" i="1" s="1"/>
  <c r="N24" i="1" s="1"/>
  <c r="O24" i="1" s="1"/>
  <c r="P24" i="1" s="1"/>
  <c r="Q24" i="1" s="1"/>
  <c r="R24" i="1" s="1"/>
  <c r="I25" i="1"/>
  <c r="J25" i="1"/>
  <c r="K25" i="1" s="1"/>
  <c r="L25" i="1" s="1"/>
  <c r="M25" i="1" s="1"/>
  <c r="N25" i="1" s="1"/>
  <c r="O25" i="1" s="1"/>
  <c r="P25" i="1" s="1"/>
  <c r="Q25" i="1" s="1"/>
  <c r="R25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I27" i="1"/>
  <c r="J27" i="1"/>
  <c r="K27" i="1"/>
  <c r="L27" i="1"/>
  <c r="M27" i="1" s="1"/>
  <c r="N27" i="1" s="1"/>
  <c r="O27" i="1" s="1"/>
  <c r="P27" i="1" s="1"/>
  <c r="Q27" i="1" s="1"/>
  <c r="R27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I30" i="1"/>
  <c r="J30" i="1"/>
  <c r="K30" i="1"/>
  <c r="L30" i="1" s="1"/>
  <c r="M30" i="1" s="1"/>
  <c r="N30" i="1" s="1"/>
  <c r="O30" i="1" s="1"/>
  <c r="P30" i="1" s="1"/>
  <c r="Q30" i="1" s="1"/>
  <c r="R30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I33" i="1"/>
  <c r="J33" i="1"/>
  <c r="K33" i="1" s="1"/>
  <c r="L33" i="1" s="1"/>
  <c r="M33" i="1" s="1"/>
  <c r="N33" i="1" s="1"/>
  <c r="O33" i="1" s="1"/>
  <c r="P33" i="1" s="1"/>
  <c r="Q33" i="1" s="1"/>
  <c r="R33" i="1" s="1"/>
  <c r="I34" i="1"/>
  <c r="J34" i="1" s="1"/>
  <c r="K34" i="1" s="1"/>
  <c r="L34" i="1" s="1"/>
  <c r="M34" i="1" s="1"/>
  <c r="N34" i="1" s="1"/>
  <c r="O34" i="1" s="1"/>
  <c r="P34" i="1" s="1"/>
  <c r="Q34" i="1" s="1"/>
  <c r="R34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I38" i="1"/>
  <c r="J38" i="1"/>
  <c r="K38" i="1"/>
  <c r="L38" i="1" s="1"/>
  <c r="M38" i="1" s="1"/>
  <c r="N38" i="1" s="1"/>
  <c r="O38" i="1" s="1"/>
  <c r="P38" i="1" s="1"/>
  <c r="Q38" i="1" s="1"/>
  <c r="R38" i="1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I40" i="1"/>
  <c r="J40" i="1" s="1"/>
  <c r="K40" i="1" s="1"/>
  <c r="L40" i="1" s="1"/>
  <c r="M40" i="1" s="1"/>
  <c r="N40" i="1" s="1"/>
  <c r="O40" i="1" s="1"/>
  <c r="P40" i="1" s="1"/>
  <c r="Q40" i="1" s="1"/>
  <c r="R40" i="1" s="1"/>
  <c r="I41" i="1"/>
  <c r="J41" i="1"/>
  <c r="K41" i="1" s="1"/>
  <c r="L41" i="1" s="1"/>
  <c r="M41" i="1" s="1"/>
  <c r="N41" i="1" s="1"/>
  <c r="O41" i="1" s="1"/>
  <c r="P41" i="1" s="1"/>
  <c r="Q41" i="1" s="1"/>
  <c r="R41" i="1"/>
  <c r="I42" i="1"/>
  <c r="J42" i="1" s="1"/>
  <c r="K42" i="1" s="1"/>
  <c r="L42" i="1" s="1"/>
  <c r="M42" i="1" s="1"/>
  <c r="N42" i="1" s="1"/>
  <c r="O42" i="1"/>
  <c r="P42" i="1" s="1"/>
  <c r="Q42" i="1" s="1"/>
  <c r="R42" i="1" s="1"/>
  <c r="I43" i="1"/>
  <c r="J43" i="1" s="1"/>
  <c r="K43" i="1" s="1"/>
  <c r="L43" i="1" s="1"/>
  <c r="M43" i="1" s="1"/>
  <c r="N43" i="1" s="1"/>
  <c r="O43" i="1" s="1"/>
  <c r="P43" i="1" s="1"/>
  <c r="Q43" i="1" s="1"/>
  <c r="R43" i="1" s="1"/>
  <c r="I44" i="1"/>
  <c r="J44" i="1" s="1"/>
  <c r="K44" i="1" s="1"/>
  <c r="L44" i="1" s="1"/>
  <c r="M44" i="1" s="1"/>
  <c r="N44" i="1" s="1"/>
  <c r="O44" i="1" s="1"/>
  <c r="P44" i="1" s="1"/>
  <c r="Q44" i="1"/>
  <c r="R44" i="1" s="1"/>
  <c r="I45" i="1"/>
  <c r="J45" i="1" s="1"/>
  <c r="K45" i="1" s="1"/>
  <c r="L45" i="1" s="1"/>
  <c r="M45" i="1" s="1"/>
  <c r="N45" i="1"/>
  <c r="O45" i="1" s="1"/>
  <c r="P45" i="1" s="1"/>
  <c r="Q45" i="1" s="1"/>
  <c r="R45" i="1" s="1"/>
  <c r="I46" i="1"/>
  <c r="J46" i="1"/>
  <c r="K46" i="1"/>
  <c r="L46" i="1" s="1"/>
  <c r="M46" i="1" s="1"/>
  <c r="N46" i="1" s="1"/>
  <c r="O46" i="1" s="1"/>
  <c r="P46" i="1" s="1"/>
  <c r="Q46" i="1" s="1"/>
  <c r="R46" i="1" s="1"/>
  <c r="I47" i="1"/>
  <c r="J47" i="1" s="1"/>
  <c r="K47" i="1" s="1"/>
  <c r="L47" i="1" s="1"/>
  <c r="M47" i="1" s="1"/>
  <c r="N47" i="1" s="1"/>
  <c r="O47" i="1" s="1"/>
  <c r="P47" i="1"/>
  <c r="Q47" i="1" s="1"/>
  <c r="R47" i="1" s="1"/>
  <c r="I48" i="1"/>
  <c r="J48" i="1" s="1"/>
  <c r="K48" i="1" s="1"/>
  <c r="L48" i="1" s="1"/>
  <c r="M48" i="1"/>
  <c r="N48" i="1" s="1"/>
  <c r="O48" i="1" s="1"/>
  <c r="P48" i="1" s="1"/>
  <c r="Q48" i="1" s="1"/>
  <c r="R48" i="1" s="1"/>
  <c r="I49" i="1"/>
  <c r="J49" i="1"/>
  <c r="K49" i="1" s="1"/>
  <c r="L49" i="1" s="1"/>
  <c r="M49" i="1" s="1"/>
  <c r="N49" i="1" s="1"/>
  <c r="O49" i="1" s="1"/>
  <c r="P49" i="1" s="1"/>
  <c r="Q49" i="1" s="1"/>
  <c r="R49" i="1" s="1"/>
  <c r="I50" i="1"/>
  <c r="J50" i="1" s="1"/>
  <c r="K50" i="1" s="1"/>
  <c r="L50" i="1" s="1"/>
  <c r="M50" i="1" s="1"/>
  <c r="N50" i="1" s="1"/>
  <c r="O50" i="1" s="1"/>
  <c r="P50" i="1" s="1"/>
  <c r="Q50" i="1" s="1"/>
  <c r="R50" i="1" s="1"/>
  <c r="I51" i="1"/>
  <c r="J51" i="1" s="1"/>
  <c r="K51" i="1" s="1"/>
  <c r="L51" i="1"/>
  <c r="M51" i="1" s="1"/>
  <c r="N51" i="1" s="1"/>
  <c r="O51" i="1" s="1"/>
  <c r="P51" i="1" s="1"/>
  <c r="Q51" i="1" s="1"/>
  <c r="R5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E7" i="1"/>
  <c r="E8" i="1"/>
  <c r="E15" i="1"/>
  <c r="E16" i="1"/>
  <c r="E23" i="1"/>
  <c r="E24" i="1"/>
  <c r="E31" i="1"/>
  <c r="E32" i="1"/>
  <c r="E39" i="1"/>
  <c r="E40" i="1"/>
  <c r="E47" i="1"/>
  <c r="E48" i="1"/>
  <c r="G3" i="1"/>
  <c r="G4" i="1"/>
  <c r="G5" i="1"/>
  <c r="G6" i="1"/>
  <c r="G7" i="1"/>
  <c r="G8" i="1"/>
  <c r="G9" i="1"/>
  <c r="E9" i="1" s="1"/>
  <c r="G10" i="1"/>
  <c r="E10" i="1" s="1"/>
  <c r="G11" i="1"/>
  <c r="G12" i="1"/>
  <c r="G13" i="1"/>
  <c r="G14" i="1"/>
  <c r="G15" i="1"/>
  <c r="G16" i="1"/>
  <c r="G17" i="1"/>
  <c r="E17" i="1" s="1"/>
  <c r="G18" i="1"/>
  <c r="E18" i="1" s="1"/>
  <c r="G19" i="1"/>
  <c r="G20" i="1"/>
  <c r="G21" i="1"/>
  <c r="G22" i="1"/>
  <c r="G23" i="1"/>
  <c r="G24" i="1"/>
  <c r="G25" i="1"/>
  <c r="E25" i="1" s="1"/>
  <c r="G26" i="1"/>
  <c r="E26" i="1" s="1"/>
  <c r="G27" i="1"/>
  <c r="G28" i="1"/>
  <c r="G29" i="1"/>
  <c r="G30" i="1"/>
  <c r="G31" i="1"/>
  <c r="G32" i="1"/>
  <c r="G33" i="1"/>
  <c r="E33" i="1" s="1"/>
  <c r="G34" i="1"/>
  <c r="E34" i="1" s="1"/>
  <c r="G35" i="1"/>
  <c r="G36" i="1"/>
  <c r="G37" i="1"/>
  <c r="G38" i="1"/>
  <c r="G39" i="1"/>
  <c r="G40" i="1"/>
  <c r="G41" i="1"/>
  <c r="E41" i="1" s="1"/>
  <c r="G42" i="1"/>
  <c r="E42" i="1" s="1"/>
  <c r="G43" i="1"/>
  <c r="G44" i="1"/>
  <c r="G45" i="1"/>
  <c r="G46" i="1"/>
  <c r="G47" i="1"/>
  <c r="G48" i="1"/>
  <c r="G49" i="1"/>
  <c r="E49" i="1" s="1"/>
  <c r="G50" i="1"/>
  <c r="E50" i="1" s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F2" i="1"/>
  <c r="G3" i="2"/>
  <c r="G4" i="2"/>
  <c r="G5" i="2"/>
  <c r="G6" i="2"/>
  <c r="G7" i="2"/>
  <c r="O7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O23" i="2" s="1"/>
  <c r="G24" i="2"/>
  <c r="G25" i="2"/>
  <c r="G26" i="2"/>
  <c r="G27" i="2"/>
  <c r="G28" i="2"/>
  <c r="G29" i="2"/>
  <c r="G30" i="2"/>
  <c r="G31" i="2"/>
  <c r="G32" i="2"/>
  <c r="G33" i="2"/>
  <c r="G34" i="2"/>
  <c r="G35" i="2"/>
  <c r="O35" i="2" s="1"/>
  <c r="G36" i="2"/>
  <c r="G37" i="2"/>
  <c r="G38" i="2"/>
  <c r="G39" i="2"/>
  <c r="G40" i="2"/>
  <c r="G41" i="2"/>
  <c r="G42" i="2"/>
  <c r="G43" i="2"/>
  <c r="G44" i="2"/>
  <c r="G45" i="2"/>
  <c r="G46" i="2"/>
  <c r="G47" i="2"/>
  <c r="O47" i="2" s="1"/>
  <c r="G48" i="2"/>
  <c r="G49" i="2"/>
  <c r="G50" i="2"/>
  <c r="O50" i="2" s="1"/>
  <c r="G51" i="2"/>
  <c r="G2" i="2"/>
  <c r="O2" i="2" s="1"/>
  <c r="O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6" i="2"/>
  <c r="O37" i="2"/>
  <c r="O38" i="2"/>
  <c r="O39" i="2"/>
  <c r="O40" i="2"/>
  <c r="O41" i="2"/>
  <c r="O42" i="2"/>
  <c r="O43" i="2"/>
  <c r="O44" i="2"/>
  <c r="O45" i="2"/>
  <c r="O46" i="2"/>
  <c r="O48" i="2"/>
  <c r="O49" i="2"/>
  <c r="O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U3" i="1" l="1"/>
  <c r="E46" i="1"/>
  <c r="E38" i="1"/>
  <c r="E30" i="1"/>
  <c r="E22" i="1"/>
  <c r="E14" i="1"/>
  <c r="E6" i="1"/>
  <c r="E45" i="1"/>
  <c r="E37" i="1"/>
  <c r="E29" i="1"/>
  <c r="E21" i="1"/>
  <c r="E13" i="1"/>
  <c r="E5" i="1"/>
  <c r="E2" i="1"/>
  <c r="E44" i="1"/>
  <c r="E36" i="1"/>
  <c r="E28" i="1"/>
  <c r="E20" i="1"/>
  <c r="E12" i="1"/>
  <c r="E4" i="1"/>
  <c r="E51" i="1"/>
  <c r="E43" i="1"/>
  <c r="E35" i="1"/>
  <c r="E27" i="1"/>
  <c r="E19" i="1"/>
  <c r="E11" i="1"/>
  <c r="E3" i="1"/>
  <c r="Q5" i="2"/>
  <c r="Q2" i="2"/>
  <c r="I2" i="2"/>
  <c r="I5" i="2"/>
  <c r="I3" i="2"/>
  <c r="I4" i="2"/>
  <c r="Q3" i="2"/>
  <c r="Q4" i="2"/>
  <c r="Q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9F8C9-0FF8-4842-96F3-9EF99E82AD08}" name="kraina" type="6" refreshedVersion="6" background="1" saveData="1">
    <textPr codePage="852" sourceFile="C:\Users\Bartek\dev\other\informatyka-frycz\matury\2015\dane\kraina.txt" decimal="," thousands=" " tab="0" semicolon="1">
      <textFields count="5">
        <textField type="text"/>
        <textField/>
        <textField/>
        <textField/>
        <textField/>
      </textFields>
    </textPr>
  </connection>
  <connection id="2" xr16:uid="{00F0DD09-5623-4C9B-8B58-EFA9B1732CCF}" keepAlive="1" name="Zapytanie — kraina" description="Połączenie z zapytaniem „kraina” w skoroszycie." type="5" refreshedVersion="6" background="1">
    <dbPr connection="Provider=Microsoft.Mashup.OleDb.1;Data Source=$Workbook$;Location=kraina;Extended Properties=&quot;&quot;" command="SELECT * FROM [kraina]"/>
  </connection>
  <connection id="3" xr16:uid="{125052F7-5A41-4503-9F62-FCD8C43B7B2D}" keepAlive="1" name="Zapytanie — kraina (2)" description="Połączenie z zapytaniem „kraina (2)” w skoroszycie." type="5" refreshedVersion="0" background="1">
    <dbPr connection="Provider=Microsoft.Mashup.OleDb.1;Data Source=$Workbook$;Location=&quot;kraina (2)&quot;;Extended Properties=&quot;&quot;" command="SELECT * FROM [kraina (2)]"/>
  </connection>
</connections>
</file>

<file path=xl/sharedStrings.xml><?xml version="1.0" encoding="utf-8"?>
<sst xmlns="http://schemas.openxmlformats.org/spreadsheetml/2006/main" count="76" uniqueCount="67">
  <si>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</si>
  <si>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</si>
  <si>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</si>
  <si>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</si>
  <si>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</si>
  <si>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</si>
  <si>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</si>
  <si>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</si>
  <si>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</si>
  <si>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</si>
  <si>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</si>
  <si>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</si>
  <si>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</si>
  <si>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</si>
  <si>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</si>
  <si>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</si>
  <si>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</si>
  <si>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</si>
  <si>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</si>
  <si>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</si>
  <si>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</si>
  <si>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</si>
  <si>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</si>
  <si>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</si>
  <si>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</si>
  <si>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</si>
  <si>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</si>
  <si>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</si>
  <si>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</si>
  <si>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</si>
  <si>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</si>
  <si>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</si>
  <si>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</si>
  <si>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</si>
  <si>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</si>
  <si>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</si>
  <si>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</si>
  <si>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</si>
  <si>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</si>
  <si>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</si>
  <si>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</si>
  <si>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</si>
  <si>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</si>
  <si>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</si>
  <si>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</si>
  <si>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</si>
  <si>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</si>
  <si>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</si>
  <si>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</si>
  <si>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</si>
  <si>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</si>
  <si>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kobiety 2013</t>
  </si>
  <si>
    <t>mężczyźni 2013</t>
  </si>
  <si>
    <t>kobiety 2014</t>
  </si>
  <si>
    <t>mężczyźni 2014</t>
  </si>
  <si>
    <t>ludność 2013</t>
  </si>
  <si>
    <t>region</t>
  </si>
  <si>
    <t>A</t>
  </si>
  <si>
    <t>B</t>
  </si>
  <si>
    <t>C</t>
  </si>
  <si>
    <t>D</t>
  </si>
  <si>
    <t>Zad. 1</t>
  </si>
  <si>
    <t>Zad. 2</t>
  </si>
  <si>
    <t xml:space="preserve">w całym kraju: </t>
  </si>
  <si>
    <t>Zad. 3</t>
  </si>
  <si>
    <t>tempo wzrostu</t>
  </si>
  <si>
    <t>liczba wszystkich w 2025: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</si>
</sst>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</a:t>
            </a:r>
            <a:r>
              <a:rPr lang="pl-PL" baseline="0"/>
              <a:t>ć w 2013 roku w danych województwach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kraina!$H$2:$H$5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kraina!$I$2:$I$5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4-45D6-89D0-F28D5E8D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757232"/>
        <c:axId val="1930754320"/>
      </c:barChart>
      <c:catAx>
        <c:axId val="19307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54320"/>
        <c:crosses val="autoZero"/>
        <c:auto val="1"/>
        <c:lblAlgn val="ctr"/>
        <c:lblOffset val="100"/>
        <c:noMultiLvlLbl val="0"/>
      </c:catAx>
      <c:valAx>
        <c:axId val="1930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175260</xdr:rowOff>
    </xdr:from>
    <xdr:to>
      <xdr:col>13</xdr:col>
      <xdr:colOff>601980</xdr:colOff>
      <xdr:row>19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3108D5-0A42-40FC-8D76-5ACC98C8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3B8DC153-3B12-45EE-A10A-AE8783EFF2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9D9-D351-44BA-8924-1A640DA5C2A4}">
  <dimension ref="A1:R51"/>
  <sheetViews>
    <sheetView topLeftCell="B1" workbookViewId="0">
      <selection activeCell="L41" sqref="L41"/>
    </sheetView>
  </sheetViews>
  <sheetFormatPr defaultRowHeight="14.4" x14ac:dyDescent="0.3"/>
  <cols>
    <col min="1" max="1" width="13.5546875" customWidth="1"/>
    <col min="2" max="2" width="14.44140625" customWidth="1"/>
    <col min="3" max="3" width="8" bestFit="1" customWidth="1"/>
    <col min="4" max="4" width="14.88671875" customWidth="1"/>
    <col min="5" max="5" width="15.5546875" customWidth="1"/>
    <col min="6" max="6" width="19.5546875" customWidth="1"/>
    <col min="7" max="7" width="10.44140625" customWidth="1"/>
    <col min="9" max="9" width="9.109375" bestFit="1" customWidth="1"/>
    <col min="16" max="16" width="12.6640625" customWidth="1"/>
    <col min="17" max="17" width="7" customWidth="1"/>
  </cols>
  <sheetData>
    <row r="1" spans="1:1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s="2" t="s">
        <v>61</v>
      </c>
      <c r="O1" s="2" t="s">
        <v>62</v>
      </c>
      <c r="R1" s="2" t="s">
        <v>65</v>
      </c>
    </row>
    <row r="2" spans="1:18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B2+C2</f>
        <v>2812202</v>
      </c>
      <c r="G2" t="str">
        <f>MID($A2, 4, 1)</f>
        <v>D</v>
      </c>
      <c r="H2" s="4" t="s">
        <v>57</v>
      </c>
      <c r="I2" s="4">
        <f>SUMIF(G2:G51, "=A", F2:F51)</f>
        <v>33929579</v>
      </c>
      <c r="O2" s="2" t="str">
        <f>IF(AND($D2&gt;$B2, $E2&gt;$C2), $G2, "")</f>
        <v>D</v>
      </c>
      <c r="P2" s="3" t="s">
        <v>57</v>
      </c>
      <c r="Q2" s="3">
        <f>COUNTIF(O$2:O$50, "=A")</f>
        <v>3</v>
      </c>
    </row>
    <row r="3" spans="1:18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0">B3+C3</f>
        <v>3353163</v>
      </c>
      <c r="G3" t="str">
        <f t="shared" ref="G3:G51" si="1">MID($A3, 4, 1)</f>
        <v>D</v>
      </c>
      <c r="H3" s="4" t="s">
        <v>58</v>
      </c>
      <c r="I3" s="4">
        <f>SUMIF(G2:G51, "=B", F2:F51)</f>
        <v>41736619</v>
      </c>
      <c r="O3" s="2" t="str">
        <f t="shared" ref="O3:Q51" si="2">IF(AND($D3&gt;$B3, $E3&gt;$C3), $G3, "")</f>
        <v/>
      </c>
      <c r="P3" s="3" t="s">
        <v>58</v>
      </c>
      <c r="Q3" s="3">
        <f>COUNTIF(O$2:O$50, "=B")</f>
        <v>4</v>
      </c>
    </row>
    <row r="4" spans="1:18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0"/>
        <v>2443837</v>
      </c>
      <c r="G4" t="str">
        <f t="shared" si="1"/>
        <v>C</v>
      </c>
      <c r="H4" s="4" t="s">
        <v>59</v>
      </c>
      <c r="I4" s="4">
        <f>SUMIF(G2:G51, "=C", F2:F51)</f>
        <v>57649017</v>
      </c>
      <c r="O4" s="2" t="str">
        <f t="shared" si="2"/>
        <v/>
      </c>
      <c r="P4" s="3" t="s">
        <v>59</v>
      </c>
      <c r="Q4" s="3">
        <f>COUNTIF(O$2:O$50, "=C")</f>
        <v>8</v>
      </c>
    </row>
    <row r="5" spans="1:18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0"/>
        <v>1975115</v>
      </c>
      <c r="G5" t="str">
        <f t="shared" si="1"/>
        <v>D</v>
      </c>
      <c r="H5" s="4" t="s">
        <v>60</v>
      </c>
      <c r="I5" s="4">
        <f>SUMIF(G2:G51, "=D", F2:F51)</f>
        <v>36530387</v>
      </c>
      <c r="O5" s="2" t="str">
        <f t="shared" si="2"/>
        <v/>
      </c>
      <c r="P5" s="3" t="s">
        <v>60</v>
      </c>
      <c r="Q5" s="3">
        <f>COUNTIF(O$2:O$50, "=D")</f>
        <v>4</v>
      </c>
    </row>
    <row r="6" spans="1:18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0"/>
        <v>4664729</v>
      </c>
      <c r="G6" t="str">
        <f t="shared" si="1"/>
        <v>A</v>
      </c>
      <c r="O6" s="2" t="str">
        <f t="shared" si="2"/>
        <v/>
      </c>
      <c r="P6" s="3" t="s">
        <v>63</v>
      </c>
      <c r="Q6" s="3">
        <f>SUM(Q2:Q5)</f>
        <v>19</v>
      </c>
    </row>
    <row r="7" spans="1:18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0"/>
        <v>3698361</v>
      </c>
      <c r="G7" t="str">
        <f t="shared" si="1"/>
        <v>D</v>
      </c>
      <c r="O7" s="2" t="str">
        <f t="shared" si="2"/>
        <v>D</v>
      </c>
    </row>
    <row r="8" spans="1:18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0"/>
        <v>7689971</v>
      </c>
      <c r="G8" t="str">
        <f t="shared" si="1"/>
        <v>B</v>
      </c>
      <c r="O8" s="2" t="str">
        <f t="shared" si="2"/>
        <v/>
      </c>
    </row>
    <row r="9" spans="1:18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0"/>
        <v>1335057</v>
      </c>
      <c r="G9" t="str">
        <f t="shared" si="1"/>
        <v>A</v>
      </c>
      <c r="O9" s="2" t="str">
        <f t="shared" si="2"/>
        <v>A</v>
      </c>
    </row>
    <row r="10" spans="1:18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0"/>
        <v>3291343</v>
      </c>
      <c r="G10" t="str">
        <f t="shared" si="1"/>
        <v>C</v>
      </c>
      <c r="O10" s="2" t="str">
        <f t="shared" si="2"/>
        <v/>
      </c>
    </row>
    <row r="11" spans="1:18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0"/>
        <v>2339967</v>
      </c>
      <c r="G11" t="str">
        <f t="shared" si="1"/>
        <v>C</v>
      </c>
      <c r="O11" s="2" t="str">
        <f t="shared" si="2"/>
        <v/>
      </c>
    </row>
    <row r="12" spans="1:18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0"/>
        <v>3983255</v>
      </c>
      <c r="G12" t="str">
        <f t="shared" si="1"/>
        <v>D</v>
      </c>
      <c r="O12" s="2" t="str">
        <f t="shared" si="2"/>
        <v/>
      </c>
    </row>
    <row r="13" spans="1:18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0"/>
        <v>7688480</v>
      </c>
      <c r="G13" t="str">
        <f t="shared" si="1"/>
        <v>C</v>
      </c>
      <c r="O13" s="2" t="str">
        <f t="shared" si="2"/>
        <v>C</v>
      </c>
    </row>
    <row r="14" spans="1:18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0"/>
        <v>1960392</v>
      </c>
      <c r="G14" t="str">
        <f t="shared" si="1"/>
        <v>A</v>
      </c>
      <c r="O14" s="2" t="str">
        <f t="shared" si="2"/>
        <v>A</v>
      </c>
    </row>
    <row r="15" spans="1:18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0"/>
        <v>2177470</v>
      </c>
      <c r="G15" t="str">
        <f t="shared" si="1"/>
        <v>A</v>
      </c>
      <c r="O15" s="2" t="str">
        <f t="shared" si="2"/>
        <v/>
      </c>
    </row>
    <row r="16" spans="1:18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0"/>
        <v>5134027</v>
      </c>
      <c r="G16" t="str">
        <f t="shared" si="1"/>
        <v>A</v>
      </c>
      <c r="O16" s="2" t="str">
        <f t="shared" si="2"/>
        <v/>
      </c>
    </row>
    <row r="17" spans="1:15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0"/>
        <v>2728601</v>
      </c>
      <c r="G17" t="str">
        <f t="shared" si="1"/>
        <v>C</v>
      </c>
      <c r="O17" s="2" t="str">
        <f t="shared" si="2"/>
        <v>C</v>
      </c>
    </row>
    <row r="18" spans="1:15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0"/>
        <v>5009321</v>
      </c>
      <c r="G18" t="str">
        <f t="shared" si="1"/>
        <v>A</v>
      </c>
      <c r="O18" s="2" t="str">
        <f t="shared" si="2"/>
        <v/>
      </c>
    </row>
    <row r="19" spans="1:15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0"/>
        <v>2729291</v>
      </c>
      <c r="G19" t="str">
        <f t="shared" si="1"/>
        <v>D</v>
      </c>
      <c r="O19" s="2" t="str">
        <f t="shared" si="2"/>
        <v/>
      </c>
    </row>
    <row r="20" spans="1:15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0"/>
        <v>6175874</v>
      </c>
      <c r="G20" t="str">
        <f t="shared" si="1"/>
        <v>C</v>
      </c>
      <c r="O20" s="2" t="str">
        <f t="shared" si="2"/>
        <v/>
      </c>
    </row>
    <row r="21" spans="1:15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0"/>
        <v>3008890</v>
      </c>
      <c r="G21" t="str">
        <f t="shared" si="1"/>
        <v>C</v>
      </c>
      <c r="O21" s="2" t="str">
        <f t="shared" si="2"/>
        <v/>
      </c>
    </row>
    <row r="22" spans="1:15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0"/>
        <v>4752576</v>
      </c>
      <c r="G22" t="str">
        <f t="shared" si="1"/>
        <v>A</v>
      </c>
      <c r="O22" s="2" t="str">
        <f t="shared" si="2"/>
        <v/>
      </c>
    </row>
    <row r="23" spans="1:15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0"/>
        <v>1434562</v>
      </c>
      <c r="G23" t="str">
        <f t="shared" si="1"/>
        <v>B</v>
      </c>
      <c r="O23" s="2" t="str">
        <f t="shared" si="2"/>
        <v>B</v>
      </c>
    </row>
    <row r="24" spans="1:15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0"/>
        <v>4505451</v>
      </c>
      <c r="G24" t="str">
        <f t="shared" si="1"/>
        <v>B</v>
      </c>
      <c r="O24" s="2" t="str">
        <f t="shared" si="2"/>
        <v/>
      </c>
    </row>
    <row r="25" spans="1:15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0"/>
        <v>1327364</v>
      </c>
      <c r="G25" t="str">
        <f t="shared" si="1"/>
        <v>C</v>
      </c>
      <c r="O25" s="2" t="str">
        <f t="shared" si="2"/>
        <v>C</v>
      </c>
    </row>
    <row r="26" spans="1:15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0"/>
        <v>884947</v>
      </c>
      <c r="G26" t="str">
        <f t="shared" si="1"/>
        <v>B</v>
      </c>
      <c r="O26" s="2" t="str">
        <f t="shared" si="2"/>
        <v>B</v>
      </c>
    </row>
    <row r="27" spans="1:15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0"/>
        <v>2151563</v>
      </c>
      <c r="G27" t="str">
        <f t="shared" si="1"/>
        <v>C</v>
      </c>
      <c r="O27" s="2" t="str">
        <f t="shared" si="2"/>
        <v/>
      </c>
    </row>
    <row r="28" spans="1:15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0"/>
        <v>4709695</v>
      </c>
      <c r="G28" t="str">
        <f t="shared" si="1"/>
        <v>C</v>
      </c>
      <c r="O28" s="2" t="str">
        <f t="shared" si="2"/>
        <v/>
      </c>
    </row>
    <row r="29" spans="1:15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0"/>
        <v>5450595</v>
      </c>
      <c r="G29" t="str">
        <f t="shared" si="1"/>
        <v>D</v>
      </c>
      <c r="O29" s="2" t="str">
        <f t="shared" si="2"/>
        <v/>
      </c>
    </row>
    <row r="30" spans="1:15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0"/>
        <v>3703941</v>
      </c>
      <c r="G30" t="str">
        <f t="shared" si="1"/>
        <v>A</v>
      </c>
      <c r="O30" s="2" t="str">
        <f t="shared" si="2"/>
        <v/>
      </c>
    </row>
    <row r="31" spans="1:15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0"/>
        <v>5040530</v>
      </c>
      <c r="G31" t="str">
        <f t="shared" si="1"/>
        <v>C</v>
      </c>
      <c r="O31" s="2" t="str">
        <f t="shared" si="2"/>
        <v/>
      </c>
    </row>
    <row r="32" spans="1:15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0"/>
        <v>3754769</v>
      </c>
      <c r="G32" t="str">
        <f t="shared" si="1"/>
        <v>C</v>
      </c>
      <c r="O32" s="2" t="str">
        <f t="shared" si="2"/>
        <v/>
      </c>
    </row>
    <row r="33" spans="1:15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0"/>
        <v>2021024</v>
      </c>
      <c r="G33" t="str">
        <f t="shared" si="1"/>
        <v>D</v>
      </c>
      <c r="O33" s="2" t="str">
        <f t="shared" si="2"/>
        <v>D</v>
      </c>
    </row>
    <row r="34" spans="1:15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0"/>
        <v>5856254</v>
      </c>
      <c r="G34" t="str">
        <f t="shared" si="1"/>
        <v>B</v>
      </c>
      <c r="O34" s="2" t="str">
        <f t="shared" si="2"/>
        <v/>
      </c>
    </row>
    <row r="35" spans="1:15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0"/>
        <v>158033</v>
      </c>
      <c r="G35" t="str">
        <f t="shared" si="1"/>
        <v>C</v>
      </c>
      <c r="O35" s="2" t="str">
        <f t="shared" si="2"/>
        <v>C</v>
      </c>
    </row>
    <row r="36" spans="1:15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0"/>
        <v>4984142</v>
      </c>
      <c r="G36" t="str">
        <f t="shared" si="1"/>
        <v>C</v>
      </c>
      <c r="O36" s="2" t="str">
        <f t="shared" si="2"/>
        <v/>
      </c>
    </row>
    <row r="37" spans="1:15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0"/>
        <v>3653434</v>
      </c>
      <c r="G37" t="str">
        <f t="shared" si="1"/>
        <v>B</v>
      </c>
      <c r="O37" s="2" t="str">
        <f t="shared" si="2"/>
        <v/>
      </c>
    </row>
    <row r="38" spans="1:15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0"/>
        <v>2921428</v>
      </c>
      <c r="G38" t="str">
        <f t="shared" si="1"/>
        <v>A</v>
      </c>
      <c r="O38" s="2" t="str">
        <f t="shared" si="2"/>
        <v/>
      </c>
    </row>
    <row r="39" spans="1:15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0"/>
        <v>3286803</v>
      </c>
      <c r="G39" t="str">
        <f t="shared" si="1"/>
        <v>B</v>
      </c>
      <c r="O39" s="2" t="str">
        <f t="shared" si="2"/>
        <v/>
      </c>
    </row>
    <row r="40" spans="1:15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0"/>
        <v>1063625</v>
      </c>
      <c r="G40" t="str">
        <f t="shared" si="1"/>
        <v>D</v>
      </c>
      <c r="O40" s="2" t="str">
        <f t="shared" si="2"/>
        <v>D</v>
      </c>
    </row>
    <row r="41" spans="1:15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0"/>
        <v>2270638</v>
      </c>
      <c r="G41" t="str">
        <f t="shared" si="1"/>
        <v>A</v>
      </c>
      <c r="O41" s="2" t="str">
        <f t="shared" si="2"/>
        <v>A</v>
      </c>
    </row>
    <row r="42" spans="1:15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0"/>
        <v>4318105</v>
      </c>
      <c r="G42" t="str">
        <f t="shared" si="1"/>
        <v>D</v>
      </c>
      <c r="O42" s="2" t="str">
        <f t="shared" si="2"/>
        <v/>
      </c>
    </row>
    <row r="43" spans="1:15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0"/>
        <v>4544199</v>
      </c>
      <c r="G43" t="str">
        <f t="shared" si="1"/>
        <v>B</v>
      </c>
      <c r="O43" s="2" t="str">
        <f t="shared" si="2"/>
        <v/>
      </c>
    </row>
    <row r="44" spans="1:15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0"/>
        <v>5125651</v>
      </c>
      <c r="G44" t="str">
        <f t="shared" si="1"/>
        <v>D</v>
      </c>
      <c r="O44" s="2" t="str">
        <f t="shared" si="2"/>
        <v/>
      </c>
    </row>
    <row r="45" spans="1:15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0"/>
        <v>1673241</v>
      </c>
      <c r="G45" t="str">
        <f t="shared" si="1"/>
        <v>C</v>
      </c>
      <c r="O45" s="2" t="str">
        <f t="shared" si="2"/>
        <v>C</v>
      </c>
    </row>
    <row r="46" spans="1:15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0"/>
        <v>2257874</v>
      </c>
      <c r="G46" t="str">
        <f t="shared" si="1"/>
        <v>B</v>
      </c>
      <c r="O46" s="2" t="str">
        <f t="shared" si="2"/>
        <v>B</v>
      </c>
    </row>
    <row r="47" spans="1:15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0"/>
        <v>286380</v>
      </c>
      <c r="G47" t="str">
        <f t="shared" si="1"/>
        <v>C</v>
      </c>
      <c r="O47" s="2" t="str">
        <f t="shared" si="2"/>
        <v>C</v>
      </c>
    </row>
    <row r="48" spans="1:15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0"/>
        <v>2503710</v>
      </c>
      <c r="G48" t="str">
        <f t="shared" si="1"/>
        <v>B</v>
      </c>
      <c r="O48" s="2" t="str">
        <f t="shared" si="2"/>
        <v>B</v>
      </c>
    </row>
    <row r="49" spans="1:15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0"/>
        <v>5369399</v>
      </c>
      <c r="G49" t="str">
        <f t="shared" si="1"/>
        <v>C</v>
      </c>
      <c r="O49" s="2" t="str">
        <f t="shared" si="2"/>
        <v>C</v>
      </c>
    </row>
    <row r="50" spans="1:15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0"/>
        <v>516909</v>
      </c>
      <c r="G50" t="str">
        <f t="shared" si="1"/>
        <v>C</v>
      </c>
      <c r="O50" s="2" t="str">
        <f t="shared" si="2"/>
        <v>C</v>
      </c>
    </row>
    <row r="51" spans="1:15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0"/>
        <v>5119414</v>
      </c>
      <c r="G51" t="str">
        <f t="shared" si="1"/>
        <v>B</v>
      </c>
      <c r="O51" s="2" t="str">
        <f t="shared" si="2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58CD-30B4-4C14-8471-B2874202CAA8}">
  <dimension ref="A1:U51"/>
  <sheetViews>
    <sheetView tabSelected="1" workbookViewId="0">
      <selection activeCell="U3" sqref="U3"/>
    </sheetView>
  </sheetViews>
  <sheetFormatPr defaultRowHeight="14.4" x14ac:dyDescent="0.3"/>
  <cols>
    <col min="1" max="1" width="11.77734375" customWidth="1"/>
    <col min="2" max="2" width="13.6640625" customWidth="1"/>
    <col min="3" max="3" width="11.6640625" customWidth="1"/>
    <col min="4" max="5" width="13.44140625" customWidth="1"/>
    <col min="6" max="6" width="12.5546875" customWidth="1"/>
    <col min="7" max="7" width="13.6640625" customWidth="1"/>
    <col min="14" max="14" width="10" customWidth="1"/>
    <col min="15" max="16" width="10.88671875" customWidth="1"/>
    <col min="17" max="17" width="10.5546875" customWidth="1"/>
    <col min="18" max="18" width="20.77734375" customWidth="1"/>
    <col min="20" max="20" width="21.33203125" customWidth="1"/>
    <col min="21" max="21" width="28.109375" customWidth="1"/>
  </cols>
  <sheetData>
    <row r="1" spans="1:21" x14ac:dyDescent="0.3">
      <c r="A1" t="s">
        <v>51</v>
      </c>
      <c r="B1" t="s">
        <v>52</v>
      </c>
      <c r="C1" t="s">
        <v>53</v>
      </c>
      <c r="D1" t="s">
        <v>54</v>
      </c>
      <c r="E1" t="s">
        <v>65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</row>
    <row r="2" spans="1:21" x14ac:dyDescent="0.3">
      <c r="A2">
        <v>1415007</v>
      </c>
      <c r="B2">
        <v>1397195</v>
      </c>
      <c r="C2">
        <v>1499070</v>
      </c>
      <c r="D2">
        <v>1481105</v>
      </c>
      <c r="E2">
        <f>ROUNDDOWN($G2/$F2, 4)</f>
        <v>1.0597000000000001</v>
      </c>
      <c r="F2">
        <f>$A2+$B2</f>
        <v>2812202</v>
      </c>
      <c r="G2">
        <f>$C2+$D2</f>
        <v>2980175</v>
      </c>
      <c r="H2">
        <f>IF(G2&gt;2*F2,G2,ROUNDDOWN(G2*$E2,0))</f>
        <v>3158091</v>
      </c>
      <c r="I2">
        <f t="shared" ref="I2:S17" si="0">IF(H2&gt;2*G2,H2,ROUNDDOWN(H2*$E2,0))</f>
        <v>3346629</v>
      </c>
      <c r="J2">
        <f t="shared" si="0"/>
        <v>3546422</v>
      </c>
      <c r="K2">
        <f t="shared" si="0"/>
        <v>3758143</v>
      </c>
      <c r="L2">
        <f t="shared" si="0"/>
        <v>3982504</v>
      </c>
      <c r="M2">
        <f t="shared" si="0"/>
        <v>4220259</v>
      </c>
      <c r="N2">
        <f t="shared" si="0"/>
        <v>4472208</v>
      </c>
      <c r="O2">
        <f t="shared" si="0"/>
        <v>4739198</v>
      </c>
      <c r="P2">
        <f t="shared" si="0"/>
        <v>5022128</v>
      </c>
      <c r="Q2">
        <f t="shared" si="0"/>
        <v>5321949</v>
      </c>
      <c r="R2">
        <f t="shared" si="0"/>
        <v>5639669</v>
      </c>
      <c r="T2" s="2" t="s">
        <v>64</v>
      </c>
    </row>
    <row r="3" spans="1:21" x14ac:dyDescent="0.3">
      <c r="A3">
        <v>1711390</v>
      </c>
      <c r="B3">
        <v>1641773</v>
      </c>
      <c r="C3">
        <v>1522030</v>
      </c>
      <c r="D3">
        <v>1618733</v>
      </c>
      <c r="E3">
        <f t="shared" ref="E3:E51" si="1">ROUNDDOWN($G3/$F3, 4)</f>
        <v>0.93659999999999999</v>
      </c>
      <c r="F3">
        <f t="shared" ref="F3:F51" si="2">$A3+$B3</f>
        <v>3353163</v>
      </c>
      <c r="G3">
        <f t="shared" ref="G3:G51" si="3">$C3+$D3</f>
        <v>3140763</v>
      </c>
      <c r="H3">
        <f t="shared" ref="H3:H51" si="4">IF(G3&gt;2*F3,G3,ROUNDDOWN(G3*$E3,0))</f>
        <v>2941638</v>
      </c>
      <c r="I3">
        <f t="shared" si="0"/>
        <v>2755138</v>
      </c>
      <c r="J3">
        <f t="shared" si="0"/>
        <v>2580462</v>
      </c>
      <c r="K3">
        <f t="shared" si="0"/>
        <v>2416860</v>
      </c>
      <c r="L3">
        <f t="shared" si="0"/>
        <v>2263631</v>
      </c>
      <c r="M3">
        <f t="shared" si="0"/>
        <v>2120116</v>
      </c>
      <c r="N3">
        <f t="shared" si="0"/>
        <v>1985700</v>
      </c>
      <c r="O3">
        <f t="shared" si="0"/>
        <v>1859806</v>
      </c>
      <c r="P3">
        <f t="shared" si="0"/>
        <v>1741894</v>
      </c>
      <c r="Q3">
        <f t="shared" si="0"/>
        <v>1631457</v>
      </c>
      <c r="R3">
        <f t="shared" si="0"/>
        <v>1528022</v>
      </c>
      <c r="T3" t="s">
        <v>66</v>
      </c>
      <c r="U3">
        <f>SUM($R2:$R51)</f>
        <v>20270435896213</v>
      </c>
    </row>
    <row r="4" spans="1:21" x14ac:dyDescent="0.3">
      <c r="A4">
        <v>1165105</v>
      </c>
      <c r="B4">
        <v>1278732</v>
      </c>
      <c r="C4">
        <v>1299953</v>
      </c>
      <c r="D4">
        <v>1191621</v>
      </c>
      <c r="E4">
        <f t="shared" si="1"/>
        <v>1.0195000000000001</v>
      </c>
      <c r="F4">
        <f t="shared" si="2"/>
        <v>2443837</v>
      </c>
      <c r="G4">
        <f t="shared" si="3"/>
        <v>2491574</v>
      </c>
      <c r="H4">
        <f t="shared" si="4"/>
        <v>2540159</v>
      </c>
      <c r="I4">
        <f t="shared" si="0"/>
        <v>2589692</v>
      </c>
      <c r="J4">
        <f t="shared" si="0"/>
        <v>2640190</v>
      </c>
      <c r="K4">
        <f t="shared" si="0"/>
        <v>2691673</v>
      </c>
      <c r="L4">
        <f t="shared" si="0"/>
        <v>2744160</v>
      </c>
      <c r="M4">
        <f t="shared" si="0"/>
        <v>2797671</v>
      </c>
      <c r="N4">
        <f t="shared" si="0"/>
        <v>2852225</v>
      </c>
      <c r="O4">
        <f t="shared" si="0"/>
        <v>2907843</v>
      </c>
      <c r="P4">
        <f t="shared" si="0"/>
        <v>2964545</v>
      </c>
      <c r="Q4">
        <f t="shared" si="0"/>
        <v>3022353</v>
      </c>
      <c r="R4">
        <f t="shared" si="0"/>
        <v>3081288</v>
      </c>
    </row>
    <row r="5" spans="1:21" x14ac:dyDescent="0.3">
      <c r="A5">
        <v>949065</v>
      </c>
      <c r="B5">
        <v>1026050</v>
      </c>
      <c r="C5">
        <v>688027</v>
      </c>
      <c r="D5">
        <v>723233</v>
      </c>
      <c r="E5">
        <f t="shared" si="1"/>
        <v>0.71450000000000002</v>
      </c>
      <c r="F5">
        <f t="shared" si="2"/>
        <v>1975115</v>
      </c>
      <c r="G5">
        <f t="shared" si="3"/>
        <v>1411260</v>
      </c>
      <c r="H5">
        <f t="shared" si="4"/>
        <v>1008345</v>
      </c>
      <c r="I5">
        <f t="shared" si="0"/>
        <v>720462</v>
      </c>
      <c r="J5">
        <f t="shared" si="0"/>
        <v>514770</v>
      </c>
      <c r="K5">
        <f t="shared" si="0"/>
        <v>367803</v>
      </c>
      <c r="L5">
        <f t="shared" si="0"/>
        <v>262795</v>
      </c>
      <c r="M5">
        <f t="shared" si="0"/>
        <v>187767</v>
      </c>
      <c r="N5">
        <f t="shared" si="0"/>
        <v>134159</v>
      </c>
      <c r="O5">
        <f t="shared" si="0"/>
        <v>95856</v>
      </c>
      <c r="P5">
        <f t="shared" si="0"/>
        <v>68489</v>
      </c>
      <c r="Q5">
        <f t="shared" si="0"/>
        <v>48935</v>
      </c>
      <c r="R5">
        <f t="shared" si="0"/>
        <v>34964</v>
      </c>
    </row>
    <row r="6" spans="1:21" x14ac:dyDescent="0.3">
      <c r="A6">
        <v>2436107</v>
      </c>
      <c r="B6">
        <v>2228622</v>
      </c>
      <c r="C6">
        <v>1831600</v>
      </c>
      <c r="D6">
        <v>1960624</v>
      </c>
      <c r="E6">
        <f t="shared" si="1"/>
        <v>0.81289999999999996</v>
      </c>
      <c r="F6">
        <f t="shared" si="2"/>
        <v>4664729</v>
      </c>
      <c r="G6">
        <f t="shared" si="3"/>
        <v>3792224</v>
      </c>
      <c r="H6">
        <f t="shared" si="4"/>
        <v>3082698</v>
      </c>
      <c r="I6">
        <f t="shared" si="0"/>
        <v>2505925</v>
      </c>
      <c r="J6">
        <f t="shared" si="0"/>
        <v>2037066</v>
      </c>
      <c r="K6">
        <f t="shared" si="0"/>
        <v>1655930</v>
      </c>
      <c r="L6">
        <f t="shared" si="0"/>
        <v>1346105</v>
      </c>
      <c r="M6">
        <f t="shared" si="0"/>
        <v>1094248</v>
      </c>
      <c r="N6">
        <f t="shared" si="0"/>
        <v>889514</v>
      </c>
      <c r="O6">
        <f t="shared" si="0"/>
        <v>723085</v>
      </c>
      <c r="P6">
        <f t="shared" si="0"/>
        <v>587795</v>
      </c>
      <c r="Q6">
        <f t="shared" si="0"/>
        <v>477818</v>
      </c>
      <c r="R6">
        <f t="shared" si="0"/>
        <v>388418</v>
      </c>
    </row>
    <row r="7" spans="1:21" x14ac:dyDescent="0.3">
      <c r="A7">
        <v>1846928</v>
      </c>
      <c r="B7">
        <v>1851433</v>
      </c>
      <c r="C7">
        <v>2125113</v>
      </c>
      <c r="D7">
        <v>2028635</v>
      </c>
      <c r="E7">
        <f t="shared" si="1"/>
        <v>1.1231</v>
      </c>
      <c r="F7">
        <f t="shared" si="2"/>
        <v>3698361</v>
      </c>
      <c r="G7">
        <f t="shared" si="3"/>
        <v>4153748</v>
      </c>
      <c r="H7">
        <f t="shared" si="4"/>
        <v>4665074</v>
      </c>
      <c r="I7">
        <f t="shared" si="0"/>
        <v>5239344</v>
      </c>
      <c r="J7">
        <f t="shared" si="0"/>
        <v>5884307</v>
      </c>
      <c r="K7">
        <f t="shared" si="0"/>
        <v>6608665</v>
      </c>
      <c r="L7">
        <f t="shared" si="0"/>
        <v>7422191</v>
      </c>
      <c r="M7">
        <f t="shared" si="0"/>
        <v>8335862</v>
      </c>
      <c r="N7">
        <f t="shared" si="0"/>
        <v>9362006</v>
      </c>
      <c r="O7">
        <f t="shared" si="0"/>
        <v>10514468</v>
      </c>
      <c r="P7">
        <f t="shared" si="0"/>
        <v>11808799</v>
      </c>
      <c r="Q7">
        <f t="shared" si="0"/>
        <v>13262462</v>
      </c>
      <c r="R7">
        <f t="shared" si="0"/>
        <v>14895071</v>
      </c>
    </row>
    <row r="8" spans="1:21" x14ac:dyDescent="0.3">
      <c r="A8">
        <v>3841577</v>
      </c>
      <c r="B8">
        <v>3848394</v>
      </c>
      <c r="C8">
        <v>3595975</v>
      </c>
      <c r="D8">
        <v>3123039</v>
      </c>
      <c r="E8">
        <f t="shared" si="1"/>
        <v>0.87370000000000003</v>
      </c>
      <c r="F8">
        <f t="shared" si="2"/>
        <v>7689971</v>
      </c>
      <c r="G8">
        <f t="shared" si="3"/>
        <v>6719014</v>
      </c>
      <c r="H8">
        <f t="shared" si="4"/>
        <v>5870402</v>
      </c>
      <c r="I8">
        <f t="shared" si="0"/>
        <v>5128970</v>
      </c>
      <c r="J8">
        <f t="shared" si="0"/>
        <v>4481181</v>
      </c>
      <c r="K8">
        <f t="shared" si="0"/>
        <v>3915207</v>
      </c>
      <c r="L8">
        <f t="shared" si="0"/>
        <v>3420716</v>
      </c>
      <c r="M8">
        <f t="shared" si="0"/>
        <v>2988679</v>
      </c>
      <c r="N8">
        <f t="shared" si="0"/>
        <v>2611208</v>
      </c>
      <c r="O8">
        <f t="shared" si="0"/>
        <v>2281412</v>
      </c>
      <c r="P8">
        <f t="shared" si="0"/>
        <v>1993269</v>
      </c>
      <c r="Q8">
        <f t="shared" si="0"/>
        <v>1741519</v>
      </c>
      <c r="R8">
        <f t="shared" si="0"/>
        <v>1521565</v>
      </c>
    </row>
    <row r="9" spans="1:21" x14ac:dyDescent="0.3">
      <c r="A9">
        <v>679557</v>
      </c>
      <c r="B9">
        <v>655500</v>
      </c>
      <c r="C9">
        <v>1012012</v>
      </c>
      <c r="D9">
        <v>1067022</v>
      </c>
      <c r="E9">
        <f t="shared" si="1"/>
        <v>1.5571999999999999</v>
      </c>
      <c r="F9">
        <f t="shared" si="2"/>
        <v>1335057</v>
      </c>
      <c r="G9">
        <f t="shared" si="3"/>
        <v>2079034</v>
      </c>
      <c r="H9">
        <f t="shared" si="4"/>
        <v>3237471</v>
      </c>
      <c r="I9">
        <f t="shared" si="0"/>
        <v>5041389</v>
      </c>
      <c r="J9">
        <f t="shared" si="0"/>
        <v>7850450</v>
      </c>
      <c r="K9">
        <f t="shared" si="0"/>
        <v>12224720</v>
      </c>
      <c r="L9">
        <f t="shared" si="0"/>
        <v>19036333</v>
      </c>
      <c r="M9">
        <f t="shared" si="0"/>
        <v>29643377</v>
      </c>
      <c r="N9">
        <f t="shared" si="0"/>
        <v>46160666</v>
      </c>
      <c r="O9">
        <f t="shared" si="0"/>
        <v>71881389</v>
      </c>
      <c r="P9">
        <f t="shared" si="0"/>
        <v>111933698</v>
      </c>
      <c r="Q9">
        <f t="shared" si="0"/>
        <v>174303154</v>
      </c>
      <c r="R9">
        <f t="shared" si="0"/>
        <v>271424871</v>
      </c>
    </row>
    <row r="10" spans="1:21" x14ac:dyDescent="0.3">
      <c r="A10">
        <v>1660998</v>
      </c>
      <c r="B10">
        <v>1630345</v>
      </c>
      <c r="C10">
        <v>1130119</v>
      </c>
      <c r="D10">
        <v>1080238</v>
      </c>
      <c r="E10">
        <f t="shared" si="1"/>
        <v>0.67149999999999999</v>
      </c>
      <c r="F10">
        <f t="shared" si="2"/>
        <v>3291343</v>
      </c>
      <c r="G10">
        <f t="shared" si="3"/>
        <v>2210357</v>
      </c>
      <c r="H10">
        <f t="shared" si="4"/>
        <v>1484254</v>
      </c>
      <c r="I10">
        <f t="shared" si="0"/>
        <v>996676</v>
      </c>
      <c r="J10">
        <f t="shared" si="0"/>
        <v>669267</v>
      </c>
      <c r="K10">
        <f t="shared" si="0"/>
        <v>449412</v>
      </c>
      <c r="L10">
        <f t="shared" si="0"/>
        <v>301780</v>
      </c>
      <c r="M10">
        <f t="shared" si="0"/>
        <v>202645</v>
      </c>
      <c r="N10">
        <f t="shared" si="0"/>
        <v>136076</v>
      </c>
      <c r="O10">
        <f t="shared" si="0"/>
        <v>91375</v>
      </c>
      <c r="P10">
        <f t="shared" si="0"/>
        <v>61358</v>
      </c>
      <c r="Q10">
        <f t="shared" si="0"/>
        <v>41201</v>
      </c>
      <c r="R10">
        <f t="shared" si="0"/>
        <v>27666</v>
      </c>
    </row>
    <row r="11" spans="1:21" x14ac:dyDescent="0.3">
      <c r="A11">
        <v>1157622</v>
      </c>
      <c r="B11">
        <v>1182345</v>
      </c>
      <c r="C11">
        <v>830785</v>
      </c>
      <c r="D11">
        <v>833779</v>
      </c>
      <c r="E11">
        <f t="shared" si="1"/>
        <v>0.71130000000000004</v>
      </c>
      <c r="F11">
        <f t="shared" si="2"/>
        <v>2339967</v>
      </c>
      <c r="G11">
        <f t="shared" si="3"/>
        <v>1664564</v>
      </c>
      <c r="H11">
        <f t="shared" si="4"/>
        <v>1184004</v>
      </c>
      <c r="I11">
        <f t="shared" si="0"/>
        <v>842182</v>
      </c>
      <c r="J11">
        <f t="shared" si="0"/>
        <v>599044</v>
      </c>
      <c r="K11">
        <f t="shared" si="0"/>
        <v>426099</v>
      </c>
      <c r="L11">
        <f t="shared" si="0"/>
        <v>303084</v>
      </c>
      <c r="M11">
        <f t="shared" si="0"/>
        <v>215583</v>
      </c>
      <c r="N11">
        <f t="shared" si="0"/>
        <v>153344</v>
      </c>
      <c r="O11">
        <f t="shared" si="0"/>
        <v>109073</v>
      </c>
      <c r="P11">
        <f t="shared" si="0"/>
        <v>77583</v>
      </c>
      <c r="Q11">
        <f t="shared" si="0"/>
        <v>55184</v>
      </c>
      <c r="R11">
        <f t="shared" si="0"/>
        <v>39252</v>
      </c>
    </row>
    <row r="12" spans="1:21" x14ac:dyDescent="0.3">
      <c r="A12">
        <v>1987047</v>
      </c>
      <c r="B12">
        <v>1996208</v>
      </c>
      <c r="C12">
        <v>2053892</v>
      </c>
      <c r="D12">
        <v>1697247</v>
      </c>
      <c r="E12">
        <f t="shared" si="1"/>
        <v>0.94169999999999998</v>
      </c>
      <c r="F12">
        <f t="shared" si="2"/>
        <v>3983255</v>
      </c>
      <c r="G12">
        <f t="shared" si="3"/>
        <v>3751139</v>
      </c>
      <c r="H12">
        <f t="shared" si="4"/>
        <v>3532447</v>
      </c>
      <c r="I12">
        <f t="shared" si="0"/>
        <v>3326505</v>
      </c>
      <c r="J12">
        <f t="shared" si="0"/>
        <v>3132569</v>
      </c>
      <c r="K12">
        <f t="shared" si="0"/>
        <v>2949940</v>
      </c>
      <c r="L12">
        <f t="shared" si="0"/>
        <v>2777958</v>
      </c>
      <c r="M12">
        <f t="shared" si="0"/>
        <v>2616003</v>
      </c>
      <c r="N12">
        <f t="shared" si="0"/>
        <v>2463490</v>
      </c>
      <c r="O12">
        <f t="shared" si="0"/>
        <v>2319868</v>
      </c>
      <c r="P12">
        <f t="shared" si="0"/>
        <v>2184619</v>
      </c>
      <c r="Q12">
        <f t="shared" si="0"/>
        <v>2057255</v>
      </c>
      <c r="R12">
        <f t="shared" si="0"/>
        <v>1937317</v>
      </c>
    </row>
    <row r="13" spans="1:21" x14ac:dyDescent="0.3">
      <c r="A13">
        <v>3997724</v>
      </c>
      <c r="B13">
        <v>3690756</v>
      </c>
      <c r="C13">
        <v>4339393</v>
      </c>
      <c r="D13">
        <v>4639643</v>
      </c>
      <c r="E13">
        <f t="shared" si="1"/>
        <v>1.1677999999999999</v>
      </c>
      <c r="F13">
        <f t="shared" si="2"/>
        <v>7688480</v>
      </c>
      <c r="G13">
        <f t="shared" si="3"/>
        <v>8979036</v>
      </c>
      <c r="H13">
        <f t="shared" si="4"/>
        <v>10485718</v>
      </c>
      <c r="I13">
        <f t="shared" si="0"/>
        <v>12245221</v>
      </c>
      <c r="J13">
        <f t="shared" si="0"/>
        <v>14299969</v>
      </c>
      <c r="K13">
        <f t="shared" si="0"/>
        <v>16699503</v>
      </c>
      <c r="L13">
        <f t="shared" si="0"/>
        <v>19501679</v>
      </c>
      <c r="M13">
        <f t="shared" si="0"/>
        <v>22774060</v>
      </c>
      <c r="N13">
        <f t="shared" si="0"/>
        <v>26595547</v>
      </c>
      <c r="O13">
        <f t="shared" si="0"/>
        <v>31058279</v>
      </c>
      <c r="P13">
        <f t="shared" si="0"/>
        <v>36269858</v>
      </c>
      <c r="Q13">
        <f t="shared" si="0"/>
        <v>42355940</v>
      </c>
      <c r="R13">
        <f t="shared" si="0"/>
        <v>49463266</v>
      </c>
    </row>
    <row r="14" spans="1:21" x14ac:dyDescent="0.3">
      <c r="A14">
        <v>996113</v>
      </c>
      <c r="B14">
        <v>964279</v>
      </c>
      <c r="C14">
        <v>1012487</v>
      </c>
      <c r="D14">
        <v>1128940</v>
      </c>
      <c r="E14">
        <f t="shared" si="1"/>
        <v>1.0923</v>
      </c>
      <c r="F14">
        <f t="shared" si="2"/>
        <v>1960392</v>
      </c>
      <c r="G14">
        <f t="shared" si="3"/>
        <v>2141427</v>
      </c>
      <c r="H14">
        <f t="shared" si="4"/>
        <v>2339080</v>
      </c>
      <c r="I14">
        <f t="shared" si="0"/>
        <v>2554977</v>
      </c>
      <c r="J14">
        <f t="shared" si="0"/>
        <v>2790801</v>
      </c>
      <c r="K14">
        <f t="shared" si="0"/>
        <v>3048391</v>
      </c>
      <c r="L14">
        <f t="shared" si="0"/>
        <v>3329757</v>
      </c>
      <c r="M14">
        <f t="shared" si="0"/>
        <v>3637093</v>
      </c>
      <c r="N14">
        <f t="shared" si="0"/>
        <v>3972796</v>
      </c>
      <c r="O14">
        <f t="shared" si="0"/>
        <v>4339485</v>
      </c>
      <c r="P14">
        <f t="shared" si="0"/>
        <v>4740019</v>
      </c>
      <c r="Q14">
        <f t="shared" si="0"/>
        <v>5177522</v>
      </c>
      <c r="R14">
        <f t="shared" si="0"/>
        <v>5655407</v>
      </c>
    </row>
    <row r="15" spans="1:21" x14ac:dyDescent="0.3">
      <c r="A15">
        <v>1143634</v>
      </c>
      <c r="B15">
        <v>1033836</v>
      </c>
      <c r="C15">
        <v>909534</v>
      </c>
      <c r="D15">
        <v>856349</v>
      </c>
      <c r="E15">
        <f t="shared" si="1"/>
        <v>0.81089999999999995</v>
      </c>
      <c r="F15">
        <f t="shared" si="2"/>
        <v>2177470</v>
      </c>
      <c r="G15">
        <f t="shared" si="3"/>
        <v>1765883</v>
      </c>
      <c r="H15">
        <f t="shared" si="4"/>
        <v>1431954</v>
      </c>
      <c r="I15">
        <f t="shared" si="0"/>
        <v>1161171</v>
      </c>
      <c r="J15">
        <f t="shared" si="0"/>
        <v>941593</v>
      </c>
      <c r="K15">
        <f t="shared" si="0"/>
        <v>763537</v>
      </c>
      <c r="L15">
        <f t="shared" si="0"/>
        <v>619152</v>
      </c>
      <c r="M15">
        <f t="shared" si="0"/>
        <v>502070</v>
      </c>
      <c r="N15">
        <f t="shared" si="0"/>
        <v>407128</v>
      </c>
      <c r="O15">
        <f t="shared" si="0"/>
        <v>330140</v>
      </c>
      <c r="P15">
        <f t="shared" si="0"/>
        <v>267710</v>
      </c>
      <c r="Q15">
        <f t="shared" si="0"/>
        <v>217086</v>
      </c>
      <c r="R15">
        <f t="shared" si="0"/>
        <v>176035</v>
      </c>
    </row>
    <row r="16" spans="1:21" x14ac:dyDescent="0.3">
      <c r="A16">
        <v>2549276</v>
      </c>
      <c r="B16">
        <v>2584751</v>
      </c>
      <c r="C16">
        <v>2033079</v>
      </c>
      <c r="D16">
        <v>2066918</v>
      </c>
      <c r="E16">
        <f t="shared" si="1"/>
        <v>0.79849999999999999</v>
      </c>
      <c r="F16">
        <f t="shared" si="2"/>
        <v>5134027</v>
      </c>
      <c r="G16">
        <f t="shared" si="3"/>
        <v>4099997</v>
      </c>
      <c r="H16">
        <f t="shared" si="4"/>
        <v>3273847</v>
      </c>
      <c r="I16">
        <f t="shared" si="0"/>
        <v>2614166</v>
      </c>
      <c r="J16">
        <f t="shared" si="0"/>
        <v>2087411</v>
      </c>
      <c r="K16">
        <f t="shared" si="0"/>
        <v>1666797</v>
      </c>
      <c r="L16">
        <f t="shared" si="0"/>
        <v>1330937</v>
      </c>
      <c r="M16">
        <f t="shared" si="0"/>
        <v>1062753</v>
      </c>
      <c r="N16">
        <f t="shared" si="0"/>
        <v>848608</v>
      </c>
      <c r="O16">
        <f t="shared" si="0"/>
        <v>677613</v>
      </c>
      <c r="P16">
        <f t="shared" si="0"/>
        <v>541073</v>
      </c>
      <c r="Q16">
        <f t="shared" si="0"/>
        <v>432046</v>
      </c>
      <c r="R16">
        <f t="shared" si="0"/>
        <v>344988</v>
      </c>
    </row>
    <row r="17" spans="1:18" x14ac:dyDescent="0.3">
      <c r="A17">
        <v>1367212</v>
      </c>
      <c r="B17">
        <v>1361389</v>
      </c>
      <c r="C17">
        <v>1572320</v>
      </c>
      <c r="D17">
        <v>1836258</v>
      </c>
      <c r="E17">
        <f t="shared" si="1"/>
        <v>1.2492000000000001</v>
      </c>
      <c r="F17">
        <f t="shared" si="2"/>
        <v>2728601</v>
      </c>
      <c r="G17">
        <f t="shared" si="3"/>
        <v>3408578</v>
      </c>
      <c r="H17">
        <f t="shared" si="4"/>
        <v>4257995</v>
      </c>
      <c r="I17">
        <f t="shared" si="0"/>
        <v>5319087</v>
      </c>
      <c r="J17">
        <f t="shared" si="0"/>
        <v>6644603</v>
      </c>
      <c r="K17">
        <f t="shared" si="0"/>
        <v>8300438</v>
      </c>
      <c r="L17">
        <f t="shared" si="0"/>
        <v>10368907</v>
      </c>
      <c r="M17">
        <f t="shared" si="0"/>
        <v>12952838</v>
      </c>
      <c r="N17">
        <f t="shared" si="0"/>
        <v>16180685</v>
      </c>
      <c r="O17">
        <f t="shared" si="0"/>
        <v>20212911</v>
      </c>
      <c r="P17">
        <f t="shared" si="0"/>
        <v>25249968</v>
      </c>
      <c r="Q17">
        <f t="shared" si="0"/>
        <v>31542260</v>
      </c>
      <c r="R17">
        <f t="shared" si="0"/>
        <v>39402591</v>
      </c>
    </row>
    <row r="18" spans="1:18" x14ac:dyDescent="0.3">
      <c r="A18">
        <v>2567464</v>
      </c>
      <c r="B18">
        <v>2441857</v>
      </c>
      <c r="C18">
        <v>1524132</v>
      </c>
      <c r="D18">
        <v>1496810</v>
      </c>
      <c r="E18">
        <f t="shared" si="1"/>
        <v>0.60299999999999998</v>
      </c>
      <c r="F18">
        <f t="shared" si="2"/>
        <v>5009321</v>
      </c>
      <c r="G18">
        <f t="shared" si="3"/>
        <v>3020942</v>
      </c>
      <c r="H18">
        <f t="shared" si="4"/>
        <v>1821628</v>
      </c>
      <c r="I18">
        <f t="shared" ref="I18:I51" si="5">IF(H18&gt;2*G18,H18,ROUNDDOWN(H18*$E18,0))</f>
        <v>1098441</v>
      </c>
      <c r="J18">
        <f t="shared" ref="J18:J51" si="6">IF(I18&gt;2*H18,I18,ROUNDDOWN(I18*$E18,0))</f>
        <v>662359</v>
      </c>
      <c r="K18">
        <f t="shared" ref="K18:K51" si="7">IF(J18&gt;2*I18,J18,ROUNDDOWN(J18*$E18,0))</f>
        <v>399402</v>
      </c>
      <c r="L18">
        <f t="shared" ref="L18:L51" si="8">IF(K18&gt;2*J18,K18,ROUNDDOWN(K18*$E18,0))</f>
        <v>240839</v>
      </c>
      <c r="M18">
        <f t="shared" ref="M18:M51" si="9">IF(L18&gt;2*K18,L18,ROUNDDOWN(L18*$E18,0))</f>
        <v>145225</v>
      </c>
      <c r="N18">
        <f t="shared" ref="N18:N51" si="10">IF(M18&gt;2*L18,M18,ROUNDDOWN(M18*$E18,0))</f>
        <v>87570</v>
      </c>
      <c r="O18">
        <f t="shared" ref="O18:O51" si="11">IF(N18&gt;2*M18,N18,ROUNDDOWN(N18*$E18,0))</f>
        <v>52804</v>
      </c>
      <c r="P18">
        <f t="shared" ref="P18:P51" si="12">IF(O18&gt;2*N18,O18,ROUNDDOWN(O18*$E18,0))</f>
        <v>31840</v>
      </c>
      <c r="Q18">
        <f t="shared" ref="Q18:Q51" si="13">IF(P18&gt;2*O18,P18,ROUNDDOWN(P18*$E18,0))</f>
        <v>19199</v>
      </c>
      <c r="R18">
        <f t="shared" ref="R18:R51" si="14">IF(Q18&gt;2*P18,Q18,ROUNDDOWN(Q18*$E18,0))</f>
        <v>11576</v>
      </c>
    </row>
    <row r="19" spans="1:18" x14ac:dyDescent="0.3">
      <c r="A19">
        <v>1334060</v>
      </c>
      <c r="B19">
        <v>1395231</v>
      </c>
      <c r="C19">
        <v>578655</v>
      </c>
      <c r="D19">
        <v>677663</v>
      </c>
      <c r="E19">
        <f t="shared" si="1"/>
        <v>0.46029999999999999</v>
      </c>
      <c r="F19">
        <f t="shared" si="2"/>
        <v>2729291</v>
      </c>
      <c r="G19">
        <f t="shared" si="3"/>
        <v>1256318</v>
      </c>
      <c r="H19">
        <f t="shared" si="4"/>
        <v>578283</v>
      </c>
      <c r="I19">
        <f t="shared" si="5"/>
        <v>266183</v>
      </c>
      <c r="J19">
        <f t="shared" si="6"/>
        <v>122524</v>
      </c>
      <c r="K19">
        <f t="shared" si="7"/>
        <v>56397</v>
      </c>
      <c r="L19">
        <f t="shared" si="8"/>
        <v>25959</v>
      </c>
      <c r="M19">
        <f t="shared" si="9"/>
        <v>11948</v>
      </c>
      <c r="N19">
        <f t="shared" si="10"/>
        <v>5499</v>
      </c>
      <c r="O19">
        <f t="shared" si="11"/>
        <v>2531</v>
      </c>
      <c r="P19">
        <f t="shared" si="12"/>
        <v>1165</v>
      </c>
      <c r="Q19">
        <f t="shared" si="13"/>
        <v>536</v>
      </c>
      <c r="R19">
        <f t="shared" si="14"/>
        <v>246</v>
      </c>
    </row>
    <row r="20" spans="1:18" x14ac:dyDescent="0.3">
      <c r="A20">
        <v>2976209</v>
      </c>
      <c r="B20">
        <v>3199665</v>
      </c>
      <c r="C20">
        <v>1666477</v>
      </c>
      <c r="D20">
        <v>1759240</v>
      </c>
      <c r="E20">
        <f t="shared" si="1"/>
        <v>0.55459999999999998</v>
      </c>
      <c r="F20">
        <f t="shared" si="2"/>
        <v>6175874</v>
      </c>
      <c r="G20">
        <f t="shared" si="3"/>
        <v>3425717</v>
      </c>
      <c r="H20">
        <f t="shared" si="4"/>
        <v>1899902</v>
      </c>
      <c r="I20">
        <f t="shared" si="5"/>
        <v>1053685</v>
      </c>
      <c r="J20">
        <f t="shared" si="6"/>
        <v>584373</v>
      </c>
      <c r="K20">
        <f t="shared" si="7"/>
        <v>324093</v>
      </c>
      <c r="L20">
        <f t="shared" si="8"/>
        <v>179741</v>
      </c>
      <c r="M20">
        <f t="shared" si="9"/>
        <v>99684</v>
      </c>
      <c r="N20">
        <f t="shared" si="10"/>
        <v>55284</v>
      </c>
      <c r="O20">
        <f t="shared" si="11"/>
        <v>30660</v>
      </c>
      <c r="P20">
        <f t="shared" si="12"/>
        <v>17004</v>
      </c>
      <c r="Q20">
        <f t="shared" si="13"/>
        <v>9430</v>
      </c>
      <c r="R20">
        <f t="shared" si="14"/>
        <v>5229</v>
      </c>
    </row>
    <row r="21" spans="1:18" x14ac:dyDescent="0.3">
      <c r="A21">
        <v>1443351</v>
      </c>
      <c r="B21">
        <v>1565539</v>
      </c>
      <c r="C21">
        <v>1355276</v>
      </c>
      <c r="D21">
        <v>1423414</v>
      </c>
      <c r="E21">
        <f t="shared" si="1"/>
        <v>0.9234</v>
      </c>
      <c r="F21">
        <f t="shared" si="2"/>
        <v>3008890</v>
      </c>
      <c r="G21">
        <f t="shared" si="3"/>
        <v>2778690</v>
      </c>
      <c r="H21">
        <f t="shared" si="4"/>
        <v>2565842</v>
      </c>
      <c r="I21">
        <f t="shared" si="5"/>
        <v>2369298</v>
      </c>
      <c r="J21">
        <f t="shared" si="6"/>
        <v>2187809</v>
      </c>
      <c r="K21">
        <f t="shared" si="7"/>
        <v>2020222</v>
      </c>
      <c r="L21">
        <f t="shared" si="8"/>
        <v>1865472</v>
      </c>
      <c r="M21">
        <f t="shared" si="9"/>
        <v>1722576</v>
      </c>
      <c r="N21">
        <f t="shared" si="10"/>
        <v>1590626</v>
      </c>
      <c r="O21">
        <f t="shared" si="11"/>
        <v>1468784</v>
      </c>
      <c r="P21">
        <f t="shared" si="12"/>
        <v>1356275</v>
      </c>
      <c r="Q21">
        <f t="shared" si="13"/>
        <v>1252384</v>
      </c>
      <c r="R21">
        <f t="shared" si="14"/>
        <v>1156451</v>
      </c>
    </row>
    <row r="22" spans="1:18" x14ac:dyDescent="0.3">
      <c r="A22">
        <v>2486640</v>
      </c>
      <c r="B22">
        <v>2265936</v>
      </c>
      <c r="C22">
        <v>297424</v>
      </c>
      <c r="D22">
        <v>274759</v>
      </c>
      <c r="E22">
        <f t="shared" si="1"/>
        <v>0.1203</v>
      </c>
      <c r="F22">
        <f t="shared" si="2"/>
        <v>4752576</v>
      </c>
      <c r="G22">
        <f t="shared" si="3"/>
        <v>572183</v>
      </c>
      <c r="H22">
        <f t="shared" si="4"/>
        <v>68833</v>
      </c>
      <c r="I22">
        <f t="shared" si="5"/>
        <v>8280</v>
      </c>
      <c r="J22">
        <f t="shared" si="6"/>
        <v>996</v>
      </c>
      <c r="K22">
        <f t="shared" si="7"/>
        <v>119</v>
      </c>
      <c r="L22">
        <f t="shared" si="8"/>
        <v>14</v>
      </c>
      <c r="M22">
        <f t="shared" si="9"/>
        <v>1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</row>
    <row r="23" spans="1:18" x14ac:dyDescent="0.3">
      <c r="A23">
        <v>685438</v>
      </c>
      <c r="B23">
        <v>749124</v>
      </c>
      <c r="C23">
        <v>2697677</v>
      </c>
      <c r="D23">
        <v>2821550</v>
      </c>
      <c r="E23">
        <f t="shared" si="1"/>
        <v>3.8473000000000002</v>
      </c>
      <c r="F23">
        <f t="shared" si="2"/>
        <v>1434562</v>
      </c>
      <c r="G23">
        <f t="shared" si="3"/>
        <v>5519227</v>
      </c>
      <c r="H23">
        <f t="shared" si="4"/>
        <v>5519227</v>
      </c>
      <c r="I23">
        <f t="shared" si="5"/>
        <v>21234122</v>
      </c>
      <c r="J23">
        <f t="shared" si="6"/>
        <v>21234122</v>
      </c>
      <c r="K23">
        <f t="shared" si="7"/>
        <v>81694037</v>
      </c>
      <c r="L23">
        <f t="shared" si="8"/>
        <v>81694037</v>
      </c>
      <c r="M23">
        <f t="shared" si="9"/>
        <v>314301468</v>
      </c>
      <c r="N23">
        <f t="shared" si="10"/>
        <v>314301468</v>
      </c>
      <c r="O23">
        <f t="shared" si="11"/>
        <v>1209212037</v>
      </c>
      <c r="P23">
        <f t="shared" si="12"/>
        <v>1209212037</v>
      </c>
      <c r="Q23">
        <f t="shared" si="13"/>
        <v>4652201469</v>
      </c>
      <c r="R23">
        <f t="shared" si="14"/>
        <v>4652201469</v>
      </c>
    </row>
    <row r="24" spans="1:18" x14ac:dyDescent="0.3">
      <c r="A24">
        <v>2166753</v>
      </c>
      <c r="B24">
        <v>2338698</v>
      </c>
      <c r="C24">
        <v>1681433</v>
      </c>
      <c r="D24">
        <v>1592443</v>
      </c>
      <c r="E24">
        <f t="shared" si="1"/>
        <v>0.72660000000000002</v>
      </c>
      <c r="F24">
        <f t="shared" si="2"/>
        <v>4505451</v>
      </c>
      <c r="G24">
        <f t="shared" si="3"/>
        <v>3273876</v>
      </c>
      <c r="H24">
        <f t="shared" si="4"/>
        <v>2378798</v>
      </c>
      <c r="I24">
        <f t="shared" si="5"/>
        <v>1728434</v>
      </c>
      <c r="J24">
        <f t="shared" si="6"/>
        <v>1255880</v>
      </c>
      <c r="K24">
        <f t="shared" si="7"/>
        <v>912522</v>
      </c>
      <c r="L24">
        <f t="shared" si="8"/>
        <v>663038</v>
      </c>
      <c r="M24">
        <f t="shared" si="9"/>
        <v>481763</v>
      </c>
      <c r="N24">
        <f t="shared" si="10"/>
        <v>350048</v>
      </c>
      <c r="O24">
        <f t="shared" si="11"/>
        <v>254344</v>
      </c>
      <c r="P24">
        <f t="shared" si="12"/>
        <v>184806</v>
      </c>
      <c r="Q24">
        <f t="shared" si="13"/>
        <v>134280</v>
      </c>
      <c r="R24">
        <f t="shared" si="14"/>
        <v>97567</v>
      </c>
    </row>
    <row r="25" spans="1:18" x14ac:dyDescent="0.3">
      <c r="A25">
        <v>643177</v>
      </c>
      <c r="B25">
        <v>684187</v>
      </c>
      <c r="C25">
        <v>796213</v>
      </c>
      <c r="D25">
        <v>867904</v>
      </c>
      <c r="E25">
        <f t="shared" si="1"/>
        <v>1.2537</v>
      </c>
      <c r="F25">
        <f t="shared" si="2"/>
        <v>1327364</v>
      </c>
      <c r="G25">
        <f t="shared" si="3"/>
        <v>1664117</v>
      </c>
      <c r="H25">
        <f t="shared" si="4"/>
        <v>2086303</v>
      </c>
      <c r="I25">
        <f t="shared" si="5"/>
        <v>2615598</v>
      </c>
      <c r="J25">
        <f t="shared" si="6"/>
        <v>3279175</v>
      </c>
      <c r="K25">
        <f t="shared" si="7"/>
        <v>4111101</v>
      </c>
      <c r="L25">
        <f t="shared" si="8"/>
        <v>5154087</v>
      </c>
      <c r="M25">
        <f t="shared" si="9"/>
        <v>6461678</v>
      </c>
      <c r="N25">
        <f t="shared" si="10"/>
        <v>8101005</v>
      </c>
      <c r="O25">
        <f t="shared" si="11"/>
        <v>10156229</v>
      </c>
      <c r="P25">
        <f t="shared" si="12"/>
        <v>12732864</v>
      </c>
      <c r="Q25">
        <f t="shared" si="13"/>
        <v>15963191</v>
      </c>
      <c r="R25">
        <f t="shared" si="14"/>
        <v>20013052</v>
      </c>
    </row>
    <row r="26" spans="1:18" x14ac:dyDescent="0.3">
      <c r="A26">
        <v>450192</v>
      </c>
      <c r="B26">
        <v>434755</v>
      </c>
      <c r="C26">
        <v>1656446</v>
      </c>
      <c r="D26">
        <v>1691000</v>
      </c>
      <c r="E26">
        <f t="shared" si="1"/>
        <v>3.7826</v>
      </c>
      <c r="F26">
        <f t="shared" si="2"/>
        <v>884947</v>
      </c>
      <c r="G26">
        <f t="shared" si="3"/>
        <v>3347446</v>
      </c>
      <c r="H26">
        <f t="shared" si="4"/>
        <v>3347446</v>
      </c>
      <c r="I26">
        <f t="shared" si="5"/>
        <v>12662049</v>
      </c>
      <c r="J26">
        <f t="shared" si="6"/>
        <v>12662049</v>
      </c>
      <c r="K26">
        <f t="shared" si="7"/>
        <v>47895466</v>
      </c>
      <c r="L26">
        <f t="shared" si="8"/>
        <v>47895466</v>
      </c>
      <c r="M26">
        <f t="shared" si="9"/>
        <v>181169389</v>
      </c>
      <c r="N26">
        <f t="shared" si="10"/>
        <v>181169389</v>
      </c>
      <c r="O26">
        <f t="shared" si="11"/>
        <v>685291330</v>
      </c>
      <c r="P26">
        <f t="shared" si="12"/>
        <v>685291330</v>
      </c>
      <c r="Q26">
        <f t="shared" si="13"/>
        <v>2592182984</v>
      </c>
      <c r="R26">
        <f t="shared" si="14"/>
        <v>2592182984</v>
      </c>
    </row>
    <row r="27" spans="1:18" x14ac:dyDescent="0.3">
      <c r="A27">
        <v>1037774</v>
      </c>
      <c r="B27">
        <v>1113789</v>
      </c>
      <c r="C27">
        <v>877464</v>
      </c>
      <c r="D27">
        <v>990837</v>
      </c>
      <c r="E27">
        <f t="shared" si="1"/>
        <v>0.86829999999999996</v>
      </c>
      <c r="F27">
        <f t="shared" si="2"/>
        <v>2151563</v>
      </c>
      <c r="G27">
        <f t="shared" si="3"/>
        <v>1868301</v>
      </c>
      <c r="H27">
        <f t="shared" si="4"/>
        <v>1622245</v>
      </c>
      <c r="I27">
        <f t="shared" si="5"/>
        <v>1408595</v>
      </c>
      <c r="J27">
        <f t="shared" si="6"/>
        <v>1223083</v>
      </c>
      <c r="K27">
        <f t="shared" si="7"/>
        <v>1062002</v>
      </c>
      <c r="L27">
        <f t="shared" si="8"/>
        <v>922136</v>
      </c>
      <c r="M27">
        <f t="shared" si="9"/>
        <v>800690</v>
      </c>
      <c r="N27">
        <f t="shared" si="10"/>
        <v>695239</v>
      </c>
      <c r="O27">
        <f t="shared" si="11"/>
        <v>603676</v>
      </c>
      <c r="P27">
        <f t="shared" si="12"/>
        <v>524171</v>
      </c>
      <c r="Q27">
        <f t="shared" si="13"/>
        <v>455137</v>
      </c>
      <c r="R27">
        <f t="shared" si="14"/>
        <v>395195</v>
      </c>
    </row>
    <row r="28" spans="1:18" x14ac:dyDescent="0.3">
      <c r="A28">
        <v>2351213</v>
      </c>
      <c r="B28">
        <v>2358482</v>
      </c>
      <c r="C28">
        <v>1098384</v>
      </c>
      <c r="D28">
        <v>1121488</v>
      </c>
      <c r="E28">
        <f t="shared" si="1"/>
        <v>0.4713</v>
      </c>
      <c r="F28">
        <f t="shared" si="2"/>
        <v>4709695</v>
      </c>
      <c r="G28">
        <f t="shared" si="3"/>
        <v>2219872</v>
      </c>
      <c r="H28">
        <f t="shared" si="4"/>
        <v>1046225</v>
      </c>
      <c r="I28">
        <f t="shared" si="5"/>
        <v>493085</v>
      </c>
      <c r="J28">
        <f t="shared" si="6"/>
        <v>232390</v>
      </c>
      <c r="K28">
        <f t="shared" si="7"/>
        <v>109525</v>
      </c>
      <c r="L28">
        <f t="shared" si="8"/>
        <v>51619</v>
      </c>
      <c r="M28">
        <f t="shared" si="9"/>
        <v>24328</v>
      </c>
      <c r="N28">
        <f t="shared" si="10"/>
        <v>11465</v>
      </c>
      <c r="O28">
        <f t="shared" si="11"/>
        <v>5403</v>
      </c>
      <c r="P28">
        <f t="shared" si="12"/>
        <v>2546</v>
      </c>
      <c r="Q28">
        <f t="shared" si="13"/>
        <v>1199</v>
      </c>
      <c r="R28">
        <f t="shared" si="14"/>
        <v>565</v>
      </c>
    </row>
    <row r="29" spans="1:18" x14ac:dyDescent="0.3">
      <c r="A29">
        <v>2613354</v>
      </c>
      <c r="B29">
        <v>2837241</v>
      </c>
      <c r="C29">
        <v>431144</v>
      </c>
      <c r="D29">
        <v>434113</v>
      </c>
      <c r="E29">
        <f t="shared" si="1"/>
        <v>0.15870000000000001</v>
      </c>
      <c r="F29">
        <f t="shared" si="2"/>
        <v>5450595</v>
      </c>
      <c r="G29">
        <f t="shared" si="3"/>
        <v>865257</v>
      </c>
      <c r="H29">
        <f t="shared" si="4"/>
        <v>137316</v>
      </c>
      <c r="I29">
        <f t="shared" si="5"/>
        <v>21792</v>
      </c>
      <c r="J29">
        <f t="shared" si="6"/>
        <v>3458</v>
      </c>
      <c r="K29">
        <f t="shared" si="7"/>
        <v>548</v>
      </c>
      <c r="L29">
        <f t="shared" si="8"/>
        <v>86</v>
      </c>
      <c r="M29">
        <f t="shared" si="9"/>
        <v>13</v>
      </c>
      <c r="N29">
        <f t="shared" si="10"/>
        <v>2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</row>
    <row r="30" spans="1:18" x14ac:dyDescent="0.3">
      <c r="A30">
        <v>1859691</v>
      </c>
      <c r="B30">
        <v>1844250</v>
      </c>
      <c r="C30">
        <v>1460134</v>
      </c>
      <c r="D30">
        <v>1585258</v>
      </c>
      <c r="E30">
        <f t="shared" si="1"/>
        <v>0.82220000000000004</v>
      </c>
      <c r="F30">
        <f t="shared" si="2"/>
        <v>3703941</v>
      </c>
      <c r="G30">
        <f t="shared" si="3"/>
        <v>3045392</v>
      </c>
      <c r="H30">
        <f t="shared" si="4"/>
        <v>2503921</v>
      </c>
      <c r="I30">
        <f t="shared" si="5"/>
        <v>2058723</v>
      </c>
      <c r="J30">
        <f t="shared" si="6"/>
        <v>1692682</v>
      </c>
      <c r="K30">
        <f t="shared" si="7"/>
        <v>1391723</v>
      </c>
      <c r="L30">
        <f t="shared" si="8"/>
        <v>1144274</v>
      </c>
      <c r="M30">
        <f t="shared" si="9"/>
        <v>940822</v>
      </c>
      <c r="N30">
        <f t="shared" si="10"/>
        <v>773543</v>
      </c>
      <c r="O30">
        <f t="shared" si="11"/>
        <v>636007</v>
      </c>
      <c r="P30">
        <f t="shared" si="12"/>
        <v>522924</v>
      </c>
      <c r="Q30">
        <f t="shared" si="13"/>
        <v>429948</v>
      </c>
      <c r="R30">
        <f t="shared" si="14"/>
        <v>353503</v>
      </c>
    </row>
    <row r="31" spans="1:18" x14ac:dyDescent="0.3">
      <c r="A31">
        <v>2478386</v>
      </c>
      <c r="B31">
        <v>2562144</v>
      </c>
      <c r="C31">
        <v>30035</v>
      </c>
      <c r="D31">
        <v>29396</v>
      </c>
      <c r="E31">
        <f t="shared" si="1"/>
        <v>1.17E-2</v>
      </c>
      <c r="F31">
        <f t="shared" si="2"/>
        <v>5040530</v>
      </c>
      <c r="G31">
        <f t="shared" si="3"/>
        <v>59431</v>
      </c>
      <c r="H31">
        <f t="shared" si="4"/>
        <v>695</v>
      </c>
      <c r="I31">
        <f t="shared" si="5"/>
        <v>8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</row>
    <row r="32" spans="1:18" x14ac:dyDescent="0.3">
      <c r="A32">
        <v>1938122</v>
      </c>
      <c r="B32">
        <v>1816647</v>
      </c>
      <c r="C32">
        <v>1602356</v>
      </c>
      <c r="D32">
        <v>1875221</v>
      </c>
      <c r="E32">
        <f t="shared" si="1"/>
        <v>0.92610000000000003</v>
      </c>
      <c r="F32">
        <f t="shared" si="2"/>
        <v>3754769</v>
      </c>
      <c r="G32">
        <f t="shared" si="3"/>
        <v>3477577</v>
      </c>
      <c r="H32">
        <f t="shared" si="4"/>
        <v>3220584</v>
      </c>
      <c r="I32">
        <f t="shared" si="5"/>
        <v>2982582</v>
      </c>
      <c r="J32">
        <f t="shared" si="6"/>
        <v>2762169</v>
      </c>
      <c r="K32">
        <f t="shared" si="7"/>
        <v>2558044</v>
      </c>
      <c r="L32">
        <f t="shared" si="8"/>
        <v>2369004</v>
      </c>
      <c r="M32">
        <f t="shared" si="9"/>
        <v>2193934</v>
      </c>
      <c r="N32">
        <f t="shared" si="10"/>
        <v>2031802</v>
      </c>
      <c r="O32">
        <f t="shared" si="11"/>
        <v>1881651</v>
      </c>
      <c r="P32">
        <f t="shared" si="12"/>
        <v>1742596</v>
      </c>
      <c r="Q32">
        <f t="shared" si="13"/>
        <v>1613818</v>
      </c>
      <c r="R32">
        <f t="shared" si="14"/>
        <v>1494556</v>
      </c>
    </row>
    <row r="33" spans="1:18" x14ac:dyDescent="0.3">
      <c r="A33">
        <v>992523</v>
      </c>
      <c r="B33">
        <v>1028501</v>
      </c>
      <c r="C33">
        <v>1995446</v>
      </c>
      <c r="D33">
        <v>1860524</v>
      </c>
      <c r="E33">
        <f t="shared" si="1"/>
        <v>1.9078999999999999</v>
      </c>
      <c r="F33">
        <f t="shared" si="2"/>
        <v>2021024</v>
      </c>
      <c r="G33">
        <f t="shared" si="3"/>
        <v>3855970</v>
      </c>
      <c r="H33">
        <f t="shared" si="4"/>
        <v>7356805</v>
      </c>
      <c r="I33">
        <f t="shared" si="5"/>
        <v>14036048</v>
      </c>
      <c r="J33">
        <f t="shared" si="6"/>
        <v>26779375</v>
      </c>
      <c r="K33">
        <f t="shared" si="7"/>
        <v>51092369</v>
      </c>
      <c r="L33">
        <f t="shared" si="8"/>
        <v>97479130</v>
      </c>
      <c r="M33">
        <f t="shared" si="9"/>
        <v>185980432</v>
      </c>
      <c r="N33">
        <f t="shared" si="10"/>
        <v>354832066</v>
      </c>
      <c r="O33">
        <f t="shared" si="11"/>
        <v>676984098</v>
      </c>
      <c r="P33">
        <f t="shared" si="12"/>
        <v>1291617960</v>
      </c>
      <c r="Q33">
        <f t="shared" si="13"/>
        <v>2464277905</v>
      </c>
      <c r="R33">
        <f t="shared" si="14"/>
        <v>4701595814</v>
      </c>
    </row>
    <row r="34" spans="1:18" x14ac:dyDescent="0.3">
      <c r="A34">
        <v>2966291</v>
      </c>
      <c r="B34">
        <v>2889963</v>
      </c>
      <c r="C34">
        <v>462453</v>
      </c>
      <c r="D34">
        <v>486354</v>
      </c>
      <c r="E34">
        <f t="shared" si="1"/>
        <v>0.16200000000000001</v>
      </c>
      <c r="F34">
        <f t="shared" si="2"/>
        <v>5856254</v>
      </c>
      <c r="G34">
        <f t="shared" si="3"/>
        <v>948807</v>
      </c>
      <c r="H34">
        <f t="shared" si="4"/>
        <v>153706</v>
      </c>
      <c r="I34">
        <f t="shared" si="5"/>
        <v>24900</v>
      </c>
      <c r="J34">
        <f t="shared" si="6"/>
        <v>4033</v>
      </c>
      <c r="K34">
        <f t="shared" si="7"/>
        <v>653</v>
      </c>
      <c r="L34">
        <f t="shared" si="8"/>
        <v>105</v>
      </c>
      <c r="M34">
        <f t="shared" si="9"/>
        <v>17</v>
      </c>
      <c r="N34">
        <f t="shared" si="10"/>
        <v>2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</row>
    <row r="35" spans="1:18" x14ac:dyDescent="0.3">
      <c r="A35">
        <v>76648</v>
      </c>
      <c r="B35">
        <v>81385</v>
      </c>
      <c r="C35">
        <v>1374708</v>
      </c>
      <c r="D35">
        <v>1379567</v>
      </c>
      <c r="E35">
        <f t="shared" si="1"/>
        <v>17.4284</v>
      </c>
      <c r="F35">
        <f t="shared" si="2"/>
        <v>158033</v>
      </c>
      <c r="G35">
        <f t="shared" si="3"/>
        <v>2754275</v>
      </c>
      <c r="H35">
        <f t="shared" si="4"/>
        <v>2754275</v>
      </c>
      <c r="I35">
        <f t="shared" si="5"/>
        <v>48002606</v>
      </c>
      <c r="J35">
        <f t="shared" si="6"/>
        <v>48002606</v>
      </c>
      <c r="K35">
        <f t="shared" si="7"/>
        <v>836608618</v>
      </c>
      <c r="L35">
        <f t="shared" si="8"/>
        <v>836608618</v>
      </c>
      <c r="M35">
        <f t="shared" si="9"/>
        <v>14580749637</v>
      </c>
      <c r="N35">
        <f t="shared" si="10"/>
        <v>14580749637</v>
      </c>
      <c r="O35">
        <f t="shared" si="11"/>
        <v>254119136973</v>
      </c>
      <c r="P35">
        <f t="shared" si="12"/>
        <v>254119136973</v>
      </c>
      <c r="Q35">
        <f t="shared" si="13"/>
        <v>4428889966820</v>
      </c>
      <c r="R35">
        <f t="shared" si="14"/>
        <v>4428889966820</v>
      </c>
    </row>
    <row r="36" spans="1:18" x14ac:dyDescent="0.3">
      <c r="A36">
        <v>2574432</v>
      </c>
      <c r="B36">
        <v>2409710</v>
      </c>
      <c r="C36">
        <v>987486</v>
      </c>
      <c r="D36">
        <v>999043</v>
      </c>
      <c r="E36">
        <f t="shared" si="1"/>
        <v>0.39850000000000002</v>
      </c>
      <c r="F36">
        <f t="shared" si="2"/>
        <v>4984142</v>
      </c>
      <c r="G36">
        <f t="shared" si="3"/>
        <v>1986529</v>
      </c>
      <c r="H36">
        <f t="shared" si="4"/>
        <v>791631</v>
      </c>
      <c r="I36">
        <f t="shared" si="5"/>
        <v>315464</v>
      </c>
      <c r="J36">
        <f t="shared" si="6"/>
        <v>125712</v>
      </c>
      <c r="K36">
        <f t="shared" si="7"/>
        <v>50096</v>
      </c>
      <c r="L36">
        <f t="shared" si="8"/>
        <v>19963</v>
      </c>
      <c r="M36">
        <f t="shared" si="9"/>
        <v>7955</v>
      </c>
      <c r="N36">
        <f t="shared" si="10"/>
        <v>3170</v>
      </c>
      <c r="O36">
        <f t="shared" si="11"/>
        <v>1263</v>
      </c>
      <c r="P36">
        <f t="shared" si="12"/>
        <v>503</v>
      </c>
      <c r="Q36">
        <f t="shared" si="13"/>
        <v>200</v>
      </c>
      <c r="R36">
        <f t="shared" si="14"/>
        <v>79</v>
      </c>
    </row>
    <row r="37" spans="1:18" x14ac:dyDescent="0.3">
      <c r="A37">
        <v>1778590</v>
      </c>
      <c r="B37">
        <v>1874844</v>
      </c>
      <c r="C37">
        <v>111191</v>
      </c>
      <c r="D37">
        <v>117846</v>
      </c>
      <c r="E37">
        <f t="shared" si="1"/>
        <v>6.2600000000000003E-2</v>
      </c>
      <c r="F37">
        <f t="shared" si="2"/>
        <v>3653434</v>
      </c>
      <c r="G37">
        <f t="shared" si="3"/>
        <v>229037</v>
      </c>
      <c r="H37">
        <f t="shared" si="4"/>
        <v>14337</v>
      </c>
      <c r="I37">
        <f t="shared" si="5"/>
        <v>897</v>
      </c>
      <c r="J37">
        <f t="shared" si="6"/>
        <v>56</v>
      </c>
      <c r="K37">
        <f t="shared" si="7"/>
        <v>3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</row>
    <row r="38" spans="1:18" x14ac:dyDescent="0.3">
      <c r="A38">
        <v>1506541</v>
      </c>
      <c r="B38">
        <v>1414887</v>
      </c>
      <c r="C38">
        <v>1216612</v>
      </c>
      <c r="D38">
        <v>1166775</v>
      </c>
      <c r="E38">
        <f t="shared" si="1"/>
        <v>0.81579999999999997</v>
      </c>
      <c r="F38">
        <f t="shared" si="2"/>
        <v>2921428</v>
      </c>
      <c r="G38">
        <f t="shared" si="3"/>
        <v>2383387</v>
      </c>
      <c r="H38">
        <f t="shared" si="4"/>
        <v>1944367</v>
      </c>
      <c r="I38">
        <f t="shared" si="5"/>
        <v>1586214</v>
      </c>
      <c r="J38">
        <f t="shared" si="6"/>
        <v>1294033</v>
      </c>
      <c r="K38">
        <f t="shared" si="7"/>
        <v>1055672</v>
      </c>
      <c r="L38">
        <f t="shared" si="8"/>
        <v>861217</v>
      </c>
      <c r="M38">
        <f t="shared" si="9"/>
        <v>702580</v>
      </c>
      <c r="N38">
        <f t="shared" si="10"/>
        <v>573164</v>
      </c>
      <c r="O38">
        <f t="shared" si="11"/>
        <v>467587</v>
      </c>
      <c r="P38">
        <f t="shared" si="12"/>
        <v>381457</v>
      </c>
      <c r="Q38">
        <f t="shared" si="13"/>
        <v>311192</v>
      </c>
      <c r="R38">
        <f t="shared" si="14"/>
        <v>253870</v>
      </c>
    </row>
    <row r="39" spans="1:18" x14ac:dyDescent="0.3">
      <c r="A39">
        <v>1598886</v>
      </c>
      <c r="B39">
        <v>1687917</v>
      </c>
      <c r="C39">
        <v>449788</v>
      </c>
      <c r="D39">
        <v>427615</v>
      </c>
      <c r="E39">
        <f t="shared" si="1"/>
        <v>0.26690000000000003</v>
      </c>
      <c r="F39">
        <f t="shared" si="2"/>
        <v>3286803</v>
      </c>
      <c r="G39">
        <f t="shared" si="3"/>
        <v>877403</v>
      </c>
      <c r="H39">
        <f t="shared" si="4"/>
        <v>234178</v>
      </c>
      <c r="I39">
        <f t="shared" si="5"/>
        <v>62502</v>
      </c>
      <c r="J39">
        <f t="shared" si="6"/>
        <v>16681</v>
      </c>
      <c r="K39">
        <f t="shared" si="7"/>
        <v>4452</v>
      </c>
      <c r="L39">
        <f t="shared" si="8"/>
        <v>1188</v>
      </c>
      <c r="M39">
        <f t="shared" si="9"/>
        <v>317</v>
      </c>
      <c r="N39">
        <f t="shared" si="10"/>
        <v>84</v>
      </c>
      <c r="O39">
        <f t="shared" si="11"/>
        <v>22</v>
      </c>
      <c r="P39">
        <f t="shared" si="12"/>
        <v>5</v>
      </c>
      <c r="Q39">
        <f t="shared" si="13"/>
        <v>1</v>
      </c>
      <c r="R39">
        <f t="shared" si="14"/>
        <v>0</v>
      </c>
    </row>
    <row r="40" spans="1:18" x14ac:dyDescent="0.3">
      <c r="A40">
        <v>548989</v>
      </c>
      <c r="B40">
        <v>514636</v>
      </c>
      <c r="C40">
        <v>2770344</v>
      </c>
      <c r="D40">
        <v>3187897</v>
      </c>
      <c r="E40">
        <f t="shared" si="1"/>
        <v>5.6017999999999999</v>
      </c>
      <c r="F40">
        <f t="shared" si="2"/>
        <v>1063625</v>
      </c>
      <c r="G40">
        <f t="shared" si="3"/>
        <v>5958241</v>
      </c>
      <c r="H40">
        <f t="shared" si="4"/>
        <v>5958241</v>
      </c>
      <c r="I40">
        <f t="shared" si="5"/>
        <v>33376874</v>
      </c>
      <c r="J40">
        <f t="shared" si="6"/>
        <v>33376874</v>
      </c>
      <c r="K40">
        <f t="shared" si="7"/>
        <v>186970572</v>
      </c>
      <c r="L40">
        <f t="shared" si="8"/>
        <v>186970572</v>
      </c>
      <c r="M40">
        <f t="shared" si="9"/>
        <v>1047371750</v>
      </c>
      <c r="N40">
        <f t="shared" si="10"/>
        <v>1047371750</v>
      </c>
      <c r="O40">
        <f t="shared" si="11"/>
        <v>5867167069</v>
      </c>
      <c r="P40">
        <f t="shared" si="12"/>
        <v>5867167069</v>
      </c>
      <c r="Q40">
        <f t="shared" si="13"/>
        <v>32866696487</v>
      </c>
      <c r="R40">
        <f t="shared" si="14"/>
        <v>32866696487</v>
      </c>
    </row>
    <row r="41" spans="1:18" x14ac:dyDescent="0.3">
      <c r="A41">
        <v>1175198</v>
      </c>
      <c r="B41">
        <v>1095440</v>
      </c>
      <c r="C41">
        <v>2657174</v>
      </c>
      <c r="D41">
        <v>2491947</v>
      </c>
      <c r="E41">
        <f t="shared" si="1"/>
        <v>2.2675999999999998</v>
      </c>
      <c r="F41">
        <f t="shared" si="2"/>
        <v>2270638</v>
      </c>
      <c r="G41">
        <f t="shared" si="3"/>
        <v>5149121</v>
      </c>
      <c r="H41">
        <f t="shared" si="4"/>
        <v>5149121</v>
      </c>
      <c r="I41">
        <f t="shared" si="5"/>
        <v>11676146</v>
      </c>
      <c r="J41">
        <f t="shared" si="6"/>
        <v>11676146</v>
      </c>
      <c r="K41">
        <f t="shared" si="7"/>
        <v>26476828</v>
      </c>
      <c r="L41">
        <f t="shared" si="8"/>
        <v>26476828</v>
      </c>
      <c r="M41">
        <f t="shared" si="9"/>
        <v>60038855</v>
      </c>
      <c r="N41">
        <f t="shared" si="10"/>
        <v>60038855</v>
      </c>
      <c r="O41">
        <f t="shared" si="11"/>
        <v>136144107</v>
      </c>
      <c r="P41">
        <f t="shared" si="12"/>
        <v>136144107</v>
      </c>
      <c r="Q41">
        <f t="shared" si="13"/>
        <v>308720377</v>
      </c>
      <c r="R41">
        <f t="shared" si="14"/>
        <v>308720377</v>
      </c>
    </row>
    <row r="42" spans="1:18" x14ac:dyDescent="0.3">
      <c r="A42">
        <v>2115336</v>
      </c>
      <c r="B42">
        <v>2202769</v>
      </c>
      <c r="C42">
        <v>15339</v>
      </c>
      <c r="D42">
        <v>14652</v>
      </c>
      <c r="E42">
        <f t="shared" si="1"/>
        <v>6.8999999999999999E-3</v>
      </c>
      <c r="F42">
        <f t="shared" si="2"/>
        <v>4318105</v>
      </c>
      <c r="G42">
        <f t="shared" si="3"/>
        <v>29991</v>
      </c>
      <c r="H42">
        <f t="shared" si="4"/>
        <v>206</v>
      </c>
      <c r="I42">
        <f t="shared" si="5"/>
        <v>1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</row>
    <row r="43" spans="1:18" x14ac:dyDescent="0.3">
      <c r="A43">
        <v>2346640</v>
      </c>
      <c r="B43">
        <v>2197559</v>
      </c>
      <c r="C43">
        <v>373470</v>
      </c>
      <c r="D43">
        <v>353365</v>
      </c>
      <c r="E43">
        <f t="shared" si="1"/>
        <v>0.15989999999999999</v>
      </c>
      <c r="F43">
        <f t="shared" si="2"/>
        <v>4544199</v>
      </c>
      <c r="G43">
        <f t="shared" si="3"/>
        <v>726835</v>
      </c>
      <c r="H43">
        <f t="shared" si="4"/>
        <v>116220</v>
      </c>
      <c r="I43">
        <f t="shared" si="5"/>
        <v>18583</v>
      </c>
      <c r="J43">
        <f t="shared" si="6"/>
        <v>2971</v>
      </c>
      <c r="K43">
        <f t="shared" si="7"/>
        <v>475</v>
      </c>
      <c r="L43">
        <f t="shared" si="8"/>
        <v>75</v>
      </c>
      <c r="M43">
        <f t="shared" si="9"/>
        <v>11</v>
      </c>
      <c r="N43">
        <f t="shared" si="10"/>
        <v>1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</row>
    <row r="44" spans="1:18" x14ac:dyDescent="0.3">
      <c r="A44">
        <v>2548438</v>
      </c>
      <c r="B44">
        <v>2577213</v>
      </c>
      <c r="C44">
        <v>37986</v>
      </c>
      <c r="D44">
        <v>37766</v>
      </c>
      <c r="E44">
        <f t="shared" si="1"/>
        <v>1.47E-2</v>
      </c>
      <c r="F44">
        <f t="shared" si="2"/>
        <v>5125651</v>
      </c>
      <c r="G44">
        <f t="shared" si="3"/>
        <v>75752</v>
      </c>
      <c r="H44">
        <f t="shared" si="4"/>
        <v>1113</v>
      </c>
      <c r="I44">
        <f t="shared" si="5"/>
        <v>16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</row>
    <row r="45" spans="1:18" x14ac:dyDescent="0.3">
      <c r="A45">
        <v>835495</v>
      </c>
      <c r="B45">
        <v>837746</v>
      </c>
      <c r="C45">
        <v>1106177</v>
      </c>
      <c r="D45">
        <v>917781</v>
      </c>
      <c r="E45">
        <f t="shared" si="1"/>
        <v>1.2096</v>
      </c>
      <c r="F45">
        <f t="shared" si="2"/>
        <v>1673241</v>
      </c>
      <c r="G45">
        <f t="shared" si="3"/>
        <v>2023958</v>
      </c>
      <c r="H45">
        <f t="shared" si="4"/>
        <v>2448179</v>
      </c>
      <c r="I45">
        <f t="shared" si="5"/>
        <v>2961317</v>
      </c>
      <c r="J45">
        <f t="shared" si="6"/>
        <v>3582009</v>
      </c>
      <c r="K45">
        <f t="shared" si="7"/>
        <v>4332798</v>
      </c>
      <c r="L45">
        <f t="shared" si="8"/>
        <v>5240952</v>
      </c>
      <c r="M45">
        <f t="shared" si="9"/>
        <v>6339455</v>
      </c>
      <c r="N45">
        <f t="shared" si="10"/>
        <v>7668204</v>
      </c>
      <c r="O45">
        <f t="shared" si="11"/>
        <v>9275459</v>
      </c>
      <c r="P45">
        <f t="shared" si="12"/>
        <v>11219595</v>
      </c>
      <c r="Q45">
        <f t="shared" si="13"/>
        <v>13571222</v>
      </c>
      <c r="R45">
        <f t="shared" si="14"/>
        <v>16415750</v>
      </c>
    </row>
    <row r="46" spans="1:18" x14ac:dyDescent="0.3">
      <c r="A46">
        <v>1187448</v>
      </c>
      <c r="B46">
        <v>1070426</v>
      </c>
      <c r="C46">
        <v>1504608</v>
      </c>
      <c r="D46">
        <v>1756990</v>
      </c>
      <c r="E46">
        <f t="shared" si="1"/>
        <v>1.4444999999999999</v>
      </c>
      <c r="F46">
        <f t="shared" si="2"/>
        <v>2257874</v>
      </c>
      <c r="G46">
        <f t="shared" si="3"/>
        <v>3261598</v>
      </c>
      <c r="H46">
        <f t="shared" si="4"/>
        <v>4711378</v>
      </c>
      <c r="I46">
        <f t="shared" si="5"/>
        <v>6805585</v>
      </c>
      <c r="J46">
        <f t="shared" si="6"/>
        <v>9830667</v>
      </c>
      <c r="K46">
        <f t="shared" si="7"/>
        <v>14200398</v>
      </c>
      <c r="L46">
        <f t="shared" si="8"/>
        <v>20512474</v>
      </c>
      <c r="M46">
        <f t="shared" si="9"/>
        <v>29630268</v>
      </c>
      <c r="N46">
        <f t="shared" si="10"/>
        <v>42800922</v>
      </c>
      <c r="O46">
        <f t="shared" si="11"/>
        <v>61825931</v>
      </c>
      <c r="P46">
        <f t="shared" si="12"/>
        <v>89307557</v>
      </c>
      <c r="Q46">
        <f t="shared" si="13"/>
        <v>129004766</v>
      </c>
      <c r="R46">
        <f t="shared" si="14"/>
        <v>186347384</v>
      </c>
    </row>
    <row r="47" spans="1:18" x14ac:dyDescent="0.3">
      <c r="A47">
        <v>140026</v>
      </c>
      <c r="B47">
        <v>146354</v>
      </c>
      <c r="C47">
        <v>2759991</v>
      </c>
      <c r="D47">
        <v>2742120</v>
      </c>
      <c r="E47">
        <f t="shared" si="1"/>
        <v>19.212599999999998</v>
      </c>
      <c r="F47">
        <f t="shared" si="2"/>
        <v>286380</v>
      </c>
      <c r="G47">
        <f t="shared" si="3"/>
        <v>5502111</v>
      </c>
      <c r="H47">
        <f t="shared" si="4"/>
        <v>5502111</v>
      </c>
      <c r="I47">
        <f t="shared" si="5"/>
        <v>105709857</v>
      </c>
      <c r="J47">
        <f t="shared" si="6"/>
        <v>105709857</v>
      </c>
      <c r="K47">
        <f t="shared" si="7"/>
        <v>2030961198</v>
      </c>
      <c r="L47">
        <f t="shared" si="8"/>
        <v>2030961198</v>
      </c>
      <c r="M47">
        <f t="shared" si="9"/>
        <v>39020045112</v>
      </c>
      <c r="N47">
        <f t="shared" si="10"/>
        <v>39020045112</v>
      </c>
      <c r="O47">
        <f t="shared" si="11"/>
        <v>749676518718</v>
      </c>
      <c r="P47">
        <f t="shared" si="12"/>
        <v>749676518718</v>
      </c>
      <c r="Q47">
        <f t="shared" si="13"/>
        <v>14403235083521</v>
      </c>
      <c r="R47">
        <f t="shared" si="14"/>
        <v>14403235083521</v>
      </c>
    </row>
    <row r="48" spans="1:18" x14ac:dyDescent="0.3">
      <c r="A48">
        <v>1198765</v>
      </c>
      <c r="B48">
        <v>1304945</v>
      </c>
      <c r="C48">
        <v>2786493</v>
      </c>
      <c r="D48">
        <v>2602643</v>
      </c>
      <c r="E48">
        <f t="shared" si="1"/>
        <v>2.1524000000000001</v>
      </c>
      <c r="F48">
        <f t="shared" si="2"/>
        <v>2503710</v>
      </c>
      <c r="G48">
        <f t="shared" si="3"/>
        <v>5389136</v>
      </c>
      <c r="H48">
        <f t="shared" si="4"/>
        <v>5389136</v>
      </c>
      <c r="I48">
        <f t="shared" si="5"/>
        <v>11599576</v>
      </c>
      <c r="J48">
        <f t="shared" si="6"/>
        <v>11599576</v>
      </c>
      <c r="K48">
        <f t="shared" si="7"/>
        <v>24966927</v>
      </c>
      <c r="L48">
        <f t="shared" si="8"/>
        <v>24966927</v>
      </c>
      <c r="M48">
        <f t="shared" si="9"/>
        <v>53738813</v>
      </c>
      <c r="N48">
        <f t="shared" si="10"/>
        <v>53738813</v>
      </c>
      <c r="O48">
        <f t="shared" si="11"/>
        <v>115667421</v>
      </c>
      <c r="P48">
        <f t="shared" si="12"/>
        <v>115667421</v>
      </c>
      <c r="Q48">
        <f t="shared" si="13"/>
        <v>248962556</v>
      </c>
      <c r="R48">
        <f t="shared" si="14"/>
        <v>248962556</v>
      </c>
    </row>
    <row r="49" spans="1:18" x14ac:dyDescent="0.3">
      <c r="A49">
        <v>2619776</v>
      </c>
      <c r="B49">
        <v>2749623</v>
      </c>
      <c r="C49">
        <v>2888215</v>
      </c>
      <c r="D49">
        <v>2800174</v>
      </c>
      <c r="E49">
        <f t="shared" si="1"/>
        <v>1.0593999999999999</v>
      </c>
      <c r="F49">
        <f t="shared" si="2"/>
        <v>5369399</v>
      </c>
      <c r="G49">
        <f t="shared" si="3"/>
        <v>5688389</v>
      </c>
      <c r="H49">
        <f t="shared" si="4"/>
        <v>6026279</v>
      </c>
      <c r="I49">
        <f t="shared" si="5"/>
        <v>6384239</v>
      </c>
      <c r="J49">
        <f t="shared" si="6"/>
        <v>6763462</v>
      </c>
      <c r="K49">
        <f t="shared" si="7"/>
        <v>7165211</v>
      </c>
      <c r="L49">
        <f t="shared" si="8"/>
        <v>7590824</v>
      </c>
      <c r="M49">
        <f t="shared" si="9"/>
        <v>8041718</v>
      </c>
      <c r="N49">
        <f t="shared" si="10"/>
        <v>8519396</v>
      </c>
      <c r="O49">
        <f t="shared" si="11"/>
        <v>9025448</v>
      </c>
      <c r="P49">
        <f t="shared" si="12"/>
        <v>9561559</v>
      </c>
      <c r="Q49">
        <f t="shared" si="13"/>
        <v>10129515</v>
      </c>
      <c r="R49">
        <f t="shared" si="14"/>
        <v>10731208</v>
      </c>
    </row>
    <row r="50" spans="1:18" x14ac:dyDescent="0.3">
      <c r="A50">
        <v>248398</v>
      </c>
      <c r="B50">
        <v>268511</v>
      </c>
      <c r="C50">
        <v>3110853</v>
      </c>
      <c r="D50">
        <v>2986411</v>
      </c>
      <c r="E50">
        <f t="shared" si="1"/>
        <v>11.7956</v>
      </c>
      <c r="F50">
        <f t="shared" si="2"/>
        <v>516909</v>
      </c>
      <c r="G50">
        <f t="shared" si="3"/>
        <v>6097264</v>
      </c>
      <c r="H50">
        <f t="shared" si="4"/>
        <v>6097264</v>
      </c>
      <c r="I50">
        <f t="shared" si="5"/>
        <v>71920887</v>
      </c>
      <c r="J50">
        <f t="shared" si="6"/>
        <v>71920887</v>
      </c>
      <c r="K50">
        <f t="shared" si="7"/>
        <v>848350014</v>
      </c>
      <c r="L50">
        <f t="shared" si="8"/>
        <v>848350014</v>
      </c>
      <c r="M50">
        <f t="shared" si="9"/>
        <v>10006797425</v>
      </c>
      <c r="N50">
        <f t="shared" si="10"/>
        <v>10006797425</v>
      </c>
      <c r="O50">
        <f t="shared" si="11"/>
        <v>118036179706</v>
      </c>
      <c r="P50">
        <f t="shared" si="12"/>
        <v>118036179706</v>
      </c>
      <c r="Q50">
        <f t="shared" si="13"/>
        <v>1392307561340</v>
      </c>
      <c r="R50">
        <f t="shared" si="14"/>
        <v>1392307561340</v>
      </c>
    </row>
    <row r="51" spans="1:18" x14ac:dyDescent="0.3">
      <c r="A51">
        <v>2494207</v>
      </c>
      <c r="B51">
        <v>2625207</v>
      </c>
      <c r="C51">
        <v>1796293</v>
      </c>
      <c r="D51">
        <v>1853602</v>
      </c>
      <c r="E51">
        <f t="shared" si="1"/>
        <v>0.71289999999999998</v>
      </c>
      <c r="F51">
        <f t="shared" si="2"/>
        <v>5119414</v>
      </c>
      <c r="G51">
        <f t="shared" si="3"/>
        <v>3649895</v>
      </c>
      <c r="H51">
        <f t="shared" si="4"/>
        <v>2602010</v>
      </c>
      <c r="I51">
        <f t="shared" si="5"/>
        <v>1854972</v>
      </c>
      <c r="J51">
        <f t="shared" si="6"/>
        <v>1322409</v>
      </c>
      <c r="K51">
        <f t="shared" si="7"/>
        <v>942745</v>
      </c>
      <c r="L51">
        <f t="shared" si="8"/>
        <v>672082</v>
      </c>
      <c r="M51">
        <f t="shared" si="9"/>
        <v>479127</v>
      </c>
      <c r="N51">
        <f t="shared" si="10"/>
        <v>341569</v>
      </c>
      <c r="O51">
        <f t="shared" si="11"/>
        <v>243504</v>
      </c>
      <c r="P51">
        <f t="shared" si="12"/>
        <v>173594</v>
      </c>
      <c r="Q51">
        <f t="shared" si="13"/>
        <v>123755</v>
      </c>
      <c r="R51">
        <f t="shared" si="14"/>
        <v>88224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I 4 3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D i O N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j j d S B 7 U A Q z M B A A B q A w A A E w A c A E Z v c m 1 1 b G F z L 1 N l Y 3 R p b 2 4 x L m 0 g o h g A K K A U A A A A A A A A A A A A A A A A A A A A A A A A A A A A 3 V G x T s M w E N 0 j 5 R 8 s d 0 m k E D W h Y a D K Q g o S C x J q W c A M J r l S K 4 l d 2 Z e q o e q C + C M m Z t T / w l U K F I l + A H g 5 3 3 t 3 9 n t 6 B n I U S p J x V 6 O h 6 7 i O m X E N B S k 1 F 5 K T l F S A r k P s 2 b z p 9 9 d i 8 6 w s m J l F O F J 5 U 4 N E 7 0 J U E G Z K o m 2 M R 7 N T d m N A G 3 b G N U L J C l g w h T P Q T M i p 0 j X H t u R H U 9 3 m T 8 w 2 j W 5 Z 3 I 8 S V n A J r P s 2 x C V S P 7 g b Q S V q g a B T O q Q B y V T V 1 N K k S U D O Z a 4 K I R / T K E 7 6 A b l u F M I Y 2 w r S 7 2 t 4 p S T c + 0 E n v 0 d v a w H S + l Q E 2 z m 1 L i b 8 w U 5 N N J d m K 6 x 7 f t L O w X h f Z o P V i n Z E Z B X Y R S A I S 1 w H 5 B O P L X 4 p 8 W Q Q b l f 3 i O N D x O A Q k f w k 1 r 7 r C P m 7 / P 2 s e n S X l h f 7 9 N 9 F t n n 5 u 3 n t t A 8 / A F B L A Q I t A B Q A A g A I A D i O N 1 J 7 B R y 5 o g A A A P U A A A A S A A A A A A A A A A A A A A A A A A A A A A B D b 2 5 m a W c v U G F j a 2 F n Z S 5 4 b W x Q S w E C L Q A U A A I A C A A 4 j j d S D 8 r p q 6 Q A A A D p A A A A E w A A A A A A A A A A A A A A A A D u A A A A W 0 N v b n R l b n R f V H l w Z X N d L n h t b F B L A Q I t A B Q A A g A I A D i O N 1 I H t Q B D M w E A A G o D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N A A A A A A A A f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z V D E 2 O j Q 0 O j Q 4 L j c 3 N j g 2 N z N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E t M D E t M j N U M T Y 6 N D c 6 M j M u N z U w N j I 4 M F o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c m F p b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L 1 p t a W U l Q z U l O D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3 N W r t E 1 U O + p G G 5 P F U W S w A A A A A C A A A A A A A Q Z g A A A A E A A C A A A A B V g E P E 7 v C V 0 Y O 7 e c h d p Y 0 y 6 / h b 0 d D b d 6 S p M L F / j R O 5 c g A A A A A O g A A A A A I A A C A A A A B p M m P t A K r V K A H Q / N N t L q D + n t F M y X A l e h X y N o a x W l f Q e 1 A A A A C i O O w w d O L C x 6 O W a F l w I I k q k 6 M X G 9 Q H E Y 7 Y M t 4 D y s z a 9 J 3 e E x H G b K C y W r Q B o 9 v f y l K b p L W F p B L y q L f K I 3 A F q E 9 / T C G N h y 7 a v H W 6 a 1 e 5 j X j A v 0 A A A A B l Y D i H w 3 V f 2 5 2 T W 9 n e 8 8 F 3 z 4 I C N G i M Q f e C R u C k G O p Y k e m F M J 2 G v 5 i N + f q U Y f J s u M o 2 I 3 s o N 2 Y I a U V z i p t 3 9 4 K G < / D a t a M a s h u p > 
</file>

<file path=customXml/itemProps1.xml><?xml version="1.0" encoding="utf-8"?>
<ds:datastoreItem xmlns:ds="http://schemas.openxmlformats.org/officeDocument/2006/customXml" ds:itemID="{3F2E9AFF-E940-48DA-9269-E691726593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kraina</vt:lpstr>
      <vt:lpstr>Arkusz1</vt:lpstr>
      <vt:lpstr>kraina!kraina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cp:lastPrinted>2021-01-23T16:49:10Z</cp:lastPrinted>
  <dcterms:created xsi:type="dcterms:W3CDTF">2021-01-23T16:42:08Z</dcterms:created>
  <dcterms:modified xsi:type="dcterms:W3CDTF">2021-01-23T18:42:49Z</dcterms:modified>
</cp:coreProperties>
</file>