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definedNames>
    <definedName name="rajd" localSheetId="0">Arkusz1!$A$1:$B$61</definedName>
    <definedName name="rajd" localSheetId="2">Arkusz3!$A$1:$B$61</definedName>
  </definedNames>
  <calcPr calcId="144525"/>
</workbook>
</file>

<file path=xl/calcChain.xml><?xml version="1.0" encoding="utf-8"?>
<calcChain xmlns="http://schemas.openxmlformats.org/spreadsheetml/2006/main">
  <c r="T10" i="3" l="1"/>
  <c r="M3" i="3"/>
  <c r="N3" i="3" s="1"/>
  <c r="M2" i="3"/>
  <c r="N2" i="3" s="1"/>
  <c r="R3" i="1"/>
  <c r="H2" i="3"/>
  <c r="J61" i="3"/>
  <c r="F61" i="3"/>
  <c r="E61" i="3"/>
  <c r="D61" i="3"/>
  <c r="G61" i="3" s="1"/>
  <c r="C61" i="3"/>
  <c r="K61" i="3" s="1"/>
  <c r="J60" i="3"/>
  <c r="F60" i="3"/>
  <c r="E60" i="3"/>
  <c r="C60" i="3"/>
  <c r="D60" i="3" s="1"/>
  <c r="G60" i="3" s="1"/>
  <c r="K59" i="3"/>
  <c r="J59" i="3"/>
  <c r="F59" i="3"/>
  <c r="E59" i="3"/>
  <c r="D59" i="3"/>
  <c r="C59" i="3"/>
  <c r="J58" i="3"/>
  <c r="F58" i="3"/>
  <c r="E58" i="3"/>
  <c r="C58" i="3"/>
  <c r="K57" i="3"/>
  <c r="J57" i="3"/>
  <c r="F57" i="3"/>
  <c r="E57" i="3"/>
  <c r="D57" i="3"/>
  <c r="G57" i="3" s="1"/>
  <c r="C57" i="3"/>
  <c r="J56" i="3"/>
  <c r="F56" i="3"/>
  <c r="E56" i="3"/>
  <c r="C56" i="3"/>
  <c r="D56" i="3" s="1"/>
  <c r="G56" i="3" s="1"/>
  <c r="K55" i="3"/>
  <c r="J55" i="3"/>
  <c r="F55" i="3"/>
  <c r="E55" i="3"/>
  <c r="D55" i="3"/>
  <c r="G55" i="3" s="1"/>
  <c r="C55" i="3"/>
  <c r="J54" i="3"/>
  <c r="F54" i="3"/>
  <c r="E54" i="3"/>
  <c r="C54" i="3"/>
  <c r="K53" i="3"/>
  <c r="J53" i="3"/>
  <c r="F53" i="3"/>
  <c r="E53" i="3"/>
  <c r="D53" i="3"/>
  <c r="G53" i="3" s="1"/>
  <c r="C53" i="3"/>
  <c r="J52" i="3"/>
  <c r="F52" i="3"/>
  <c r="E52" i="3"/>
  <c r="C52" i="3"/>
  <c r="D52" i="3" s="1"/>
  <c r="K51" i="3"/>
  <c r="J51" i="3"/>
  <c r="F51" i="3"/>
  <c r="E51" i="3"/>
  <c r="D51" i="3"/>
  <c r="G51" i="3" s="1"/>
  <c r="C51" i="3"/>
  <c r="J50" i="3"/>
  <c r="F50" i="3"/>
  <c r="E50" i="3"/>
  <c r="C50" i="3"/>
  <c r="K49" i="3"/>
  <c r="J49" i="3"/>
  <c r="F49" i="3"/>
  <c r="E49" i="3"/>
  <c r="D49" i="3"/>
  <c r="G49" i="3" s="1"/>
  <c r="C49" i="3"/>
  <c r="J48" i="3"/>
  <c r="F48" i="3"/>
  <c r="E48" i="3"/>
  <c r="C48" i="3"/>
  <c r="D48" i="3" s="1"/>
  <c r="G48" i="3" s="1"/>
  <c r="K47" i="3"/>
  <c r="J47" i="3"/>
  <c r="F47" i="3"/>
  <c r="E47" i="3"/>
  <c r="D47" i="3"/>
  <c r="C47" i="3"/>
  <c r="J46" i="3"/>
  <c r="F46" i="3"/>
  <c r="E46" i="3"/>
  <c r="C46" i="3"/>
  <c r="K45" i="3"/>
  <c r="J45" i="3"/>
  <c r="F45" i="3"/>
  <c r="E45" i="3"/>
  <c r="D45" i="3"/>
  <c r="G45" i="3" s="1"/>
  <c r="C45" i="3"/>
  <c r="J44" i="3"/>
  <c r="F44" i="3"/>
  <c r="E44" i="3"/>
  <c r="C44" i="3"/>
  <c r="D44" i="3" s="1"/>
  <c r="G44" i="3" s="1"/>
  <c r="K43" i="3"/>
  <c r="J43" i="3"/>
  <c r="F43" i="3"/>
  <c r="E43" i="3"/>
  <c r="D43" i="3"/>
  <c r="C43" i="3"/>
  <c r="J42" i="3"/>
  <c r="F42" i="3"/>
  <c r="E42" i="3"/>
  <c r="C42" i="3"/>
  <c r="K41" i="3"/>
  <c r="J41" i="3"/>
  <c r="F41" i="3"/>
  <c r="E41" i="3"/>
  <c r="D41" i="3"/>
  <c r="G41" i="3" s="1"/>
  <c r="C41" i="3"/>
  <c r="J40" i="3"/>
  <c r="F40" i="3"/>
  <c r="E40" i="3"/>
  <c r="C40" i="3"/>
  <c r="D40" i="3" s="1"/>
  <c r="G40" i="3" s="1"/>
  <c r="K39" i="3"/>
  <c r="J39" i="3"/>
  <c r="F39" i="3"/>
  <c r="E39" i="3"/>
  <c r="D39" i="3"/>
  <c r="G39" i="3" s="1"/>
  <c r="C39" i="3"/>
  <c r="J38" i="3"/>
  <c r="F38" i="3"/>
  <c r="E38" i="3"/>
  <c r="C38" i="3"/>
  <c r="K37" i="3"/>
  <c r="J37" i="3"/>
  <c r="F37" i="3"/>
  <c r="E37" i="3"/>
  <c r="D37" i="3"/>
  <c r="G37" i="3" s="1"/>
  <c r="C37" i="3"/>
  <c r="J36" i="3"/>
  <c r="F36" i="3"/>
  <c r="E36" i="3"/>
  <c r="C36" i="3"/>
  <c r="D36" i="3" s="1"/>
  <c r="K35" i="3"/>
  <c r="J35" i="3"/>
  <c r="F35" i="3"/>
  <c r="E35" i="3"/>
  <c r="D35" i="3"/>
  <c r="G35" i="3" s="1"/>
  <c r="C35" i="3"/>
  <c r="J34" i="3"/>
  <c r="F34" i="3"/>
  <c r="E34" i="3"/>
  <c r="C34" i="3"/>
  <c r="K33" i="3"/>
  <c r="J33" i="3"/>
  <c r="F33" i="3"/>
  <c r="E33" i="3"/>
  <c r="D33" i="3"/>
  <c r="G33" i="3" s="1"/>
  <c r="C33" i="3"/>
  <c r="J32" i="3"/>
  <c r="F32" i="3"/>
  <c r="E32" i="3"/>
  <c r="C32" i="3"/>
  <c r="K31" i="3"/>
  <c r="J31" i="3"/>
  <c r="F31" i="3"/>
  <c r="E31" i="3"/>
  <c r="D31" i="3"/>
  <c r="G31" i="3" s="1"/>
  <c r="C31" i="3"/>
  <c r="J30" i="3"/>
  <c r="F30" i="3"/>
  <c r="E30" i="3"/>
  <c r="C30" i="3"/>
  <c r="K29" i="3"/>
  <c r="J29" i="3"/>
  <c r="F29" i="3"/>
  <c r="E29" i="3"/>
  <c r="D29" i="3"/>
  <c r="C29" i="3"/>
  <c r="J28" i="3"/>
  <c r="F28" i="3"/>
  <c r="E28" i="3"/>
  <c r="C28" i="3"/>
  <c r="K27" i="3"/>
  <c r="J27" i="3"/>
  <c r="F27" i="3"/>
  <c r="E27" i="3"/>
  <c r="D27" i="3"/>
  <c r="C27" i="3"/>
  <c r="J26" i="3"/>
  <c r="F26" i="3"/>
  <c r="E26" i="3"/>
  <c r="C26" i="3"/>
  <c r="K25" i="3"/>
  <c r="J25" i="3"/>
  <c r="F25" i="3"/>
  <c r="E25" i="3"/>
  <c r="D25" i="3"/>
  <c r="G25" i="3" s="1"/>
  <c r="C25" i="3"/>
  <c r="K24" i="3"/>
  <c r="J24" i="3"/>
  <c r="F24" i="3"/>
  <c r="E24" i="3"/>
  <c r="D24" i="3"/>
  <c r="C24" i="3"/>
  <c r="K23" i="3"/>
  <c r="J23" i="3"/>
  <c r="F23" i="3"/>
  <c r="E23" i="3"/>
  <c r="C23" i="3"/>
  <c r="D23" i="3" s="1"/>
  <c r="J22" i="3"/>
  <c r="F22" i="3"/>
  <c r="G22" i="3" s="1"/>
  <c r="E22" i="3"/>
  <c r="C22" i="3"/>
  <c r="D22" i="3" s="1"/>
  <c r="J21" i="3"/>
  <c r="F21" i="3"/>
  <c r="E21" i="3"/>
  <c r="C21" i="3"/>
  <c r="K21" i="3" s="1"/>
  <c r="K20" i="3"/>
  <c r="J20" i="3"/>
  <c r="F20" i="3"/>
  <c r="E20" i="3"/>
  <c r="D20" i="3"/>
  <c r="G20" i="3" s="1"/>
  <c r="C20" i="3"/>
  <c r="K19" i="3"/>
  <c r="J19" i="3"/>
  <c r="F19" i="3"/>
  <c r="E19" i="3"/>
  <c r="C19" i="3"/>
  <c r="D19" i="3" s="1"/>
  <c r="G19" i="3" s="1"/>
  <c r="K18" i="3"/>
  <c r="J18" i="3"/>
  <c r="F18" i="3"/>
  <c r="G18" i="3" s="1"/>
  <c r="E18" i="3"/>
  <c r="C18" i="3"/>
  <c r="D18" i="3" s="1"/>
  <c r="J17" i="3"/>
  <c r="F17" i="3"/>
  <c r="E17" i="3"/>
  <c r="C17" i="3"/>
  <c r="K17" i="3" s="1"/>
  <c r="K16" i="3"/>
  <c r="J16" i="3"/>
  <c r="F16" i="3"/>
  <c r="E16" i="3"/>
  <c r="D16" i="3"/>
  <c r="G16" i="3" s="1"/>
  <c r="C16" i="3"/>
  <c r="J15" i="3"/>
  <c r="F15" i="3"/>
  <c r="G15" i="3" s="1"/>
  <c r="E15" i="3"/>
  <c r="C15" i="3"/>
  <c r="D15" i="3" s="1"/>
  <c r="K14" i="3"/>
  <c r="J14" i="3"/>
  <c r="F14" i="3"/>
  <c r="E14" i="3"/>
  <c r="C14" i="3"/>
  <c r="D14" i="3" s="1"/>
  <c r="G14" i="3" s="1"/>
  <c r="J13" i="3"/>
  <c r="F13" i="3"/>
  <c r="E13" i="3"/>
  <c r="D13" i="3"/>
  <c r="G13" i="3" s="1"/>
  <c r="C13" i="3"/>
  <c r="K13" i="3" s="1"/>
  <c r="K12" i="3"/>
  <c r="J12" i="3"/>
  <c r="F12" i="3"/>
  <c r="E12" i="3"/>
  <c r="D12" i="3"/>
  <c r="C12" i="3"/>
  <c r="K11" i="3"/>
  <c r="J11" i="3"/>
  <c r="F11" i="3"/>
  <c r="E11" i="3"/>
  <c r="C11" i="3"/>
  <c r="D11" i="3" s="1"/>
  <c r="G11" i="3" s="1"/>
  <c r="J10" i="3"/>
  <c r="F10" i="3"/>
  <c r="E10" i="3"/>
  <c r="D10" i="3"/>
  <c r="G10" i="3" s="1"/>
  <c r="C10" i="3"/>
  <c r="K10" i="3" s="1"/>
  <c r="J9" i="3"/>
  <c r="F9" i="3"/>
  <c r="E9" i="3"/>
  <c r="C9" i="3"/>
  <c r="K9" i="3" s="1"/>
  <c r="K8" i="3"/>
  <c r="J8" i="3"/>
  <c r="F8" i="3"/>
  <c r="E8" i="3"/>
  <c r="D8" i="3"/>
  <c r="C8" i="3"/>
  <c r="J7" i="3"/>
  <c r="F7" i="3"/>
  <c r="E7" i="3"/>
  <c r="C7" i="3"/>
  <c r="D7" i="3" s="1"/>
  <c r="G7" i="3" s="1"/>
  <c r="J6" i="3"/>
  <c r="F6" i="3"/>
  <c r="E6" i="3"/>
  <c r="C6" i="3"/>
  <c r="D6" i="3" s="1"/>
  <c r="G6" i="3" s="1"/>
  <c r="J5" i="3"/>
  <c r="F5" i="3"/>
  <c r="E5" i="3"/>
  <c r="C5" i="3"/>
  <c r="K5" i="3" s="1"/>
  <c r="K4" i="3"/>
  <c r="J4" i="3"/>
  <c r="F4" i="3"/>
  <c r="E4" i="3"/>
  <c r="D4" i="3"/>
  <c r="G4" i="3" s="1"/>
  <c r="C4" i="3"/>
  <c r="J3" i="3"/>
  <c r="F3" i="3"/>
  <c r="E3" i="3"/>
  <c r="D3" i="3"/>
  <c r="G3" i="3" s="1"/>
  <c r="C3" i="3"/>
  <c r="K3" i="3" s="1"/>
  <c r="K2" i="3"/>
  <c r="J2" i="3"/>
  <c r="F2" i="3"/>
  <c r="E2" i="3"/>
  <c r="D2" i="3"/>
  <c r="G2" i="3" s="1"/>
  <c r="C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R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H4" i="1"/>
  <c r="H3" i="1"/>
  <c r="L3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2" i="1"/>
  <c r="D2" i="1" s="1"/>
  <c r="O3" i="3" l="1"/>
  <c r="O2" i="3"/>
  <c r="L2" i="3"/>
  <c r="D5" i="3"/>
  <c r="G5" i="3" s="1"/>
  <c r="G12" i="3"/>
  <c r="D17" i="3"/>
  <c r="G17" i="3" s="1"/>
  <c r="K26" i="3"/>
  <c r="D26" i="3"/>
  <c r="G26" i="3" s="1"/>
  <c r="K38" i="3"/>
  <c r="D38" i="3"/>
  <c r="G38" i="3" s="1"/>
  <c r="K50" i="3"/>
  <c r="D50" i="3"/>
  <c r="G50" i="3" s="1"/>
  <c r="K6" i="3"/>
  <c r="G8" i="3"/>
  <c r="K15" i="3"/>
  <c r="K22" i="3"/>
  <c r="G23" i="3"/>
  <c r="G24" i="3"/>
  <c r="D32" i="3"/>
  <c r="G32" i="3" s="1"/>
  <c r="K32" i="3"/>
  <c r="K34" i="3"/>
  <c r="D34" i="3"/>
  <c r="G34" i="3" s="1"/>
  <c r="K54" i="3"/>
  <c r="D54" i="3"/>
  <c r="G54" i="3" s="1"/>
  <c r="K7" i="3"/>
  <c r="D9" i="3"/>
  <c r="G9" i="3" s="1"/>
  <c r="D21" i="3"/>
  <c r="G21" i="3" s="1"/>
  <c r="G27" i="3"/>
  <c r="D28" i="3"/>
  <c r="G28" i="3" s="1"/>
  <c r="K28" i="3"/>
  <c r="K46" i="3"/>
  <c r="D46" i="3"/>
  <c r="G46" i="3" s="1"/>
  <c r="G47" i="3"/>
  <c r="G29" i="3"/>
  <c r="K30" i="3"/>
  <c r="D30" i="3"/>
  <c r="G30" i="3" s="1"/>
  <c r="G36" i="3"/>
  <c r="K42" i="3"/>
  <c r="D42" i="3"/>
  <c r="G42" i="3" s="1"/>
  <c r="G43" i="3"/>
  <c r="G52" i="3"/>
  <c r="K58" i="3"/>
  <c r="D58" i="3"/>
  <c r="G58" i="3" s="1"/>
  <c r="G59" i="3"/>
  <c r="K36" i="3"/>
  <c r="K40" i="3"/>
  <c r="K44" i="3"/>
  <c r="K48" i="3"/>
  <c r="K52" i="3"/>
  <c r="K56" i="3"/>
  <c r="K60" i="3"/>
  <c r="L4" i="1"/>
  <c r="H5" i="1" s="1"/>
  <c r="H3" i="3" l="1"/>
  <c r="L3" i="3" s="1"/>
  <c r="L5" i="1"/>
  <c r="H6" i="1" s="1"/>
  <c r="H4" i="3" l="1"/>
  <c r="L4" i="3" s="1"/>
  <c r="M4" i="3" s="1"/>
  <c r="P2" i="3"/>
  <c r="L6" i="1"/>
  <c r="H7" i="1" s="1"/>
  <c r="L7" i="1" s="1"/>
  <c r="H8" i="1" s="1"/>
  <c r="H5" i="3" l="1"/>
  <c r="L5" i="3" s="1"/>
  <c r="M5" i="3" s="1"/>
  <c r="P3" i="3"/>
  <c r="L8" i="1"/>
  <c r="H9" i="1" s="1"/>
  <c r="N4" i="3" l="1"/>
  <c r="O4" i="3"/>
  <c r="H6" i="3"/>
  <c r="L6" i="3" s="1"/>
  <c r="M6" i="3" s="1"/>
  <c r="L9" i="1"/>
  <c r="H10" i="1" s="1"/>
  <c r="P4" i="3" l="1"/>
  <c r="N5" i="3"/>
  <c r="O5" i="3"/>
  <c r="H7" i="3"/>
  <c r="L7" i="3" s="1"/>
  <c r="M7" i="3" s="1"/>
  <c r="L10" i="1"/>
  <c r="H11" i="1" s="1"/>
  <c r="P5" i="3" l="1"/>
  <c r="N6" i="3"/>
  <c r="O6" i="3"/>
  <c r="H8" i="3"/>
  <c r="L8" i="3" s="1"/>
  <c r="M8" i="3" s="1"/>
  <c r="L11" i="1"/>
  <c r="H12" i="1" s="1"/>
  <c r="P6" i="3" l="1"/>
  <c r="N7" i="3"/>
  <c r="O7" i="3"/>
  <c r="H9" i="3"/>
  <c r="L9" i="3" s="1"/>
  <c r="M9" i="3" s="1"/>
  <c r="L12" i="1"/>
  <c r="H13" i="1" s="1"/>
  <c r="P7" i="3" l="1"/>
  <c r="N8" i="3"/>
  <c r="O8" i="3"/>
  <c r="H10" i="3"/>
  <c r="L10" i="3" s="1"/>
  <c r="M10" i="3" s="1"/>
  <c r="L13" i="1"/>
  <c r="H14" i="1" s="1"/>
  <c r="P8" i="3" l="1"/>
  <c r="N9" i="3"/>
  <c r="O9" i="3"/>
  <c r="H11" i="3"/>
  <c r="L11" i="3" s="1"/>
  <c r="M11" i="3" s="1"/>
  <c r="L14" i="1"/>
  <c r="H15" i="1" s="1"/>
  <c r="P9" i="3" l="1"/>
  <c r="N10" i="3"/>
  <c r="O10" i="3"/>
  <c r="H12" i="3"/>
  <c r="L12" i="3" s="1"/>
  <c r="M12" i="3" s="1"/>
  <c r="L15" i="1"/>
  <c r="H16" i="1" s="1"/>
  <c r="P10" i="3" l="1"/>
  <c r="N11" i="3"/>
  <c r="O11" i="3"/>
  <c r="H13" i="3"/>
  <c r="L13" i="3" s="1"/>
  <c r="M13" i="3" s="1"/>
  <c r="L16" i="1"/>
  <c r="H17" i="1" s="1"/>
  <c r="P11" i="3" l="1"/>
  <c r="N12" i="3"/>
  <c r="O12" i="3"/>
  <c r="H14" i="3"/>
  <c r="L14" i="3" s="1"/>
  <c r="M14" i="3" s="1"/>
  <c r="L17" i="1"/>
  <c r="H18" i="1" s="1"/>
  <c r="P12" i="3" l="1"/>
  <c r="N13" i="3"/>
  <c r="O13" i="3"/>
  <c r="H15" i="3"/>
  <c r="L15" i="3" s="1"/>
  <c r="M15" i="3" s="1"/>
  <c r="L18" i="1"/>
  <c r="H19" i="1" s="1"/>
  <c r="P13" i="3" l="1"/>
  <c r="N14" i="3"/>
  <c r="O14" i="3"/>
  <c r="H16" i="3"/>
  <c r="L16" i="3" s="1"/>
  <c r="M16" i="3" s="1"/>
  <c r="L19" i="1"/>
  <c r="H20" i="1" s="1"/>
  <c r="P14" i="3" l="1"/>
  <c r="N15" i="3"/>
  <c r="O15" i="3"/>
  <c r="H17" i="3"/>
  <c r="L17" i="3" s="1"/>
  <c r="M17" i="3" s="1"/>
  <c r="L20" i="1"/>
  <c r="H21" i="1" s="1"/>
  <c r="P15" i="3" l="1"/>
  <c r="N16" i="3"/>
  <c r="O16" i="3"/>
  <c r="H18" i="3"/>
  <c r="L18" i="3" s="1"/>
  <c r="M18" i="3" s="1"/>
  <c r="L21" i="1"/>
  <c r="H22" i="1" s="1"/>
  <c r="P16" i="3" l="1"/>
  <c r="N17" i="3"/>
  <c r="O17" i="3"/>
  <c r="H19" i="3"/>
  <c r="L19" i="3" s="1"/>
  <c r="M19" i="3" s="1"/>
  <c r="L22" i="1"/>
  <c r="H23" i="1" s="1"/>
  <c r="P17" i="3" l="1"/>
  <c r="N18" i="3"/>
  <c r="O18" i="3"/>
  <c r="H20" i="3"/>
  <c r="L20" i="3" s="1"/>
  <c r="M20" i="3" s="1"/>
  <c r="L23" i="1"/>
  <c r="H24" i="1" s="1"/>
  <c r="P18" i="3" l="1"/>
  <c r="N19" i="3"/>
  <c r="O19" i="3"/>
  <c r="H21" i="3"/>
  <c r="L21" i="3" s="1"/>
  <c r="M21" i="3" s="1"/>
  <c r="L24" i="1"/>
  <c r="H25" i="1" s="1"/>
  <c r="P19" i="3" l="1"/>
  <c r="N20" i="3"/>
  <c r="O20" i="3"/>
  <c r="H22" i="3"/>
  <c r="L22" i="3" s="1"/>
  <c r="M22" i="3" s="1"/>
  <c r="L25" i="1"/>
  <c r="H26" i="1" s="1"/>
  <c r="P20" i="3" l="1"/>
  <c r="N21" i="3"/>
  <c r="O21" i="3"/>
  <c r="H23" i="3"/>
  <c r="L23" i="3" s="1"/>
  <c r="M23" i="3" s="1"/>
  <c r="L26" i="1"/>
  <c r="H27" i="1" s="1"/>
  <c r="P21" i="3" l="1"/>
  <c r="N22" i="3"/>
  <c r="O22" i="3"/>
  <c r="H24" i="3"/>
  <c r="L24" i="3" s="1"/>
  <c r="M24" i="3" s="1"/>
  <c r="L27" i="1"/>
  <c r="H28" i="1" s="1"/>
  <c r="P22" i="3" l="1"/>
  <c r="N23" i="3"/>
  <c r="O23" i="3"/>
  <c r="H25" i="3"/>
  <c r="L25" i="3" s="1"/>
  <c r="M25" i="3" s="1"/>
  <c r="L28" i="1"/>
  <c r="H29" i="1" s="1"/>
  <c r="P23" i="3" l="1"/>
  <c r="N24" i="3"/>
  <c r="O24" i="3"/>
  <c r="H26" i="3"/>
  <c r="L26" i="3" s="1"/>
  <c r="M26" i="3" s="1"/>
  <c r="L29" i="1"/>
  <c r="H30" i="1" s="1"/>
  <c r="P24" i="3" l="1"/>
  <c r="N25" i="3"/>
  <c r="O25" i="3"/>
  <c r="H27" i="3"/>
  <c r="L27" i="3" s="1"/>
  <c r="M27" i="3" s="1"/>
  <c r="L30" i="1"/>
  <c r="H31" i="1" s="1"/>
  <c r="P25" i="3" l="1"/>
  <c r="N26" i="3"/>
  <c r="O26" i="3"/>
  <c r="H28" i="3"/>
  <c r="L28" i="3" s="1"/>
  <c r="M28" i="3" s="1"/>
  <c r="L31" i="1"/>
  <c r="H32" i="1" s="1"/>
  <c r="P26" i="3" l="1"/>
  <c r="N27" i="3"/>
  <c r="O27" i="3"/>
  <c r="H29" i="3"/>
  <c r="L29" i="3" s="1"/>
  <c r="M29" i="3" s="1"/>
  <c r="L32" i="1"/>
  <c r="H33" i="1" s="1"/>
  <c r="P27" i="3" l="1"/>
  <c r="N28" i="3"/>
  <c r="O28" i="3"/>
  <c r="H30" i="3"/>
  <c r="L30" i="3" s="1"/>
  <c r="M30" i="3" s="1"/>
  <c r="L33" i="1"/>
  <c r="H34" i="1" s="1"/>
  <c r="P28" i="3" l="1"/>
  <c r="N29" i="3"/>
  <c r="O29" i="3"/>
  <c r="H31" i="3"/>
  <c r="L31" i="3" s="1"/>
  <c r="M31" i="3" s="1"/>
  <c r="L34" i="1"/>
  <c r="H35" i="1" s="1"/>
  <c r="P29" i="3" l="1"/>
  <c r="N30" i="3"/>
  <c r="O30" i="3"/>
  <c r="H32" i="3"/>
  <c r="L32" i="3" s="1"/>
  <c r="M32" i="3" s="1"/>
  <c r="L35" i="1"/>
  <c r="H36" i="1" s="1"/>
  <c r="P30" i="3" l="1"/>
  <c r="N31" i="3"/>
  <c r="O31" i="3"/>
  <c r="H33" i="3"/>
  <c r="L33" i="3" s="1"/>
  <c r="M33" i="3" s="1"/>
  <c r="L36" i="1"/>
  <c r="H37" i="1" s="1"/>
  <c r="P31" i="3" l="1"/>
  <c r="N32" i="3"/>
  <c r="O32" i="3"/>
  <c r="H34" i="3"/>
  <c r="L34" i="3" s="1"/>
  <c r="M34" i="3" s="1"/>
  <c r="L37" i="1"/>
  <c r="H38" i="1" s="1"/>
  <c r="P32" i="3" l="1"/>
  <c r="N33" i="3"/>
  <c r="O33" i="3"/>
  <c r="H35" i="3"/>
  <c r="L35" i="3" s="1"/>
  <c r="M35" i="3" s="1"/>
  <c r="L38" i="1"/>
  <c r="H39" i="1" s="1"/>
  <c r="P33" i="3" l="1"/>
  <c r="N34" i="3"/>
  <c r="O34" i="3"/>
  <c r="H36" i="3"/>
  <c r="L36" i="3" s="1"/>
  <c r="M36" i="3" s="1"/>
  <c r="L39" i="1"/>
  <c r="H40" i="1" s="1"/>
  <c r="P34" i="3" l="1"/>
  <c r="N35" i="3"/>
  <c r="O35" i="3"/>
  <c r="H37" i="3"/>
  <c r="L37" i="3" s="1"/>
  <c r="M37" i="3" s="1"/>
  <c r="L40" i="1"/>
  <c r="H41" i="1" s="1"/>
  <c r="P35" i="3" l="1"/>
  <c r="N36" i="3"/>
  <c r="O36" i="3"/>
  <c r="H38" i="3"/>
  <c r="L38" i="3" s="1"/>
  <c r="M38" i="3" s="1"/>
  <c r="L41" i="1"/>
  <c r="H42" i="1" s="1"/>
  <c r="P36" i="3" l="1"/>
  <c r="N37" i="3"/>
  <c r="O37" i="3"/>
  <c r="H39" i="3"/>
  <c r="L39" i="3" s="1"/>
  <c r="M39" i="3" s="1"/>
  <c r="L42" i="1"/>
  <c r="H43" i="1" s="1"/>
  <c r="P37" i="3" l="1"/>
  <c r="N38" i="3"/>
  <c r="O38" i="3"/>
  <c r="H40" i="3"/>
  <c r="L40" i="3" s="1"/>
  <c r="M40" i="3" s="1"/>
  <c r="L43" i="1"/>
  <c r="H44" i="1" s="1"/>
  <c r="P38" i="3" l="1"/>
  <c r="N39" i="3"/>
  <c r="O39" i="3"/>
  <c r="H41" i="3"/>
  <c r="L41" i="3" s="1"/>
  <c r="M41" i="3" s="1"/>
  <c r="L44" i="1"/>
  <c r="H45" i="1" s="1"/>
  <c r="P39" i="3" l="1"/>
  <c r="N40" i="3"/>
  <c r="O40" i="3"/>
  <c r="H42" i="3"/>
  <c r="L42" i="3" s="1"/>
  <c r="M42" i="3" s="1"/>
  <c r="L45" i="1"/>
  <c r="H46" i="1" s="1"/>
  <c r="P40" i="3" l="1"/>
  <c r="N41" i="3"/>
  <c r="O41" i="3"/>
  <c r="H43" i="3"/>
  <c r="L43" i="3" s="1"/>
  <c r="M43" i="3" s="1"/>
  <c r="L46" i="1"/>
  <c r="H47" i="1" s="1"/>
  <c r="P41" i="3" l="1"/>
  <c r="N42" i="3"/>
  <c r="O42" i="3"/>
  <c r="H44" i="3"/>
  <c r="L44" i="3" s="1"/>
  <c r="M44" i="3" s="1"/>
  <c r="L47" i="1"/>
  <c r="H48" i="1" s="1"/>
  <c r="P42" i="3" l="1"/>
  <c r="N43" i="3"/>
  <c r="O43" i="3"/>
  <c r="H45" i="3"/>
  <c r="L45" i="3" s="1"/>
  <c r="M45" i="3" s="1"/>
  <c r="L48" i="1"/>
  <c r="H49" i="1" s="1"/>
  <c r="P43" i="3" l="1"/>
  <c r="N44" i="3"/>
  <c r="O44" i="3"/>
  <c r="H46" i="3"/>
  <c r="L46" i="3" s="1"/>
  <c r="M46" i="3" s="1"/>
  <c r="L49" i="1"/>
  <c r="H50" i="1" s="1"/>
  <c r="P44" i="3" l="1"/>
  <c r="N45" i="3"/>
  <c r="O45" i="3"/>
  <c r="H47" i="3"/>
  <c r="L47" i="3" s="1"/>
  <c r="M47" i="3" s="1"/>
  <c r="L50" i="1"/>
  <c r="H51" i="1" s="1"/>
  <c r="P45" i="3" l="1"/>
  <c r="N46" i="3"/>
  <c r="O46" i="3"/>
  <c r="H48" i="3"/>
  <c r="L48" i="3" s="1"/>
  <c r="M48" i="3" s="1"/>
  <c r="L51" i="1"/>
  <c r="H52" i="1" s="1"/>
  <c r="P46" i="3" l="1"/>
  <c r="N47" i="3"/>
  <c r="O47" i="3"/>
  <c r="H49" i="3"/>
  <c r="L49" i="3" s="1"/>
  <c r="M49" i="3" s="1"/>
  <c r="L52" i="1"/>
  <c r="H53" i="1" s="1"/>
  <c r="P47" i="3" l="1"/>
  <c r="N48" i="3"/>
  <c r="O48" i="3"/>
  <c r="H50" i="3"/>
  <c r="L50" i="3" s="1"/>
  <c r="M50" i="3" s="1"/>
  <c r="L53" i="1"/>
  <c r="H54" i="1" s="1"/>
  <c r="P48" i="3" l="1"/>
  <c r="N49" i="3"/>
  <c r="O49" i="3"/>
  <c r="H51" i="3"/>
  <c r="L51" i="3" s="1"/>
  <c r="M51" i="3" s="1"/>
  <c r="L54" i="1"/>
  <c r="H55" i="1" s="1"/>
  <c r="P49" i="3" l="1"/>
  <c r="N50" i="3"/>
  <c r="O50" i="3"/>
  <c r="H52" i="3"/>
  <c r="L52" i="3" s="1"/>
  <c r="M52" i="3" s="1"/>
  <c r="L55" i="1"/>
  <c r="H56" i="1" s="1"/>
  <c r="P50" i="3" l="1"/>
  <c r="N51" i="3"/>
  <c r="O51" i="3"/>
  <c r="H53" i="3"/>
  <c r="L53" i="3" s="1"/>
  <c r="M53" i="3" s="1"/>
  <c r="L56" i="1"/>
  <c r="H57" i="1" s="1"/>
  <c r="P51" i="3" l="1"/>
  <c r="N52" i="3"/>
  <c r="O52" i="3"/>
  <c r="H54" i="3"/>
  <c r="L54" i="3" s="1"/>
  <c r="M54" i="3" s="1"/>
  <c r="L57" i="1"/>
  <c r="H58" i="1" s="1"/>
  <c r="P52" i="3" l="1"/>
  <c r="N53" i="3"/>
  <c r="O53" i="3"/>
  <c r="H55" i="3"/>
  <c r="L55" i="3" s="1"/>
  <c r="M55" i="3" s="1"/>
  <c r="L58" i="1"/>
  <c r="H59" i="1" s="1"/>
  <c r="P53" i="3" l="1"/>
  <c r="N54" i="3"/>
  <c r="O54" i="3"/>
  <c r="H56" i="3"/>
  <c r="L56" i="3" s="1"/>
  <c r="M56" i="3" s="1"/>
  <c r="L59" i="1"/>
  <c r="H60" i="1" s="1"/>
  <c r="P54" i="3" l="1"/>
  <c r="N55" i="3"/>
  <c r="O55" i="3"/>
  <c r="H57" i="3"/>
  <c r="L57" i="3" s="1"/>
  <c r="M57" i="3" s="1"/>
  <c r="L60" i="1"/>
  <c r="H61" i="1" s="1"/>
  <c r="L61" i="1" s="1"/>
  <c r="P55" i="3" l="1"/>
  <c r="N56" i="3"/>
  <c r="O56" i="3"/>
  <c r="H58" i="3"/>
  <c r="L58" i="3" s="1"/>
  <c r="M58" i="3" s="1"/>
  <c r="P56" i="3" l="1"/>
  <c r="N57" i="3"/>
  <c r="O57" i="3"/>
  <c r="H59" i="3"/>
  <c r="L59" i="3" s="1"/>
  <c r="M59" i="3" s="1"/>
  <c r="P57" i="3" l="1"/>
  <c r="N58" i="3"/>
  <c r="O58" i="3"/>
  <c r="H60" i="3"/>
  <c r="L60" i="3" s="1"/>
  <c r="M60" i="3" s="1"/>
  <c r="P58" i="3" l="1"/>
  <c r="N59" i="3"/>
  <c r="O59" i="3"/>
  <c r="H61" i="3"/>
  <c r="L61" i="3" s="1"/>
  <c r="M61" i="3" s="1"/>
  <c r="P59" i="3" l="1"/>
  <c r="N60" i="3"/>
  <c r="O60" i="3"/>
  <c r="N61" i="3"/>
  <c r="O61" i="3"/>
  <c r="S6" i="3" l="1"/>
  <c r="P61" i="3"/>
  <c r="P60" i="3"/>
</calcChain>
</file>

<file path=xl/connections.xml><?xml version="1.0" encoding="utf-8"?>
<connections xmlns="http://schemas.openxmlformats.org/spreadsheetml/2006/main">
  <connection id="1" name="rajd" type="6" refreshedVersion="4" background="1" saveData="1">
    <textPr codePage="852" sourceFile="C:\Users\CRF\OneDrive\Pulpit\excel\rajd.txt" decimal="," thousands=" " tab="0" semicolon="1">
      <textFields count="2">
        <textField type="YMD"/>
        <textField/>
      </textFields>
    </textPr>
  </connection>
  <connection id="2" name="rajd1" type="6" refreshedVersion="4" background="1" saveData="1">
    <textPr codePage="852" sourceFile="C:\Users\CRF\OneDrive\Pulpit\excel\rajd.txt" decimal="," thousands=" " tab="0" semicolon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<sst xmlns="http://schemas.openxmlformats.org/spreadsheetml/2006/main" count="40" uniqueCount="22">
  <si>
    <t>DATA</t>
  </si>
  <si>
    <t>PRZERWA NA OBIAD</t>
  </si>
  <si>
    <t>start wyprawy</t>
  </si>
  <si>
    <t>dzień tygodnia</t>
  </si>
  <si>
    <t>czas wyprawy</t>
  </si>
  <si>
    <t>godzina</t>
  </si>
  <si>
    <t>minuty</t>
  </si>
  <si>
    <t>wydajność silnika</t>
  </si>
  <si>
    <t>co 3 dzien</t>
  </si>
  <si>
    <t xml:space="preserve">co3 </t>
  </si>
  <si>
    <t>czynaprawa</t>
  </si>
  <si>
    <t>sprawnosc</t>
  </si>
  <si>
    <t>czas jazdy z silnikiem</t>
  </si>
  <si>
    <t>droga z silnikiem</t>
  </si>
  <si>
    <t>droga bez silnika</t>
  </si>
  <si>
    <t>zad1</t>
  </si>
  <si>
    <t>zad2</t>
  </si>
  <si>
    <t>zad3</t>
  </si>
  <si>
    <t>predkosc</t>
  </si>
  <si>
    <t>zabrudzenia</t>
  </si>
  <si>
    <t>dystans</t>
  </si>
  <si>
    <t>dodatkowy czas jazdy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</si>
</sst>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000000000%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9" fontId="0" fillId="0" borderId="0" xfId="0" applyNumberFormat="1"/>
    <xf numFmtId="174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Droga</a:t>
            </a:r>
            <a:r>
              <a:rPr lang="pl-PL" baseline="0"/>
              <a:t> przebyta podczas rajdu korzystając z silnika i bez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droga z silnikiem</c:v>
                </c:pt>
              </c:strCache>
            </c:strRef>
          </c:tx>
          <c:marker>
            <c:symbol val="none"/>
          </c:marker>
          <c:cat>
            <c:numRef>
              <c:f>Arkusz2!$A$2:$A$61</c:f>
              <c:numCache>
                <c:formatCode>m/d/yyyy</c:formatCode>
                <c:ptCount val="6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</c:numCache>
            </c:numRef>
          </c:cat>
          <c:val>
            <c:numRef>
              <c:f>Arkusz2!$B$2:$B$61</c:f>
              <c:numCache>
                <c:formatCode>General</c:formatCode>
                <c:ptCount val="60"/>
                <c:pt idx="0">
                  <c:v>150</c:v>
                </c:pt>
                <c:pt idx="1">
                  <c:v>150</c:v>
                </c:pt>
                <c:pt idx="2">
                  <c:v>144</c:v>
                </c:pt>
                <c:pt idx="3">
                  <c:v>144</c:v>
                </c:pt>
                <c:pt idx="4">
                  <c:v>145.5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135.5</c:v>
                </c:pt>
                <c:pt idx="9">
                  <c:v>135.5</c:v>
                </c:pt>
                <c:pt idx="10">
                  <c:v>135.5</c:v>
                </c:pt>
                <c:pt idx="11">
                  <c:v>131.5</c:v>
                </c:pt>
                <c:pt idx="12">
                  <c:v>132.5</c:v>
                </c:pt>
                <c:pt idx="13">
                  <c:v>132.5</c:v>
                </c:pt>
                <c:pt idx="14">
                  <c:v>127.5</c:v>
                </c:pt>
                <c:pt idx="15">
                  <c:v>127.5</c:v>
                </c:pt>
                <c:pt idx="16">
                  <c:v>127.5</c:v>
                </c:pt>
                <c:pt idx="17">
                  <c:v>122</c:v>
                </c:pt>
                <c:pt idx="18">
                  <c:v>123.5</c:v>
                </c:pt>
                <c:pt idx="19">
                  <c:v>124.5</c:v>
                </c:pt>
                <c:pt idx="20">
                  <c:v>119.5</c:v>
                </c:pt>
                <c:pt idx="21">
                  <c:v>119.5</c:v>
                </c:pt>
                <c:pt idx="22">
                  <c:v>119.5</c:v>
                </c:pt>
                <c:pt idx="23">
                  <c:v>115</c:v>
                </c:pt>
                <c:pt idx="24">
                  <c:v>115</c:v>
                </c:pt>
                <c:pt idx="25">
                  <c:v>116</c:v>
                </c:pt>
                <c:pt idx="26">
                  <c:v>112.5</c:v>
                </c:pt>
                <c:pt idx="27">
                  <c:v>112.5</c:v>
                </c:pt>
                <c:pt idx="28">
                  <c:v>112.5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104.5</c:v>
                </c:pt>
                <c:pt idx="33">
                  <c:v>106</c:v>
                </c:pt>
                <c:pt idx="34">
                  <c:v>106</c:v>
                </c:pt>
                <c:pt idx="35">
                  <c:v>101.5</c:v>
                </c:pt>
                <c:pt idx="36">
                  <c:v>101.5</c:v>
                </c:pt>
                <c:pt idx="37">
                  <c:v>101.5</c:v>
                </c:pt>
                <c:pt idx="38">
                  <c:v>97.5</c:v>
                </c:pt>
                <c:pt idx="39">
                  <c:v>98.5</c:v>
                </c:pt>
                <c:pt idx="40">
                  <c:v>99.5</c:v>
                </c:pt>
                <c:pt idx="41">
                  <c:v>95.5</c:v>
                </c:pt>
                <c:pt idx="42">
                  <c:v>95.5</c:v>
                </c:pt>
                <c:pt idx="43">
                  <c:v>95.5</c:v>
                </c:pt>
                <c:pt idx="44">
                  <c:v>91.5</c:v>
                </c:pt>
                <c:pt idx="45">
                  <c:v>91.5</c:v>
                </c:pt>
                <c:pt idx="46">
                  <c:v>92.5</c:v>
                </c:pt>
                <c:pt idx="47">
                  <c:v>89.5</c:v>
                </c:pt>
                <c:pt idx="48">
                  <c:v>89.5</c:v>
                </c:pt>
                <c:pt idx="49">
                  <c:v>89.5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83.5</c:v>
                </c:pt>
                <c:pt idx="54">
                  <c:v>84.5</c:v>
                </c:pt>
                <c:pt idx="55">
                  <c:v>84.5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77.5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droga bez silnika</c:v>
                </c:pt>
              </c:strCache>
            </c:strRef>
          </c:tx>
          <c:marker>
            <c:symbol val="none"/>
          </c:marker>
          <c:cat>
            <c:numRef>
              <c:f>Arkusz2!$A$2:$A$61</c:f>
              <c:numCache>
                <c:formatCode>m/d/yyyy</c:formatCode>
                <c:ptCount val="6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</c:numCache>
            </c:numRef>
          </c:cat>
          <c:val>
            <c:numRef>
              <c:f>Arkusz2!$C$2:$C$61</c:f>
              <c:numCache>
                <c:formatCode>General</c:formatCode>
                <c:ptCount val="60"/>
                <c:pt idx="0">
                  <c:v>71.25</c:v>
                </c:pt>
                <c:pt idx="1">
                  <c:v>71.25</c:v>
                </c:pt>
                <c:pt idx="2">
                  <c:v>75.05</c:v>
                </c:pt>
                <c:pt idx="3">
                  <c:v>60.8</c:v>
                </c:pt>
                <c:pt idx="4">
                  <c:v>2.85</c:v>
                </c:pt>
                <c:pt idx="5">
                  <c:v>15.2</c:v>
                </c:pt>
                <c:pt idx="6">
                  <c:v>72.2</c:v>
                </c:pt>
                <c:pt idx="7">
                  <c:v>72.2</c:v>
                </c:pt>
                <c:pt idx="8">
                  <c:v>75.683333329999996</c:v>
                </c:pt>
                <c:pt idx="9">
                  <c:v>85.183333329999996</c:v>
                </c:pt>
                <c:pt idx="10">
                  <c:v>85.183333329999996</c:v>
                </c:pt>
                <c:pt idx="11">
                  <c:v>30.716666669999999</c:v>
                </c:pt>
                <c:pt idx="12">
                  <c:v>30.083333329999999</c:v>
                </c:pt>
                <c:pt idx="13">
                  <c:v>80.75</c:v>
                </c:pt>
                <c:pt idx="14">
                  <c:v>83.916666669999998</c:v>
                </c:pt>
                <c:pt idx="15">
                  <c:v>83.916666669999998</c:v>
                </c:pt>
                <c:pt idx="16">
                  <c:v>83.916666669999998</c:v>
                </c:pt>
                <c:pt idx="17">
                  <c:v>84.233333329999994</c:v>
                </c:pt>
                <c:pt idx="18">
                  <c:v>26.283333330000001</c:v>
                </c:pt>
                <c:pt idx="19">
                  <c:v>25.65</c:v>
                </c:pt>
                <c:pt idx="20">
                  <c:v>88.983333329999994</c:v>
                </c:pt>
                <c:pt idx="21">
                  <c:v>88.983333329999994</c:v>
                </c:pt>
                <c:pt idx="22">
                  <c:v>88.983333329999994</c:v>
                </c:pt>
                <c:pt idx="23">
                  <c:v>93.416666669999998</c:v>
                </c:pt>
                <c:pt idx="24">
                  <c:v>93.416666669999998</c:v>
                </c:pt>
                <c:pt idx="25">
                  <c:v>35.783333329999998</c:v>
                </c:pt>
                <c:pt idx="26">
                  <c:v>23.75</c:v>
                </c:pt>
                <c:pt idx="27">
                  <c:v>80.75</c:v>
                </c:pt>
                <c:pt idx="28">
                  <c:v>80.75</c:v>
                </c:pt>
                <c:pt idx="29">
                  <c:v>83.6</c:v>
                </c:pt>
                <c:pt idx="30">
                  <c:v>96.266666670000006</c:v>
                </c:pt>
                <c:pt idx="31">
                  <c:v>96.266666670000006</c:v>
                </c:pt>
                <c:pt idx="32">
                  <c:v>41.483333330000001</c:v>
                </c:pt>
                <c:pt idx="33">
                  <c:v>40.533333329999998</c:v>
                </c:pt>
                <c:pt idx="34">
                  <c:v>94.366666670000001</c:v>
                </c:pt>
                <c:pt idx="35">
                  <c:v>97.216666669999995</c:v>
                </c:pt>
                <c:pt idx="36">
                  <c:v>97.216666669999995</c:v>
                </c:pt>
                <c:pt idx="37">
                  <c:v>97.216666669999995</c:v>
                </c:pt>
                <c:pt idx="38">
                  <c:v>95</c:v>
                </c:pt>
                <c:pt idx="39">
                  <c:v>37.366666670000001</c:v>
                </c:pt>
                <c:pt idx="40">
                  <c:v>36.733333330000001</c:v>
                </c:pt>
                <c:pt idx="41">
                  <c:v>105.7666667</c:v>
                </c:pt>
                <c:pt idx="42">
                  <c:v>105.7666667</c:v>
                </c:pt>
                <c:pt idx="43">
                  <c:v>105.7666667</c:v>
                </c:pt>
                <c:pt idx="44">
                  <c:v>108.3</c:v>
                </c:pt>
                <c:pt idx="45">
                  <c:v>108.3</c:v>
                </c:pt>
                <c:pt idx="46">
                  <c:v>50.666666669999998</c:v>
                </c:pt>
                <c:pt idx="47">
                  <c:v>52.566666669999996</c:v>
                </c:pt>
                <c:pt idx="48">
                  <c:v>90.566666670000004</c:v>
                </c:pt>
                <c:pt idx="49">
                  <c:v>90.566666670000004</c:v>
                </c:pt>
                <c:pt idx="50">
                  <c:v>92.783333330000005</c:v>
                </c:pt>
                <c:pt idx="51">
                  <c:v>107.0333333</c:v>
                </c:pt>
                <c:pt idx="52">
                  <c:v>107.0333333</c:v>
                </c:pt>
                <c:pt idx="53">
                  <c:v>51.616666670000001</c:v>
                </c:pt>
                <c:pt idx="54">
                  <c:v>50.983333330000001</c:v>
                </c:pt>
                <c:pt idx="55">
                  <c:v>107.9833333</c:v>
                </c:pt>
                <c:pt idx="56">
                  <c:v>111.7833333</c:v>
                </c:pt>
                <c:pt idx="57">
                  <c:v>111.7833333</c:v>
                </c:pt>
                <c:pt idx="58">
                  <c:v>111.7833333</c:v>
                </c:pt>
                <c:pt idx="59">
                  <c:v>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91232"/>
        <c:axId val="90592768"/>
      </c:lineChart>
      <c:dateAx>
        <c:axId val="90591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90592768"/>
        <c:crosses val="autoZero"/>
        <c:auto val="1"/>
        <c:lblOffset val="100"/>
        <c:baseTimeUnit val="days"/>
      </c:dateAx>
      <c:valAx>
        <c:axId val="9059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kilometry</a:t>
                </a:r>
                <a:r>
                  <a:rPr lang="pl-PL" baseline="0"/>
                  <a:t> przebyte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59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25</xdr:row>
      <xdr:rowOff>22412</xdr:rowOff>
    </xdr:from>
    <xdr:to>
      <xdr:col>19</xdr:col>
      <xdr:colOff>470647</xdr:colOff>
      <xdr:row>52</xdr:row>
      <xdr:rowOff>89647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j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j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E1" workbookViewId="0">
      <selection activeCell="O14" sqref="O14"/>
    </sheetView>
  </sheetViews>
  <sheetFormatPr defaultRowHeight="15" x14ac:dyDescent="0.25"/>
  <cols>
    <col min="1" max="1" width="10.140625" bestFit="1" customWidth="1"/>
    <col min="2" max="2" width="19.140625" bestFit="1" customWidth="1"/>
    <col min="3" max="3" width="19.140625" customWidth="1"/>
    <col min="4" max="4" width="14.85546875" customWidth="1"/>
    <col min="7" max="7" width="12.85546875" customWidth="1"/>
    <col min="8" max="8" width="16.140625" customWidth="1"/>
    <col min="11" max="11" width="11.28515625" customWidth="1"/>
    <col min="12" max="12" width="12.85546875" customWidth="1"/>
    <col min="13" max="13" width="19.140625" customWidth="1"/>
    <col min="14" max="14" width="16" customWidth="1"/>
    <col min="15" max="15" width="15.7109375" customWidth="1"/>
    <col min="18" max="18" width="14.85546875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 s="1">
        <v>44019</v>
      </c>
      <c r="B2" s="2">
        <v>5.2083333333333336E-2</v>
      </c>
      <c r="C2" s="3">
        <f>WEEKDAY(A2,2)</f>
        <v>2</v>
      </c>
      <c r="D2">
        <f>IF(OR(C2=6,C2=7),12,9)</f>
        <v>9</v>
      </c>
      <c r="E2">
        <f>HOUR(B2)</f>
        <v>1</v>
      </c>
      <c r="F2">
        <f>MINUTE(B2)</f>
        <v>15</v>
      </c>
      <c r="G2">
        <f>19*60-D2*60-E2*60-F2</f>
        <v>525</v>
      </c>
      <c r="H2">
        <f>100%</f>
        <v>1</v>
      </c>
      <c r="I2">
        <v>1</v>
      </c>
      <c r="J2">
        <f>IF(MOD(I2,3)=0,1,0)</f>
        <v>0</v>
      </c>
      <c r="K2">
        <f>IF(OR(C2=6,C2=7),1,0)</f>
        <v>0</v>
      </c>
      <c r="L2">
        <f>IF(K2=1,H2*1.01,H2)</f>
        <v>1</v>
      </c>
      <c r="M2">
        <f>ROUND((5*L2)*60,0)</f>
        <v>300</v>
      </c>
      <c r="N2">
        <f>M2/60*30</f>
        <v>150</v>
      </c>
      <c r="O2">
        <f>(G2-M2)/60*19</f>
        <v>71.25</v>
      </c>
      <c r="P2">
        <f>IF(O2&gt;N2,1,0)</f>
        <v>0</v>
      </c>
      <c r="R2" t="s">
        <v>15</v>
      </c>
    </row>
    <row r="3" spans="1:18" x14ac:dyDescent="0.25">
      <c r="A3" s="1">
        <v>44020</v>
      </c>
      <c r="B3" s="2">
        <v>5.2083333333333336E-2</v>
      </c>
      <c r="C3" s="3">
        <f t="shared" ref="C3:C61" si="0">WEEKDAY(A3,2)</f>
        <v>3</v>
      </c>
      <c r="D3">
        <f t="shared" ref="D3:D61" si="1">IF(OR(C3=6,C3=7),12,9)</f>
        <v>9</v>
      </c>
      <c r="E3">
        <f t="shared" ref="E3:E61" si="2">HOUR(B3)</f>
        <v>1</v>
      </c>
      <c r="F3">
        <f t="shared" ref="F3:F61" si="3">MINUTE(B3)</f>
        <v>15</v>
      </c>
      <c r="G3">
        <f t="shared" ref="G3:G61" si="4">19*60-D3*60-E3*60-F3</f>
        <v>525</v>
      </c>
      <c r="H3">
        <f>IF(J3=1,L2*0.96,L2)</f>
        <v>1</v>
      </c>
      <c r="I3">
        <v>2</v>
      </c>
      <c r="J3">
        <f t="shared" ref="J3:J61" si="5">IF(MOD(I3,3)=0,1,0)</f>
        <v>0</v>
      </c>
      <c r="K3">
        <f t="shared" ref="K3:K61" si="6">IF(OR(C3=6,C3=7),1,0)</f>
        <v>0</v>
      </c>
      <c r="L3">
        <f t="shared" ref="L3:L61" si="7">IF(K3=1,H3*1.01,H3)</f>
        <v>1</v>
      </c>
      <c r="M3">
        <f t="shared" ref="M3:M61" si="8">ROUND((5*L3)*60,0)</f>
        <v>300</v>
      </c>
      <c r="N3">
        <f t="shared" ref="N3:N61" si="9">M3/60*30</f>
        <v>150</v>
      </c>
      <c r="O3">
        <f t="shared" ref="O3:O61" si="10">(G3-M3)/60*19</f>
        <v>71.25</v>
      </c>
      <c r="P3">
        <f t="shared" ref="P3:P61" si="11">IF(O3&gt;N3,1,0)</f>
        <v>0</v>
      </c>
      <c r="R3">
        <f>SUM(N2:O61)</f>
        <v>11245.449999999999</v>
      </c>
    </row>
    <row r="4" spans="1:18" x14ac:dyDescent="0.25">
      <c r="A4" s="1">
        <v>44021</v>
      </c>
      <c r="B4" s="2">
        <v>5.2083333333333336E-2</v>
      </c>
      <c r="C4" s="3">
        <f t="shared" si="0"/>
        <v>4</v>
      </c>
      <c r="D4">
        <f t="shared" si="1"/>
        <v>9</v>
      </c>
      <c r="E4">
        <f t="shared" si="2"/>
        <v>1</v>
      </c>
      <c r="F4">
        <f t="shared" si="3"/>
        <v>15</v>
      </c>
      <c r="G4">
        <f t="shared" si="4"/>
        <v>525</v>
      </c>
      <c r="H4">
        <f t="shared" ref="H4:H61" si="12">IF(J4=1,L3*0.96,L3)</f>
        <v>0.96</v>
      </c>
      <c r="I4">
        <v>3</v>
      </c>
      <c r="J4">
        <f t="shared" si="5"/>
        <v>1</v>
      </c>
      <c r="K4">
        <f t="shared" si="6"/>
        <v>0</v>
      </c>
      <c r="L4">
        <f t="shared" si="7"/>
        <v>0.96</v>
      </c>
      <c r="M4">
        <f t="shared" si="8"/>
        <v>288</v>
      </c>
      <c r="N4">
        <f t="shared" si="9"/>
        <v>144</v>
      </c>
      <c r="O4">
        <f t="shared" si="10"/>
        <v>75.05</v>
      </c>
      <c r="P4">
        <f t="shared" si="11"/>
        <v>0</v>
      </c>
      <c r="R4" t="s">
        <v>16</v>
      </c>
    </row>
    <row r="5" spans="1:18" x14ac:dyDescent="0.25">
      <c r="A5" s="1">
        <v>44022</v>
      </c>
      <c r="B5" s="2">
        <v>8.3333333333333329E-2</v>
      </c>
      <c r="C5" s="3">
        <f t="shared" si="0"/>
        <v>5</v>
      </c>
      <c r="D5">
        <f t="shared" si="1"/>
        <v>9</v>
      </c>
      <c r="E5">
        <f t="shared" si="2"/>
        <v>2</v>
      </c>
      <c r="F5">
        <f t="shared" si="3"/>
        <v>0</v>
      </c>
      <c r="G5">
        <f t="shared" si="4"/>
        <v>480</v>
      </c>
      <c r="H5">
        <f t="shared" si="12"/>
        <v>0.96</v>
      </c>
      <c r="I5">
        <v>4</v>
      </c>
      <c r="J5">
        <f t="shared" si="5"/>
        <v>0</v>
      </c>
      <c r="K5">
        <f t="shared" si="6"/>
        <v>0</v>
      </c>
      <c r="L5">
        <f t="shared" si="7"/>
        <v>0.96</v>
      </c>
      <c r="M5">
        <f t="shared" si="8"/>
        <v>288</v>
      </c>
      <c r="N5">
        <f t="shared" si="9"/>
        <v>144</v>
      </c>
      <c r="O5">
        <f t="shared" si="10"/>
        <v>60.800000000000004</v>
      </c>
      <c r="P5">
        <f t="shared" si="11"/>
        <v>0</v>
      </c>
      <c r="R5" s="1">
        <v>44060</v>
      </c>
    </row>
    <row r="6" spans="1:18" x14ac:dyDescent="0.25">
      <c r="A6" s="1">
        <v>44023</v>
      </c>
      <c r="B6" s="2">
        <v>8.3333333333333329E-2</v>
      </c>
      <c r="C6" s="3">
        <f t="shared" si="0"/>
        <v>6</v>
      </c>
      <c r="D6">
        <f t="shared" si="1"/>
        <v>12</v>
      </c>
      <c r="E6">
        <f t="shared" si="2"/>
        <v>2</v>
      </c>
      <c r="F6">
        <f t="shared" si="3"/>
        <v>0</v>
      </c>
      <c r="G6">
        <f t="shared" si="4"/>
        <v>300</v>
      </c>
      <c r="H6">
        <f t="shared" si="12"/>
        <v>0.96</v>
      </c>
      <c r="I6">
        <v>5</v>
      </c>
      <c r="J6">
        <f t="shared" si="5"/>
        <v>0</v>
      </c>
      <c r="K6">
        <f t="shared" si="6"/>
        <v>1</v>
      </c>
      <c r="L6">
        <f t="shared" si="7"/>
        <v>0.96960000000000002</v>
      </c>
      <c r="M6">
        <f t="shared" si="8"/>
        <v>291</v>
      </c>
      <c r="N6">
        <f t="shared" si="9"/>
        <v>145.5</v>
      </c>
      <c r="O6">
        <f t="shared" si="10"/>
        <v>2.85</v>
      </c>
      <c r="P6">
        <f t="shared" si="11"/>
        <v>0</v>
      </c>
      <c r="R6" t="s">
        <v>17</v>
      </c>
    </row>
    <row r="7" spans="1:18" x14ac:dyDescent="0.25">
      <c r="A7" s="1">
        <v>44024</v>
      </c>
      <c r="B7" s="2">
        <v>6.25E-2</v>
      </c>
      <c r="C7" s="3">
        <f t="shared" si="0"/>
        <v>7</v>
      </c>
      <c r="D7">
        <f t="shared" si="1"/>
        <v>12</v>
      </c>
      <c r="E7">
        <f t="shared" si="2"/>
        <v>1</v>
      </c>
      <c r="F7">
        <f t="shared" si="3"/>
        <v>30</v>
      </c>
      <c r="G7">
        <f t="shared" si="4"/>
        <v>330</v>
      </c>
      <c r="H7">
        <f t="shared" si="12"/>
        <v>0.93081599999999998</v>
      </c>
      <c r="I7">
        <v>6</v>
      </c>
      <c r="J7">
        <f t="shared" si="5"/>
        <v>1</v>
      </c>
      <c r="K7">
        <f t="shared" si="6"/>
        <v>1</v>
      </c>
      <c r="L7">
        <f t="shared" si="7"/>
        <v>0.94012415999999999</v>
      </c>
      <c r="M7">
        <f t="shared" si="8"/>
        <v>282</v>
      </c>
      <c r="N7">
        <f t="shared" si="9"/>
        <v>141</v>
      </c>
      <c r="O7">
        <f t="shared" si="10"/>
        <v>15.200000000000001</v>
      </c>
      <c r="P7">
        <f t="shared" si="11"/>
        <v>0</v>
      </c>
      <c r="R7" s="5">
        <f>1-L61</f>
        <v>0.48171738502870787</v>
      </c>
    </row>
    <row r="8" spans="1:18" x14ac:dyDescent="0.25">
      <c r="A8" s="1">
        <v>44025</v>
      </c>
      <c r="B8" s="2">
        <v>6.25E-2</v>
      </c>
      <c r="C8" s="3">
        <f t="shared" si="0"/>
        <v>1</v>
      </c>
      <c r="D8">
        <f t="shared" si="1"/>
        <v>9</v>
      </c>
      <c r="E8">
        <f t="shared" si="2"/>
        <v>1</v>
      </c>
      <c r="F8">
        <f t="shared" si="3"/>
        <v>30</v>
      </c>
      <c r="G8">
        <f t="shared" si="4"/>
        <v>510</v>
      </c>
      <c r="H8">
        <f t="shared" si="12"/>
        <v>0.94012415999999999</v>
      </c>
      <c r="I8">
        <v>7</v>
      </c>
      <c r="J8">
        <f t="shared" si="5"/>
        <v>0</v>
      </c>
      <c r="K8">
        <f t="shared" si="6"/>
        <v>0</v>
      </c>
      <c r="L8">
        <f t="shared" si="7"/>
        <v>0.94012415999999999</v>
      </c>
      <c r="M8">
        <f t="shared" si="8"/>
        <v>282</v>
      </c>
      <c r="N8">
        <f t="shared" si="9"/>
        <v>141</v>
      </c>
      <c r="O8">
        <f t="shared" si="10"/>
        <v>72.2</v>
      </c>
      <c r="P8">
        <f t="shared" si="11"/>
        <v>0</v>
      </c>
    </row>
    <row r="9" spans="1:18" x14ac:dyDescent="0.25">
      <c r="A9" s="1">
        <v>44026</v>
      </c>
      <c r="B9" s="2">
        <v>6.25E-2</v>
      </c>
      <c r="C9" s="3">
        <f t="shared" si="0"/>
        <v>2</v>
      </c>
      <c r="D9">
        <f t="shared" si="1"/>
        <v>9</v>
      </c>
      <c r="E9">
        <f t="shared" si="2"/>
        <v>1</v>
      </c>
      <c r="F9">
        <f t="shared" si="3"/>
        <v>30</v>
      </c>
      <c r="G9">
        <f t="shared" si="4"/>
        <v>510</v>
      </c>
      <c r="H9">
        <f t="shared" si="12"/>
        <v>0.94012415999999999</v>
      </c>
      <c r="I9">
        <v>8</v>
      </c>
      <c r="J9">
        <f t="shared" si="5"/>
        <v>0</v>
      </c>
      <c r="K9">
        <f t="shared" si="6"/>
        <v>0</v>
      </c>
      <c r="L9">
        <f t="shared" si="7"/>
        <v>0.94012415999999999</v>
      </c>
      <c r="M9">
        <f t="shared" si="8"/>
        <v>282</v>
      </c>
      <c r="N9">
        <f t="shared" si="9"/>
        <v>141</v>
      </c>
      <c r="O9">
        <f t="shared" si="10"/>
        <v>72.2</v>
      </c>
      <c r="P9">
        <f t="shared" si="11"/>
        <v>0</v>
      </c>
    </row>
    <row r="10" spans="1:18" x14ac:dyDescent="0.25">
      <c r="A10" s="1">
        <v>44027</v>
      </c>
      <c r="B10" s="2">
        <v>6.25E-2</v>
      </c>
      <c r="C10" s="3">
        <f t="shared" si="0"/>
        <v>3</v>
      </c>
      <c r="D10">
        <f t="shared" si="1"/>
        <v>9</v>
      </c>
      <c r="E10">
        <f t="shared" si="2"/>
        <v>1</v>
      </c>
      <c r="F10">
        <f t="shared" si="3"/>
        <v>30</v>
      </c>
      <c r="G10">
        <f t="shared" si="4"/>
        <v>510</v>
      </c>
      <c r="H10">
        <f t="shared" si="12"/>
        <v>0.90251919359999999</v>
      </c>
      <c r="I10">
        <v>9</v>
      </c>
      <c r="J10">
        <f t="shared" si="5"/>
        <v>1</v>
      </c>
      <c r="K10">
        <f t="shared" si="6"/>
        <v>0</v>
      </c>
      <c r="L10">
        <f t="shared" si="7"/>
        <v>0.90251919359999999</v>
      </c>
      <c r="M10">
        <f t="shared" si="8"/>
        <v>271</v>
      </c>
      <c r="N10">
        <f t="shared" si="9"/>
        <v>135.5</v>
      </c>
      <c r="O10">
        <f t="shared" si="10"/>
        <v>75.683333333333337</v>
      </c>
      <c r="P10">
        <f t="shared" si="11"/>
        <v>0</v>
      </c>
    </row>
    <row r="11" spans="1:18" x14ac:dyDescent="0.25">
      <c r="A11" s="1">
        <v>44028</v>
      </c>
      <c r="B11" s="2">
        <v>4.1666666666666664E-2</v>
      </c>
      <c r="C11" s="3">
        <f t="shared" si="0"/>
        <v>4</v>
      </c>
      <c r="D11">
        <f t="shared" si="1"/>
        <v>9</v>
      </c>
      <c r="E11">
        <f t="shared" si="2"/>
        <v>1</v>
      </c>
      <c r="F11">
        <f t="shared" si="3"/>
        <v>0</v>
      </c>
      <c r="G11">
        <f t="shared" si="4"/>
        <v>540</v>
      </c>
      <c r="H11">
        <f t="shared" si="12"/>
        <v>0.90251919359999999</v>
      </c>
      <c r="I11">
        <v>10</v>
      </c>
      <c r="J11">
        <f t="shared" si="5"/>
        <v>0</v>
      </c>
      <c r="K11">
        <f t="shared" si="6"/>
        <v>0</v>
      </c>
      <c r="L11">
        <f t="shared" si="7"/>
        <v>0.90251919359999999</v>
      </c>
      <c r="M11">
        <f t="shared" si="8"/>
        <v>271</v>
      </c>
      <c r="N11">
        <f t="shared" si="9"/>
        <v>135.5</v>
      </c>
      <c r="O11">
        <f t="shared" si="10"/>
        <v>85.183333333333337</v>
      </c>
      <c r="P11">
        <f t="shared" si="11"/>
        <v>0</v>
      </c>
    </row>
    <row r="12" spans="1:18" x14ac:dyDescent="0.25">
      <c r="A12" s="1">
        <v>44029</v>
      </c>
      <c r="B12" s="2">
        <v>4.1666666666666664E-2</v>
      </c>
      <c r="C12" s="3">
        <f t="shared" si="0"/>
        <v>5</v>
      </c>
      <c r="D12">
        <f t="shared" si="1"/>
        <v>9</v>
      </c>
      <c r="E12">
        <f t="shared" si="2"/>
        <v>1</v>
      </c>
      <c r="F12">
        <f t="shared" si="3"/>
        <v>0</v>
      </c>
      <c r="G12">
        <f t="shared" si="4"/>
        <v>540</v>
      </c>
      <c r="H12">
        <f t="shared" si="12"/>
        <v>0.90251919359999999</v>
      </c>
      <c r="I12">
        <v>11</v>
      </c>
      <c r="J12">
        <f t="shared" si="5"/>
        <v>0</v>
      </c>
      <c r="K12">
        <f t="shared" si="6"/>
        <v>0</v>
      </c>
      <c r="L12">
        <f t="shared" si="7"/>
        <v>0.90251919359999999</v>
      </c>
      <c r="M12">
        <f t="shared" si="8"/>
        <v>271</v>
      </c>
      <c r="N12">
        <f t="shared" si="9"/>
        <v>135.5</v>
      </c>
      <c r="O12">
        <f t="shared" si="10"/>
        <v>85.183333333333337</v>
      </c>
      <c r="P12">
        <f t="shared" si="11"/>
        <v>0</v>
      </c>
    </row>
    <row r="13" spans="1:18" x14ac:dyDescent="0.25">
      <c r="A13" s="1">
        <v>44030</v>
      </c>
      <c r="B13" s="2">
        <v>4.1666666666666664E-2</v>
      </c>
      <c r="C13" s="3">
        <f t="shared" si="0"/>
        <v>6</v>
      </c>
      <c r="D13">
        <f t="shared" si="1"/>
        <v>12</v>
      </c>
      <c r="E13">
        <f t="shared" si="2"/>
        <v>1</v>
      </c>
      <c r="F13">
        <f t="shared" si="3"/>
        <v>0</v>
      </c>
      <c r="G13">
        <f t="shared" si="4"/>
        <v>360</v>
      </c>
      <c r="H13">
        <f t="shared" si="12"/>
        <v>0.86641842585599993</v>
      </c>
      <c r="I13">
        <v>12</v>
      </c>
      <c r="J13">
        <f t="shared" si="5"/>
        <v>1</v>
      </c>
      <c r="K13">
        <f t="shared" si="6"/>
        <v>1</v>
      </c>
      <c r="L13">
        <f t="shared" si="7"/>
        <v>0.8750826101145599</v>
      </c>
      <c r="M13">
        <f t="shared" si="8"/>
        <v>263</v>
      </c>
      <c r="N13">
        <f t="shared" si="9"/>
        <v>131.5</v>
      </c>
      <c r="O13">
        <f t="shared" si="10"/>
        <v>30.716666666666669</v>
      </c>
      <c r="P13">
        <f t="shared" si="11"/>
        <v>0</v>
      </c>
    </row>
    <row r="14" spans="1:18" x14ac:dyDescent="0.25">
      <c r="A14" s="1">
        <v>44031</v>
      </c>
      <c r="B14" s="2">
        <v>4.1666666666666664E-2</v>
      </c>
      <c r="C14" s="3">
        <f t="shared" si="0"/>
        <v>7</v>
      </c>
      <c r="D14">
        <f t="shared" si="1"/>
        <v>12</v>
      </c>
      <c r="E14">
        <f t="shared" si="2"/>
        <v>1</v>
      </c>
      <c r="F14">
        <f t="shared" si="3"/>
        <v>0</v>
      </c>
      <c r="G14">
        <f t="shared" si="4"/>
        <v>360</v>
      </c>
      <c r="H14">
        <f t="shared" si="12"/>
        <v>0.8750826101145599</v>
      </c>
      <c r="I14">
        <v>13</v>
      </c>
      <c r="J14">
        <f t="shared" si="5"/>
        <v>0</v>
      </c>
      <c r="K14">
        <f t="shared" si="6"/>
        <v>1</v>
      </c>
      <c r="L14">
        <f t="shared" si="7"/>
        <v>0.88383343621570554</v>
      </c>
      <c r="M14">
        <f t="shared" si="8"/>
        <v>265</v>
      </c>
      <c r="N14">
        <f t="shared" si="9"/>
        <v>132.5</v>
      </c>
      <c r="O14">
        <f t="shared" si="10"/>
        <v>30.083333333333332</v>
      </c>
      <c r="P14">
        <f t="shared" si="11"/>
        <v>0</v>
      </c>
    </row>
    <row r="15" spans="1:18" x14ac:dyDescent="0.25">
      <c r="A15" s="1">
        <v>44032</v>
      </c>
      <c r="B15" s="2">
        <v>5.5555555555555552E-2</v>
      </c>
      <c r="C15" s="3">
        <f t="shared" si="0"/>
        <v>1</v>
      </c>
      <c r="D15">
        <f t="shared" si="1"/>
        <v>9</v>
      </c>
      <c r="E15">
        <f t="shared" si="2"/>
        <v>1</v>
      </c>
      <c r="F15">
        <f t="shared" si="3"/>
        <v>20</v>
      </c>
      <c r="G15">
        <f t="shared" si="4"/>
        <v>520</v>
      </c>
      <c r="H15">
        <f t="shared" si="12"/>
        <v>0.88383343621570554</v>
      </c>
      <c r="I15">
        <v>14</v>
      </c>
      <c r="J15">
        <f t="shared" si="5"/>
        <v>0</v>
      </c>
      <c r="K15">
        <f t="shared" si="6"/>
        <v>0</v>
      </c>
      <c r="L15">
        <f t="shared" si="7"/>
        <v>0.88383343621570554</v>
      </c>
      <c r="M15">
        <f t="shared" si="8"/>
        <v>265</v>
      </c>
      <c r="N15">
        <f t="shared" si="9"/>
        <v>132.5</v>
      </c>
      <c r="O15">
        <f t="shared" si="10"/>
        <v>80.75</v>
      </c>
      <c r="P15">
        <f t="shared" si="11"/>
        <v>0</v>
      </c>
    </row>
    <row r="16" spans="1:18" x14ac:dyDescent="0.25">
      <c r="A16" s="1">
        <v>44033</v>
      </c>
      <c r="B16" s="2">
        <v>5.5555555555555552E-2</v>
      </c>
      <c r="C16" s="3">
        <f t="shared" si="0"/>
        <v>2</v>
      </c>
      <c r="D16">
        <f t="shared" si="1"/>
        <v>9</v>
      </c>
      <c r="E16">
        <f t="shared" si="2"/>
        <v>1</v>
      </c>
      <c r="F16">
        <f t="shared" si="3"/>
        <v>20</v>
      </c>
      <c r="G16">
        <f t="shared" si="4"/>
        <v>520</v>
      </c>
      <c r="H16">
        <f t="shared" si="12"/>
        <v>0.84848009876707731</v>
      </c>
      <c r="I16">
        <v>15</v>
      </c>
      <c r="J16">
        <f t="shared" si="5"/>
        <v>1</v>
      </c>
      <c r="K16">
        <f t="shared" si="6"/>
        <v>0</v>
      </c>
      <c r="L16">
        <f t="shared" si="7"/>
        <v>0.84848009876707731</v>
      </c>
      <c r="M16">
        <f t="shared" si="8"/>
        <v>255</v>
      </c>
      <c r="N16">
        <f t="shared" si="9"/>
        <v>127.5</v>
      </c>
      <c r="O16">
        <f t="shared" si="10"/>
        <v>83.916666666666671</v>
      </c>
      <c r="P16">
        <f t="shared" si="11"/>
        <v>0</v>
      </c>
    </row>
    <row r="17" spans="1:16" x14ac:dyDescent="0.25">
      <c r="A17" s="1">
        <v>44034</v>
      </c>
      <c r="B17" s="2">
        <v>5.5555555555555552E-2</v>
      </c>
      <c r="C17" s="3">
        <f t="shared" si="0"/>
        <v>3</v>
      </c>
      <c r="D17">
        <f t="shared" si="1"/>
        <v>9</v>
      </c>
      <c r="E17">
        <f t="shared" si="2"/>
        <v>1</v>
      </c>
      <c r="F17">
        <f t="shared" si="3"/>
        <v>20</v>
      </c>
      <c r="G17">
        <f t="shared" si="4"/>
        <v>520</v>
      </c>
      <c r="H17">
        <f t="shared" si="12"/>
        <v>0.84848009876707731</v>
      </c>
      <c r="I17">
        <v>16</v>
      </c>
      <c r="J17">
        <f t="shared" si="5"/>
        <v>0</v>
      </c>
      <c r="K17">
        <f t="shared" si="6"/>
        <v>0</v>
      </c>
      <c r="L17">
        <f t="shared" si="7"/>
        <v>0.84848009876707731</v>
      </c>
      <c r="M17">
        <f t="shared" si="8"/>
        <v>255</v>
      </c>
      <c r="N17">
        <f t="shared" si="9"/>
        <v>127.5</v>
      </c>
      <c r="O17">
        <f t="shared" si="10"/>
        <v>83.916666666666671</v>
      </c>
      <c r="P17">
        <f t="shared" si="11"/>
        <v>0</v>
      </c>
    </row>
    <row r="18" spans="1:16" x14ac:dyDescent="0.25">
      <c r="A18" s="1">
        <v>44035</v>
      </c>
      <c r="B18" s="2">
        <v>5.5555555555555552E-2</v>
      </c>
      <c r="C18" s="3">
        <f t="shared" si="0"/>
        <v>4</v>
      </c>
      <c r="D18">
        <f t="shared" si="1"/>
        <v>9</v>
      </c>
      <c r="E18">
        <f t="shared" si="2"/>
        <v>1</v>
      </c>
      <c r="F18">
        <f t="shared" si="3"/>
        <v>20</v>
      </c>
      <c r="G18">
        <f t="shared" si="4"/>
        <v>520</v>
      </c>
      <c r="H18">
        <f t="shared" si="12"/>
        <v>0.84848009876707731</v>
      </c>
      <c r="I18">
        <v>17</v>
      </c>
      <c r="J18">
        <f t="shared" si="5"/>
        <v>0</v>
      </c>
      <c r="K18">
        <f t="shared" si="6"/>
        <v>0</v>
      </c>
      <c r="L18">
        <f t="shared" si="7"/>
        <v>0.84848009876707731</v>
      </c>
      <c r="M18">
        <f t="shared" si="8"/>
        <v>255</v>
      </c>
      <c r="N18">
        <f t="shared" si="9"/>
        <v>127.5</v>
      </c>
      <c r="O18">
        <f t="shared" si="10"/>
        <v>83.916666666666671</v>
      </c>
      <c r="P18">
        <f t="shared" si="11"/>
        <v>0</v>
      </c>
    </row>
    <row r="19" spans="1:16" x14ac:dyDescent="0.25">
      <c r="A19" s="1">
        <v>44036</v>
      </c>
      <c r="B19" s="2">
        <v>6.25E-2</v>
      </c>
      <c r="C19" s="3">
        <f t="shared" si="0"/>
        <v>5</v>
      </c>
      <c r="D19">
        <f t="shared" si="1"/>
        <v>9</v>
      </c>
      <c r="E19">
        <f t="shared" si="2"/>
        <v>1</v>
      </c>
      <c r="F19">
        <f t="shared" si="3"/>
        <v>30</v>
      </c>
      <c r="G19">
        <f t="shared" si="4"/>
        <v>510</v>
      </c>
      <c r="H19">
        <f t="shared" si="12"/>
        <v>0.81454089481639413</v>
      </c>
      <c r="I19">
        <v>18</v>
      </c>
      <c r="J19">
        <f t="shared" si="5"/>
        <v>1</v>
      </c>
      <c r="K19">
        <f t="shared" si="6"/>
        <v>0</v>
      </c>
      <c r="L19">
        <f t="shared" si="7"/>
        <v>0.81454089481639413</v>
      </c>
      <c r="M19">
        <f t="shared" si="8"/>
        <v>244</v>
      </c>
      <c r="N19">
        <f t="shared" si="9"/>
        <v>122</v>
      </c>
      <c r="O19">
        <f t="shared" si="10"/>
        <v>84.233333333333334</v>
      </c>
      <c r="P19">
        <f t="shared" si="11"/>
        <v>0</v>
      </c>
    </row>
    <row r="20" spans="1:16" x14ac:dyDescent="0.25">
      <c r="A20" s="1">
        <v>44037</v>
      </c>
      <c r="B20" s="2">
        <v>6.25E-2</v>
      </c>
      <c r="C20" s="3">
        <f t="shared" si="0"/>
        <v>6</v>
      </c>
      <c r="D20">
        <f t="shared" si="1"/>
        <v>12</v>
      </c>
      <c r="E20">
        <f t="shared" si="2"/>
        <v>1</v>
      </c>
      <c r="F20">
        <f t="shared" si="3"/>
        <v>30</v>
      </c>
      <c r="G20">
        <f t="shared" si="4"/>
        <v>330</v>
      </c>
      <c r="H20">
        <f t="shared" si="12"/>
        <v>0.81454089481639413</v>
      </c>
      <c r="I20">
        <v>19</v>
      </c>
      <c r="J20">
        <f t="shared" si="5"/>
        <v>0</v>
      </c>
      <c r="K20">
        <f t="shared" si="6"/>
        <v>1</v>
      </c>
      <c r="L20">
        <f t="shared" si="7"/>
        <v>0.82268630376455809</v>
      </c>
      <c r="M20">
        <f t="shared" si="8"/>
        <v>247</v>
      </c>
      <c r="N20">
        <f t="shared" si="9"/>
        <v>123.49999999999999</v>
      </c>
      <c r="O20">
        <f t="shared" si="10"/>
        <v>26.283333333333331</v>
      </c>
      <c r="P20">
        <f t="shared" si="11"/>
        <v>0</v>
      </c>
    </row>
    <row r="21" spans="1:16" x14ac:dyDescent="0.25">
      <c r="A21" s="1">
        <v>44038</v>
      </c>
      <c r="B21" s="2">
        <v>6.25E-2</v>
      </c>
      <c r="C21" s="3">
        <f t="shared" si="0"/>
        <v>7</v>
      </c>
      <c r="D21">
        <f t="shared" si="1"/>
        <v>12</v>
      </c>
      <c r="E21">
        <f t="shared" si="2"/>
        <v>1</v>
      </c>
      <c r="F21">
        <f t="shared" si="3"/>
        <v>30</v>
      </c>
      <c r="G21">
        <f t="shared" si="4"/>
        <v>330</v>
      </c>
      <c r="H21">
        <f t="shared" si="12"/>
        <v>0.82268630376455809</v>
      </c>
      <c r="I21">
        <v>20</v>
      </c>
      <c r="J21">
        <f t="shared" si="5"/>
        <v>0</v>
      </c>
      <c r="K21">
        <f t="shared" si="6"/>
        <v>1</v>
      </c>
      <c r="L21">
        <f t="shared" si="7"/>
        <v>0.83091316680220373</v>
      </c>
      <c r="M21">
        <f t="shared" si="8"/>
        <v>249</v>
      </c>
      <c r="N21">
        <f t="shared" si="9"/>
        <v>124.50000000000001</v>
      </c>
      <c r="O21">
        <f t="shared" si="10"/>
        <v>25.650000000000002</v>
      </c>
      <c r="P21">
        <f t="shared" si="11"/>
        <v>0</v>
      </c>
    </row>
    <row r="22" spans="1:16" x14ac:dyDescent="0.25">
      <c r="A22" s="1">
        <v>44039</v>
      </c>
      <c r="B22" s="2">
        <v>5.5555555555555552E-2</v>
      </c>
      <c r="C22" s="3">
        <f t="shared" si="0"/>
        <v>1</v>
      </c>
      <c r="D22">
        <f t="shared" si="1"/>
        <v>9</v>
      </c>
      <c r="E22">
        <f t="shared" si="2"/>
        <v>1</v>
      </c>
      <c r="F22">
        <f t="shared" si="3"/>
        <v>20</v>
      </c>
      <c r="G22">
        <f t="shared" si="4"/>
        <v>520</v>
      </c>
      <c r="H22">
        <f t="shared" si="12"/>
        <v>0.79767664013011552</v>
      </c>
      <c r="I22">
        <v>21</v>
      </c>
      <c r="J22">
        <f t="shared" si="5"/>
        <v>1</v>
      </c>
      <c r="K22">
        <f t="shared" si="6"/>
        <v>0</v>
      </c>
      <c r="L22">
        <f t="shared" si="7"/>
        <v>0.79767664013011552</v>
      </c>
      <c r="M22">
        <f t="shared" si="8"/>
        <v>239</v>
      </c>
      <c r="N22">
        <f t="shared" si="9"/>
        <v>119.5</v>
      </c>
      <c r="O22">
        <f t="shared" si="10"/>
        <v>88.983333333333334</v>
      </c>
      <c r="P22">
        <f t="shared" si="11"/>
        <v>0</v>
      </c>
    </row>
    <row r="23" spans="1:16" x14ac:dyDescent="0.25">
      <c r="A23" s="1">
        <v>44040</v>
      </c>
      <c r="B23" s="2">
        <v>5.5555555555555552E-2</v>
      </c>
      <c r="C23" s="3">
        <f t="shared" si="0"/>
        <v>2</v>
      </c>
      <c r="D23">
        <f t="shared" si="1"/>
        <v>9</v>
      </c>
      <c r="E23">
        <f t="shared" si="2"/>
        <v>1</v>
      </c>
      <c r="F23">
        <f t="shared" si="3"/>
        <v>20</v>
      </c>
      <c r="G23">
        <f t="shared" si="4"/>
        <v>520</v>
      </c>
      <c r="H23">
        <f t="shared" si="12"/>
        <v>0.79767664013011552</v>
      </c>
      <c r="I23">
        <v>22</v>
      </c>
      <c r="J23">
        <f t="shared" si="5"/>
        <v>0</v>
      </c>
      <c r="K23">
        <f t="shared" si="6"/>
        <v>0</v>
      </c>
      <c r="L23">
        <f t="shared" si="7"/>
        <v>0.79767664013011552</v>
      </c>
      <c r="M23">
        <f t="shared" si="8"/>
        <v>239</v>
      </c>
      <c r="N23">
        <f t="shared" si="9"/>
        <v>119.5</v>
      </c>
      <c r="O23">
        <f t="shared" si="10"/>
        <v>88.983333333333334</v>
      </c>
      <c r="P23">
        <f t="shared" si="11"/>
        <v>0</v>
      </c>
    </row>
    <row r="24" spans="1:16" x14ac:dyDescent="0.25">
      <c r="A24" s="1">
        <v>44041</v>
      </c>
      <c r="B24" s="2">
        <v>5.5555555555555552E-2</v>
      </c>
      <c r="C24" s="3">
        <f t="shared" si="0"/>
        <v>3</v>
      </c>
      <c r="D24">
        <f t="shared" si="1"/>
        <v>9</v>
      </c>
      <c r="E24">
        <f t="shared" si="2"/>
        <v>1</v>
      </c>
      <c r="F24">
        <f t="shared" si="3"/>
        <v>20</v>
      </c>
      <c r="G24">
        <f t="shared" si="4"/>
        <v>520</v>
      </c>
      <c r="H24">
        <f t="shared" si="12"/>
        <v>0.79767664013011552</v>
      </c>
      <c r="I24">
        <v>23</v>
      </c>
      <c r="J24">
        <f t="shared" si="5"/>
        <v>0</v>
      </c>
      <c r="K24">
        <f t="shared" si="6"/>
        <v>0</v>
      </c>
      <c r="L24">
        <f t="shared" si="7"/>
        <v>0.79767664013011552</v>
      </c>
      <c r="M24">
        <f t="shared" si="8"/>
        <v>239</v>
      </c>
      <c r="N24">
        <f t="shared" si="9"/>
        <v>119.5</v>
      </c>
      <c r="O24">
        <f t="shared" si="10"/>
        <v>88.983333333333334</v>
      </c>
      <c r="P24">
        <f t="shared" si="11"/>
        <v>0</v>
      </c>
    </row>
    <row r="25" spans="1:16" x14ac:dyDescent="0.25">
      <c r="A25" s="1">
        <v>44042</v>
      </c>
      <c r="B25" s="2">
        <v>5.2083333333333336E-2</v>
      </c>
      <c r="C25" s="3">
        <f t="shared" si="0"/>
        <v>4</v>
      </c>
      <c r="D25">
        <f t="shared" si="1"/>
        <v>9</v>
      </c>
      <c r="E25">
        <f t="shared" si="2"/>
        <v>1</v>
      </c>
      <c r="F25">
        <f t="shared" si="3"/>
        <v>15</v>
      </c>
      <c r="G25">
        <f t="shared" si="4"/>
        <v>525</v>
      </c>
      <c r="H25">
        <f t="shared" si="12"/>
        <v>0.7657695745249109</v>
      </c>
      <c r="I25">
        <v>24</v>
      </c>
      <c r="J25">
        <f t="shared" si="5"/>
        <v>1</v>
      </c>
      <c r="K25">
        <f t="shared" si="6"/>
        <v>0</v>
      </c>
      <c r="L25">
        <f t="shared" si="7"/>
        <v>0.7657695745249109</v>
      </c>
      <c r="M25">
        <f t="shared" si="8"/>
        <v>230</v>
      </c>
      <c r="N25">
        <f t="shared" si="9"/>
        <v>115</v>
      </c>
      <c r="O25">
        <f t="shared" si="10"/>
        <v>93.416666666666671</v>
      </c>
      <c r="P25">
        <f t="shared" si="11"/>
        <v>0</v>
      </c>
    </row>
    <row r="26" spans="1:16" x14ac:dyDescent="0.25">
      <c r="A26" s="1">
        <v>44043</v>
      </c>
      <c r="B26" s="2">
        <v>5.2083333333333336E-2</v>
      </c>
      <c r="C26" s="3">
        <f t="shared" si="0"/>
        <v>5</v>
      </c>
      <c r="D26">
        <f t="shared" si="1"/>
        <v>9</v>
      </c>
      <c r="E26">
        <f t="shared" si="2"/>
        <v>1</v>
      </c>
      <c r="F26">
        <f t="shared" si="3"/>
        <v>15</v>
      </c>
      <c r="G26">
        <f t="shared" si="4"/>
        <v>525</v>
      </c>
      <c r="H26">
        <f t="shared" si="12"/>
        <v>0.7657695745249109</v>
      </c>
      <c r="I26">
        <v>25</v>
      </c>
      <c r="J26">
        <f t="shared" si="5"/>
        <v>0</v>
      </c>
      <c r="K26">
        <f t="shared" si="6"/>
        <v>0</v>
      </c>
      <c r="L26">
        <f t="shared" si="7"/>
        <v>0.7657695745249109</v>
      </c>
      <c r="M26">
        <f t="shared" si="8"/>
        <v>230</v>
      </c>
      <c r="N26">
        <f t="shared" si="9"/>
        <v>115</v>
      </c>
      <c r="O26">
        <f t="shared" si="10"/>
        <v>93.416666666666671</v>
      </c>
      <c r="P26">
        <f t="shared" si="11"/>
        <v>0</v>
      </c>
    </row>
    <row r="27" spans="1:16" x14ac:dyDescent="0.25">
      <c r="A27" s="1">
        <v>44044</v>
      </c>
      <c r="B27" s="2">
        <v>5.2083333333333336E-2</v>
      </c>
      <c r="C27" s="3">
        <f t="shared" si="0"/>
        <v>6</v>
      </c>
      <c r="D27">
        <f t="shared" si="1"/>
        <v>12</v>
      </c>
      <c r="E27">
        <f t="shared" si="2"/>
        <v>1</v>
      </c>
      <c r="F27">
        <f t="shared" si="3"/>
        <v>15</v>
      </c>
      <c r="G27">
        <f t="shared" si="4"/>
        <v>345</v>
      </c>
      <c r="H27">
        <f t="shared" si="12"/>
        <v>0.7657695745249109</v>
      </c>
      <c r="I27">
        <v>26</v>
      </c>
      <c r="J27">
        <f t="shared" si="5"/>
        <v>0</v>
      </c>
      <c r="K27">
        <f t="shared" si="6"/>
        <v>1</v>
      </c>
      <c r="L27">
        <f t="shared" si="7"/>
        <v>0.77342727027016001</v>
      </c>
      <c r="M27">
        <f t="shared" si="8"/>
        <v>232</v>
      </c>
      <c r="N27">
        <f t="shared" si="9"/>
        <v>116</v>
      </c>
      <c r="O27">
        <f t="shared" si="10"/>
        <v>35.783333333333331</v>
      </c>
      <c r="P27">
        <f t="shared" si="11"/>
        <v>0</v>
      </c>
    </row>
    <row r="28" spans="1:16" x14ac:dyDescent="0.25">
      <c r="A28" s="1">
        <v>44045</v>
      </c>
      <c r="B28" s="2">
        <v>8.3333333333333329E-2</v>
      </c>
      <c r="C28" s="3">
        <f t="shared" si="0"/>
        <v>7</v>
      </c>
      <c r="D28">
        <f t="shared" si="1"/>
        <v>12</v>
      </c>
      <c r="E28">
        <f t="shared" si="2"/>
        <v>2</v>
      </c>
      <c r="F28">
        <f t="shared" si="3"/>
        <v>0</v>
      </c>
      <c r="G28">
        <f t="shared" si="4"/>
        <v>300</v>
      </c>
      <c r="H28">
        <f t="shared" si="12"/>
        <v>0.74249017945935358</v>
      </c>
      <c r="I28">
        <v>27</v>
      </c>
      <c r="J28">
        <f t="shared" si="5"/>
        <v>1</v>
      </c>
      <c r="K28">
        <f t="shared" si="6"/>
        <v>1</v>
      </c>
      <c r="L28">
        <f t="shared" si="7"/>
        <v>0.74991508125394712</v>
      </c>
      <c r="M28">
        <f t="shared" si="8"/>
        <v>225</v>
      </c>
      <c r="N28">
        <f t="shared" si="9"/>
        <v>112.5</v>
      </c>
      <c r="O28">
        <f t="shared" si="10"/>
        <v>23.75</v>
      </c>
      <c r="P28">
        <f t="shared" si="11"/>
        <v>0</v>
      </c>
    </row>
    <row r="29" spans="1:16" x14ac:dyDescent="0.25">
      <c r="A29" s="1">
        <v>44046</v>
      </c>
      <c r="B29" s="2">
        <v>8.3333333333333329E-2</v>
      </c>
      <c r="C29" s="3">
        <f t="shared" si="0"/>
        <v>1</v>
      </c>
      <c r="D29">
        <f t="shared" si="1"/>
        <v>9</v>
      </c>
      <c r="E29">
        <f t="shared" si="2"/>
        <v>2</v>
      </c>
      <c r="F29">
        <f t="shared" si="3"/>
        <v>0</v>
      </c>
      <c r="G29">
        <f t="shared" si="4"/>
        <v>480</v>
      </c>
      <c r="H29">
        <f t="shared" si="12"/>
        <v>0.74991508125394712</v>
      </c>
      <c r="I29">
        <v>28</v>
      </c>
      <c r="J29">
        <f t="shared" si="5"/>
        <v>0</v>
      </c>
      <c r="K29">
        <f t="shared" si="6"/>
        <v>0</v>
      </c>
      <c r="L29">
        <f t="shared" si="7"/>
        <v>0.74991508125394712</v>
      </c>
      <c r="M29">
        <f t="shared" si="8"/>
        <v>225</v>
      </c>
      <c r="N29">
        <f t="shared" si="9"/>
        <v>112.5</v>
      </c>
      <c r="O29">
        <f t="shared" si="10"/>
        <v>80.75</v>
      </c>
      <c r="P29">
        <f t="shared" si="11"/>
        <v>0</v>
      </c>
    </row>
    <row r="30" spans="1:16" x14ac:dyDescent="0.25">
      <c r="A30" s="1">
        <v>44047</v>
      </c>
      <c r="B30" s="2">
        <v>8.3333333333333329E-2</v>
      </c>
      <c r="C30" s="3">
        <f t="shared" si="0"/>
        <v>2</v>
      </c>
      <c r="D30">
        <f t="shared" si="1"/>
        <v>9</v>
      </c>
      <c r="E30">
        <f t="shared" si="2"/>
        <v>2</v>
      </c>
      <c r="F30">
        <f t="shared" si="3"/>
        <v>0</v>
      </c>
      <c r="G30">
        <f t="shared" si="4"/>
        <v>480</v>
      </c>
      <c r="H30">
        <f t="shared" si="12"/>
        <v>0.74991508125394712</v>
      </c>
      <c r="I30">
        <v>29</v>
      </c>
      <c r="J30">
        <f t="shared" si="5"/>
        <v>0</v>
      </c>
      <c r="K30">
        <f t="shared" si="6"/>
        <v>0</v>
      </c>
      <c r="L30">
        <f t="shared" si="7"/>
        <v>0.74991508125394712</v>
      </c>
      <c r="M30">
        <f t="shared" si="8"/>
        <v>225</v>
      </c>
      <c r="N30">
        <f t="shared" si="9"/>
        <v>112.5</v>
      </c>
      <c r="O30">
        <f t="shared" si="10"/>
        <v>80.75</v>
      </c>
      <c r="P30">
        <f t="shared" si="11"/>
        <v>0</v>
      </c>
    </row>
    <row r="31" spans="1:16" x14ac:dyDescent="0.25">
      <c r="A31" s="1">
        <v>44048</v>
      </c>
      <c r="B31" s="2">
        <v>8.3333333333333329E-2</v>
      </c>
      <c r="C31" s="3">
        <f t="shared" si="0"/>
        <v>3</v>
      </c>
      <c r="D31">
        <f t="shared" si="1"/>
        <v>9</v>
      </c>
      <c r="E31">
        <f t="shared" si="2"/>
        <v>2</v>
      </c>
      <c r="F31">
        <f t="shared" si="3"/>
        <v>0</v>
      </c>
      <c r="G31">
        <f t="shared" si="4"/>
        <v>480</v>
      </c>
      <c r="H31">
        <f t="shared" si="12"/>
        <v>0.71991847800378916</v>
      </c>
      <c r="I31">
        <v>30</v>
      </c>
      <c r="J31">
        <f t="shared" si="5"/>
        <v>1</v>
      </c>
      <c r="K31">
        <f t="shared" si="6"/>
        <v>0</v>
      </c>
      <c r="L31">
        <f t="shared" si="7"/>
        <v>0.71991847800378916</v>
      </c>
      <c r="M31">
        <f t="shared" si="8"/>
        <v>216</v>
      </c>
      <c r="N31">
        <f t="shared" si="9"/>
        <v>108</v>
      </c>
      <c r="O31">
        <f t="shared" si="10"/>
        <v>83.600000000000009</v>
      </c>
      <c r="P31">
        <f t="shared" si="11"/>
        <v>0</v>
      </c>
    </row>
    <row r="32" spans="1:16" x14ac:dyDescent="0.25">
      <c r="A32" s="1">
        <v>44049</v>
      </c>
      <c r="B32" s="2">
        <v>5.5555555555555552E-2</v>
      </c>
      <c r="C32" s="3">
        <f t="shared" si="0"/>
        <v>4</v>
      </c>
      <c r="D32">
        <f t="shared" si="1"/>
        <v>9</v>
      </c>
      <c r="E32">
        <f t="shared" si="2"/>
        <v>1</v>
      </c>
      <c r="F32">
        <f t="shared" si="3"/>
        <v>20</v>
      </c>
      <c r="G32">
        <f t="shared" si="4"/>
        <v>520</v>
      </c>
      <c r="H32">
        <f t="shared" si="12"/>
        <v>0.71991847800378916</v>
      </c>
      <c r="I32">
        <v>31</v>
      </c>
      <c r="J32">
        <f t="shared" si="5"/>
        <v>0</v>
      </c>
      <c r="K32">
        <f t="shared" si="6"/>
        <v>0</v>
      </c>
      <c r="L32">
        <f t="shared" si="7"/>
        <v>0.71991847800378916</v>
      </c>
      <c r="M32">
        <f t="shared" si="8"/>
        <v>216</v>
      </c>
      <c r="N32">
        <f t="shared" si="9"/>
        <v>108</v>
      </c>
      <c r="O32">
        <f t="shared" si="10"/>
        <v>96.266666666666666</v>
      </c>
      <c r="P32">
        <f t="shared" si="11"/>
        <v>0</v>
      </c>
    </row>
    <row r="33" spans="1:16" x14ac:dyDescent="0.25">
      <c r="A33" s="1">
        <v>44050</v>
      </c>
      <c r="B33" s="2">
        <v>5.5555555555555552E-2</v>
      </c>
      <c r="C33" s="3">
        <f t="shared" si="0"/>
        <v>5</v>
      </c>
      <c r="D33">
        <f t="shared" si="1"/>
        <v>9</v>
      </c>
      <c r="E33">
        <f t="shared" si="2"/>
        <v>1</v>
      </c>
      <c r="F33">
        <f t="shared" si="3"/>
        <v>20</v>
      </c>
      <c r="G33">
        <f t="shared" si="4"/>
        <v>520</v>
      </c>
      <c r="H33">
        <f t="shared" si="12"/>
        <v>0.71991847800378916</v>
      </c>
      <c r="I33">
        <v>32</v>
      </c>
      <c r="J33">
        <f t="shared" si="5"/>
        <v>0</v>
      </c>
      <c r="K33">
        <f t="shared" si="6"/>
        <v>0</v>
      </c>
      <c r="L33">
        <f t="shared" si="7"/>
        <v>0.71991847800378916</v>
      </c>
      <c r="M33">
        <f t="shared" si="8"/>
        <v>216</v>
      </c>
      <c r="N33">
        <f t="shared" si="9"/>
        <v>108</v>
      </c>
      <c r="O33">
        <f t="shared" si="10"/>
        <v>96.266666666666666</v>
      </c>
      <c r="P33">
        <f t="shared" si="11"/>
        <v>0</v>
      </c>
    </row>
    <row r="34" spans="1:16" x14ac:dyDescent="0.25">
      <c r="A34" s="1">
        <v>44051</v>
      </c>
      <c r="B34" s="2">
        <v>5.5555555555555552E-2</v>
      </c>
      <c r="C34" s="3">
        <f t="shared" si="0"/>
        <v>6</v>
      </c>
      <c r="D34">
        <f t="shared" si="1"/>
        <v>12</v>
      </c>
      <c r="E34">
        <f t="shared" si="2"/>
        <v>1</v>
      </c>
      <c r="F34">
        <f t="shared" si="3"/>
        <v>20</v>
      </c>
      <c r="G34">
        <f t="shared" si="4"/>
        <v>340</v>
      </c>
      <c r="H34">
        <f t="shared" si="12"/>
        <v>0.69112173888363759</v>
      </c>
      <c r="I34">
        <v>33</v>
      </c>
      <c r="J34">
        <f t="shared" si="5"/>
        <v>1</v>
      </c>
      <c r="K34">
        <f t="shared" si="6"/>
        <v>1</v>
      </c>
      <c r="L34">
        <f t="shared" si="7"/>
        <v>0.69803295627247397</v>
      </c>
      <c r="M34">
        <f t="shared" si="8"/>
        <v>209</v>
      </c>
      <c r="N34">
        <f t="shared" si="9"/>
        <v>104.5</v>
      </c>
      <c r="O34">
        <f t="shared" si="10"/>
        <v>41.483333333333327</v>
      </c>
      <c r="P34">
        <f t="shared" si="11"/>
        <v>0</v>
      </c>
    </row>
    <row r="35" spans="1:16" x14ac:dyDescent="0.25">
      <c r="A35" s="1">
        <v>44052</v>
      </c>
      <c r="B35" s="2">
        <v>5.5555555555555552E-2</v>
      </c>
      <c r="C35" s="3">
        <f t="shared" si="0"/>
        <v>7</v>
      </c>
      <c r="D35">
        <f t="shared" si="1"/>
        <v>12</v>
      </c>
      <c r="E35">
        <f t="shared" si="2"/>
        <v>1</v>
      </c>
      <c r="F35">
        <f t="shared" si="3"/>
        <v>20</v>
      </c>
      <c r="G35">
        <f t="shared" si="4"/>
        <v>340</v>
      </c>
      <c r="H35">
        <f t="shared" si="12"/>
        <v>0.69803295627247397</v>
      </c>
      <c r="I35">
        <v>34</v>
      </c>
      <c r="J35">
        <f t="shared" si="5"/>
        <v>0</v>
      </c>
      <c r="K35">
        <f t="shared" si="6"/>
        <v>1</v>
      </c>
      <c r="L35">
        <f t="shared" si="7"/>
        <v>0.70501328583519873</v>
      </c>
      <c r="M35">
        <f t="shared" si="8"/>
        <v>212</v>
      </c>
      <c r="N35">
        <f t="shared" si="9"/>
        <v>106</v>
      </c>
      <c r="O35">
        <f t="shared" si="10"/>
        <v>40.533333333333331</v>
      </c>
      <c r="P35">
        <f t="shared" si="11"/>
        <v>0</v>
      </c>
    </row>
    <row r="36" spans="1:16" x14ac:dyDescent="0.25">
      <c r="A36" s="1">
        <v>44053</v>
      </c>
      <c r="B36" s="2">
        <v>6.25E-2</v>
      </c>
      <c r="C36" s="3">
        <f t="shared" si="0"/>
        <v>1</v>
      </c>
      <c r="D36">
        <f t="shared" si="1"/>
        <v>9</v>
      </c>
      <c r="E36">
        <f t="shared" si="2"/>
        <v>1</v>
      </c>
      <c r="F36">
        <f t="shared" si="3"/>
        <v>30</v>
      </c>
      <c r="G36">
        <f t="shared" si="4"/>
        <v>510</v>
      </c>
      <c r="H36">
        <f t="shared" si="12"/>
        <v>0.70501328583519873</v>
      </c>
      <c r="I36">
        <v>35</v>
      </c>
      <c r="J36">
        <f t="shared" si="5"/>
        <v>0</v>
      </c>
      <c r="K36">
        <f t="shared" si="6"/>
        <v>0</v>
      </c>
      <c r="L36">
        <f t="shared" si="7"/>
        <v>0.70501328583519873</v>
      </c>
      <c r="M36">
        <f t="shared" si="8"/>
        <v>212</v>
      </c>
      <c r="N36">
        <f t="shared" si="9"/>
        <v>106</v>
      </c>
      <c r="O36">
        <f t="shared" si="10"/>
        <v>94.366666666666674</v>
      </c>
      <c r="P36">
        <f t="shared" si="11"/>
        <v>0</v>
      </c>
    </row>
    <row r="37" spans="1:16" x14ac:dyDescent="0.25">
      <c r="A37" s="1">
        <v>44054</v>
      </c>
      <c r="B37" s="2">
        <v>6.25E-2</v>
      </c>
      <c r="C37" s="3">
        <f t="shared" si="0"/>
        <v>2</v>
      </c>
      <c r="D37">
        <f t="shared" si="1"/>
        <v>9</v>
      </c>
      <c r="E37">
        <f t="shared" si="2"/>
        <v>1</v>
      </c>
      <c r="F37">
        <f t="shared" si="3"/>
        <v>30</v>
      </c>
      <c r="G37">
        <f t="shared" si="4"/>
        <v>510</v>
      </c>
      <c r="H37">
        <f t="shared" si="12"/>
        <v>0.67681275440179078</v>
      </c>
      <c r="I37">
        <v>36</v>
      </c>
      <c r="J37">
        <f t="shared" si="5"/>
        <v>1</v>
      </c>
      <c r="K37">
        <f t="shared" si="6"/>
        <v>0</v>
      </c>
      <c r="L37">
        <f t="shared" si="7"/>
        <v>0.67681275440179078</v>
      </c>
      <c r="M37">
        <f t="shared" si="8"/>
        <v>203</v>
      </c>
      <c r="N37">
        <f t="shared" si="9"/>
        <v>101.5</v>
      </c>
      <c r="O37">
        <f t="shared" si="10"/>
        <v>97.216666666666654</v>
      </c>
      <c r="P37">
        <f t="shared" si="11"/>
        <v>0</v>
      </c>
    </row>
    <row r="38" spans="1:16" x14ac:dyDescent="0.25">
      <c r="A38" s="1">
        <v>44055</v>
      </c>
      <c r="B38" s="2">
        <v>6.25E-2</v>
      </c>
      <c r="C38" s="3">
        <f t="shared" si="0"/>
        <v>3</v>
      </c>
      <c r="D38">
        <f t="shared" si="1"/>
        <v>9</v>
      </c>
      <c r="E38">
        <f t="shared" si="2"/>
        <v>1</v>
      </c>
      <c r="F38">
        <f t="shared" si="3"/>
        <v>30</v>
      </c>
      <c r="G38">
        <f t="shared" si="4"/>
        <v>510</v>
      </c>
      <c r="H38">
        <f t="shared" si="12"/>
        <v>0.67681275440179078</v>
      </c>
      <c r="I38">
        <v>37</v>
      </c>
      <c r="J38">
        <f t="shared" si="5"/>
        <v>0</v>
      </c>
      <c r="K38">
        <f t="shared" si="6"/>
        <v>0</v>
      </c>
      <c r="L38">
        <f t="shared" si="7"/>
        <v>0.67681275440179078</v>
      </c>
      <c r="M38">
        <f t="shared" si="8"/>
        <v>203</v>
      </c>
      <c r="N38">
        <f t="shared" si="9"/>
        <v>101.5</v>
      </c>
      <c r="O38">
        <f t="shared" si="10"/>
        <v>97.216666666666654</v>
      </c>
      <c r="P38">
        <f t="shared" si="11"/>
        <v>0</v>
      </c>
    </row>
    <row r="39" spans="1:16" x14ac:dyDescent="0.25">
      <c r="A39" s="1">
        <v>44056</v>
      </c>
      <c r="B39" s="2">
        <v>6.25E-2</v>
      </c>
      <c r="C39" s="3">
        <f t="shared" si="0"/>
        <v>4</v>
      </c>
      <c r="D39">
        <f t="shared" si="1"/>
        <v>9</v>
      </c>
      <c r="E39">
        <f t="shared" si="2"/>
        <v>1</v>
      </c>
      <c r="F39">
        <f t="shared" si="3"/>
        <v>30</v>
      </c>
      <c r="G39">
        <f t="shared" si="4"/>
        <v>510</v>
      </c>
      <c r="H39">
        <f t="shared" si="12"/>
        <v>0.67681275440179078</v>
      </c>
      <c r="I39">
        <v>38</v>
      </c>
      <c r="J39">
        <f t="shared" si="5"/>
        <v>0</v>
      </c>
      <c r="K39">
        <f t="shared" si="6"/>
        <v>0</v>
      </c>
      <c r="L39">
        <f t="shared" si="7"/>
        <v>0.67681275440179078</v>
      </c>
      <c r="M39">
        <f t="shared" si="8"/>
        <v>203</v>
      </c>
      <c r="N39">
        <f t="shared" si="9"/>
        <v>101.5</v>
      </c>
      <c r="O39">
        <f t="shared" si="10"/>
        <v>97.216666666666654</v>
      </c>
      <c r="P39">
        <f t="shared" si="11"/>
        <v>0</v>
      </c>
    </row>
    <row r="40" spans="1:16" x14ac:dyDescent="0.25">
      <c r="A40" s="1">
        <v>44057</v>
      </c>
      <c r="B40" s="2">
        <v>7.2916666666666671E-2</v>
      </c>
      <c r="C40" s="3">
        <f t="shared" si="0"/>
        <v>5</v>
      </c>
      <c r="D40">
        <f t="shared" si="1"/>
        <v>9</v>
      </c>
      <c r="E40">
        <f t="shared" si="2"/>
        <v>1</v>
      </c>
      <c r="F40">
        <f t="shared" si="3"/>
        <v>45</v>
      </c>
      <c r="G40">
        <f t="shared" si="4"/>
        <v>495</v>
      </c>
      <c r="H40">
        <f t="shared" si="12"/>
        <v>0.64974024422571908</v>
      </c>
      <c r="I40">
        <v>39</v>
      </c>
      <c r="J40">
        <f t="shared" si="5"/>
        <v>1</v>
      </c>
      <c r="K40">
        <f t="shared" si="6"/>
        <v>0</v>
      </c>
      <c r="L40">
        <f t="shared" si="7"/>
        <v>0.64974024422571908</v>
      </c>
      <c r="M40">
        <f t="shared" si="8"/>
        <v>195</v>
      </c>
      <c r="N40">
        <f t="shared" si="9"/>
        <v>97.5</v>
      </c>
      <c r="O40">
        <f t="shared" si="10"/>
        <v>95</v>
      </c>
      <c r="P40">
        <f t="shared" si="11"/>
        <v>0</v>
      </c>
    </row>
    <row r="41" spans="1:16" x14ac:dyDescent="0.25">
      <c r="A41" s="1">
        <v>44058</v>
      </c>
      <c r="B41" s="2">
        <v>7.2916666666666671E-2</v>
      </c>
      <c r="C41" s="3">
        <f t="shared" si="0"/>
        <v>6</v>
      </c>
      <c r="D41">
        <f t="shared" si="1"/>
        <v>12</v>
      </c>
      <c r="E41">
        <f t="shared" si="2"/>
        <v>1</v>
      </c>
      <c r="F41">
        <f t="shared" si="3"/>
        <v>45</v>
      </c>
      <c r="G41">
        <f t="shared" si="4"/>
        <v>315</v>
      </c>
      <c r="H41">
        <f t="shared" si="12"/>
        <v>0.64974024422571908</v>
      </c>
      <c r="I41">
        <v>40</v>
      </c>
      <c r="J41">
        <f t="shared" si="5"/>
        <v>0</v>
      </c>
      <c r="K41">
        <f t="shared" si="6"/>
        <v>1</v>
      </c>
      <c r="L41">
        <f t="shared" si="7"/>
        <v>0.65623764666797624</v>
      </c>
      <c r="M41">
        <f t="shared" si="8"/>
        <v>197</v>
      </c>
      <c r="N41">
        <f t="shared" si="9"/>
        <v>98.5</v>
      </c>
      <c r="O41">
        <f t="shared" si="10"/>
        <v>37.366666666666667</v>
      </c>
      <c r="P41">
        <f t="shared" si="11"/>
        <v>0</v>
      </c>
    </row>
    <row r="42" spans="1:16" x14ac:dyDescent="0.25">
      <c r="A42" s="1">
        <v>44059</v>
      </c>
      <c r="B42" s="2">
        <v>7.2916666666666671E-2</v>
      </c>
      <c r="C42" s="3">
        <f t="shared" si="0"/>
        <v>7</v>
      </c>
      <c r="D42">
        <f t="shared" si="1"/>
        <v>12</v>
      </c>
      <c r="E42">
        <f t="shared" si="2"/>
        <v>1</v>
      </c>
      <c r="F42">
        <f t="shared" si="3"/>
        <v>45</v>
      </c>
      <c r="G42">
        <f t="shared" si="4"/>
        <v>315</v>
      </c>
      <c r="H42">
        <f t="shared" si="12"/>
        <v>0.65623764666797624</v>
      </c>
      <c r="I42">
        <v>41</v>
      </c>
      <c r="J42">
        <f t="shared" si="5"/>
        <v>0</v>
      </c>
      <c r="K42">
        <f t="shared" si="6"/>
        <v>1</v>
      </c>
      <c r="L42">
        <f t="shared" si="7"/>
        <v>0.66280002313465602</v>
      </c>
      <c r="M42">
        <f t="shared" si="8"/>
        <v>199</v>
      </c>
      <c r="N42">
        <f t="shared" si="9"/>
        <v>99.5</v>
      </c>
      <c r="O42">
        <f t="shared" si="10"/>
        <v>36.733333333333334</v>
      </c>
      <c r="P42">
        <f t="shared" si="11"/>
        <v>0</v>
      </c>
    </row>
    <row r="43" spans="1:16" x14ac:dyDescent="0.25">
      <c r="A43" s="1">
        <v>44060</v>
      </c>
      <c r="B43" s="2">
        <v>5.2083333333333336E-2</v>
      </c>
      <c r="C43" s="3">
        <f t="shared" si="0"/>
        <v>1</v>
      </c>
      <c r="D43">
        <f t="shared" si="1"/>
        <v>9</v>
      </c>
      <c r="E43">
        <f t="shared" si="2"/>
        <v>1</v>
      </c>
      <c r="F43">
        <f t="shared" si="3"/>
        <v>15</v>
      </c>
      <c r="G43">
        <f t="shared" si="4"/>
        <v>525</v>
      </c>
      <c r="H43">
        <f t="shared" si="12"/>
        <v>0.63628802220926972</v>
      </c>
      <c r="I43">
        <v>42</v>
      </c>
      <c r="J43">
        <f t="shared" si="5"/>
        <v>1</v>
      </c>
      <c r="K43">
        <f t="shared" si="6"/>
        <v>0</v>
      </c>
      <c r="L43">
        <f t="shared" si="7"/>
        <v>0.63628802220926972</v>
      </c>
      <c r="M43">
        <f t="shared" si="8"/>
        <v>191</v>
      </c>
      <c r="N43">
        <f t="shared" si="9"/>
        <v>95.5</v>
      </c>
      <c r="O43">
        <f t="shared" si="10"/>
        <v>105.76666666666667</v>
      </c>
      <c r="P43">
        <f t="shared" si="11"/>
        <v>1</v>
      </c>
    </row>
    <row r="44" spans="1:16" x14ac:dyDescent="0.25">
      <c r="A44" s="1">
        <v>44061</v>
      </c>
      <c r="B44" s="2">
        <v>5.2083333333333336E-2</v>
      </c>
      <c r="C44" s="3">
        <f t="shared" si="0"/>
        <v>2</v>
      </c>
      <c r="D44">
        <f t="shared" si="1"/>
        <v>9</v>
      </c>
      <c r="E44">
        <f t="shared" si="2"/>
        <v>1</v>
      </c>
      <c r="F44">
        <f t="shared" si="3"/>
        <v>15</v>
      </c>
      <c r="G44">
        <f t="shared" si="4"/>
        <v>525</v>
      </c>
      <c r="H44">
        <f t="shared" si="12"/>
        <v>0.63628802220926972</v>
      </c>
      <c r="I44">
        <v>43</v>
      </c>
      <c r="J44">
        <f t="shared" si="5"/>
        <v>0</v>
      </c>
      <c r="K44">
        <f t="shared" si="6"/>
        <v>0</v>
      </c>
      <c r="L44">
        <f t="shared" si="7"/>
        <v>0.63628802220926972</v>
      </c>
      <c r="M44">
        <f t="shared" si="8"/>
        <v>191</v>
      </c>
      <c r="N44">
        <f t="shared" si="9"/>
        <v>95.5</v>
      </c>
      <c r="O44">
        <f t="shared" si="10"/>
        <v>105.76666666666667</v>
      </c>
      <c r="P44">
        <f t="shared" si="11"/>
        <v>1</v>
      </c>
    </row>
    <row r="45" spans="1:16" x14ac:dyDescent="0.25">
      <c r="A45" s="1">
        <v>44062</v>
      </c>
      <c r="B45" s="2">
        <v>5.2083333333333336E-2</v>
      </c>
      <c r="C45" s="3">
        <f t="shared" si="0"/>
        <v>3</v>
      </c>
      <c r="D45">
        <f t="shared" si="1"/>
        <v>9</v>
      </c>
      <c r="E45">
        <f t="shared" si="2"/>
        <v>1</v>
      </c>
      <c r="F45">
        <f t="shared" si="3"/>
        <v>15</v>
      </c>
      <c r="G45">
        <f t="shared" si="4"/>
        <v>525</v>
      </c>
      <c r="H45">
        <f t="shared" si="12"/>
        <v>0.63628802220926972</v>
      </c>
      <c r="I45">
        <v>44</v>
      </c>
      <c r="J45">
        <f t="shared" si="5"/>
        <v>0</v>
      </c>
      <c r="K45">
        <f t="shared" si="6"/>
        <v>0</v>
      </c>
      <c r="L45">
        <f t="shared" si="7"/>
        <v>0.63628802220926972</v>
      </c>
      <c r="M45">
        <f t="shared" si="8"/>
        <v>191</v>
      </c>
      <c r="N45">
        <f t="shared" si="9"/>
        <v>95.5</v>
      </c>
      <c r="O45">
        <f t="shared" si="10"/>
        <v>105.76666666666667</v>
      </c>
      <c r="P45">
        <f t="shared" si="11"/>
        <v>1</v>
      </c>
    </row>
    <row r="46" spans="1:16" x14ac:dyDescent="0.25">
      <c r="A46" s="1">
        <v>44063</v>
      </c>
      <c r="B46" s="2">
        <v>5.2083333333333336E-2</v>
      </c>
      <c r="C46" s="3">
        <f t="shared" si="0"/>
        <v>4</v>
      </c>
      <c r="D46">
        <f t="shared" si="1"/>
        <v>9</v>
      </c>
      <c r="E46">
        <f t="shared" si="2"/>
        <v>1</v>
      </c>
      <c r="F46">
        <f t="shared" si="3"/>
        <v>15</v>
      </c>
      <c r="G46">
        <f t="shared" si="4"/>
        <v>525</v>
      </c>
      <c r="H46">
        <f t="shared" si="12"/>
        <v>0.61083650132089895</v>
      </c>
      <c r="I46">
        <v>45</v>
      </c>
      <c r="J46">
        <f t="shared" si="5"/>
        <v>1</v>
      </c>
      <c r="K46">
        <f t="shared" si="6"/>
        <v>0</v>
      </c>
      <c r="L46">
        <f t="shared" si="7"/>
        <v>0.61083650132089895</v>
      </c>
      <c r="M46">
        <f t="shared" si="8"/>
        <v>183</v>
      </c>
      <c r="N46">
        <f t="shared" si="9"/>
        <v>91.5</v>
      </c>
      <c r="O46">
        <f t="shared" si="10"/>
        <v>108.3</v>
      </c>
      <c r="P46">
        <f t="shared" si="11"/>
        <v>1</v>
      </c>
    </row>
    <row r="47" spans="1:16" x14ac:dyDescent="0.25">
      <c r="A47" s="1">
        <v>44064</v>
      </c>
      <c r="B47" s="2">
        <v>5.2083333333333336E-2</v>
      </c>
      <c r="C47" s="3">
        <f t="shared" si="0"/>
        <v>5</v>
      </c>
      <c r="D47">
        <f t="shared" si="1"/>
        <v>9</v>
      </c>
      <c r="E47">
        <f t="shared" si="2"/>
        <v>1</v>
      </c>
      <c r="F47">
        <f t="shared" si="3"/>
        <v>15</v>
      </c>
      <c r="G47">
        <f t="shared" si="4"/>
        <v>525</v>
      </c>
      <c r="H47">
        <f t="shared" si="12"/>
        <v>0.61083650132089895</v>
      </c>
      <c r="I47">
        <v>46</v>
      </c>
      <c r="J47">
        <f t="shared" si="5"/>
        <v>0</v>
      </c>
      <c r="K47">
        <f t="shared" si="6"/>
        <v>0</v>
      </c>
      <c r="L47">
        <f t="shared" si="7"/>
        <v>0.61083650132089895</v>
      </c>
      <c r="M47">
        <f t="shared" si="8"/>
        <v>183</v>
      </c>
      <c r="N47">
        <f t="shared" si="9"/>
        <v>91.5</v>
      </c>
      <c r="O47">
        <f t="shared" si="10"/>
        <v>108.3</v>
      </c>
      <c r="P47">
        <f t="shared" si="11"/>
        <v>1</v>
      </c>
    </row>
    <row r="48" spans="1:16" x14ac:dyDescent="0.25">
      <c r="A48" s="1">
        <v>44065</v>
      </c>
      <c r="B48" s="2">
        <v>5.2083333333333336E-2</v>
      </c>
      <c r="C48" s="3">
        <f t="shared" si="0"/>
        <v>6</v>
      </c>
      <c r="D48">
        <f t="shared" si="1"/>
        <v>12</v>
      </c>
      <c r="E48">
        <f t="shared" si="2"/>
        <v>1</v>
      </c>
      <c r="F48">
        <f t="shared" si="3"/>
        <v>15</v>
      </c>
      <c r="G48">
        <f t="shared" si="4"/>
        <v>345</v>
      </c>
      <c r="H48">
        <f t="shared" si="12"/>
        <v>0.61083650132089895</v>
      </c>
      <c r="I48">
        <v>47</v>
      </c>
      <c r="J48">
        <f t="shared" si="5"/>
        <v>0</v>
      </c>
      <c r="K48">
        <f t="shared" si="6"/>
        <v>1</v>
      </c>
      <c r="L48">
        <f t="shared" si="7"/>
        <v>0.61694486633410794</v>
      </c>
      <c r="M48">
        <f t="shared" si="8"/>
        <v>185</v>
      </c>
      <c r="N48">
        <f t="shared" si="9"/>
        <v>92.5</v>
      </c>
      <c r="O48">
        <f t="shared" si="10"/>
        <v>50.666666666666664</v>
      </c>
      <c r="P48">
        <f t="shared" si="11"/>
        <v>0</v>
      </c>
    </row>
    <row r="49" spans="1:16" x14ac:dyDescent="0.25">
      <c r="A49" s="1">
        <v>44066</v>
      </c>
      <c r="B49" s="2">
        <v>5.2083333333333336E-2</v>
      </c>
      <c r="C49" s="3">
        <f t="shared" si="0"/>
        <v>7</v>
      </c>
      <c r="D49">
        <f t="shared" si="1"/>
        <v>12</v>
      </c>
      <c r="E49">
        <f t="shared" si="2"/>
        <v>1</v>
      </c>
      <c r="F49">
        <f t="shared" si="3"/>
        <v>15</v>
      </c>
      <c r="G49">
        <f t="shared" si="4"/>
        <v>345</v>
      </c>
      <c r="H49">
        <f t="shared" si="12"/>
        <v>0.59226707168074355</v>
      </c>
      <c r="I49">
        <v>48</v>
      </c>
      <c r="J49">
        <f t="shared" si="5"/>
        <v>1</v>
      </c>
      <c r="K49">
        <f t="shared" si="6"/>
        <v>1</v>
      </c>
      <c r="L49">
        <f t="shared" si="7"/>
        <v>0.59818974239755096</v>
      </c>
      <c r="M49">
        <f t="shared" si="8"/>
        <v>179</v>
      </c>
      <c r="N49">
        <f t="shared" si="9"/>
        <v>89.5</v>
      </c>
      <c r="O49">
        <f t="shared" si="10"/>
        <v>52.566666666666663</v>
      </c>
      <c r="P49">
        <f t="shared" si="11"/>
        <v>0</v>
      </c>
    </row>
    <row r="50" spans="1:16" x14ac:dyDescent="0.25">
      <c r="A50" s="1">
        <v>44067</v>
      </c>
      <c r="B50" s="2">
        <v>9.375E-2</v>
      </c>
      <c r="C50" s="3">
        <f t="shared" si="0"/>
        <v>1</v>
      </c>
      <c r="D50">
        <f t="shared" si="1"/>
        <v>9</v>
      </c>
      <c r="E50">
        <f t="shared" si="2"/>
        <v>2</v>
      </c>
      <c r="F50">
        <f t="shared" si="3"/>
        <v>15</v>
      </c>
      <c r="G50">
        <f t="shared" si="4"/>
        <v>465</v>
      </c>
      <c r="H50">
        <f t="shared" si="12"/>
        <v>0.59818974239755096</v>
      </c>
      <c r="I50">
        <v>49</v>
      </c>
      <c r="J50">
        <f t="shared" si="5"/>
        <v>0</v>
      </c>
      <c r="K50">
        <f t="shared" si="6"/>
        <v>0</v>
      </c>
      <c r="L50">
        <f t="shared" si="7"/>
        <v>0.59818974239755096</v>
      </c>
      <c r="M50">
        <f t="shared" si="8"/>
        <v>179</v>
      </c>
      <c r="N50">
        <f t="shared" si="9"/>
        <v>89.5</v>
      </c>
      <c r="O50">
        <f t="shared" si="10"/>
        <v>90.566666666666663</v>
      </c>
      <c r="P50">
        <f t="shared" si="11"/>
        <v>1</v>
      </c>
    </row>
    <row r="51" spans="1:16" x14ac:dyDescent="0.25">
      <c r="A51" s="1">
        <v>44068</v>
      </c>
      <c r="B51" s="2">
        <v>9.375E-2</v>
      </c>
      <c r="C51" s="3">
        <f t="shared" si="0"/>
        <v>2</v>
      </c>
      <c r="D51">
        <f t="shared" si="1"/>
        <v>9</v>
      </c>
      <c r="E51">
        <f t="shared" si="2"/>
        <v>2</v>
      </c>
      <c r="F51">
        <f t="shared" si="3"/>
        <v>15</v>
      </c>
      <c r="G51">
        <f t="shared" si="4"/>
        <v>465</v>
      </c>
      <c r="H51">
        <f t="shared" si="12"/>
        <v>0.59818974239755096</v>
      </c>
      <c r="I51">
        <v>50</v>
      </c>
      <c r="J51">
        <f t="shared" si="5"/>
        <v>0</v>
      </c>
      <c r="K51">
        <f t="shared" si="6"/>
        <v>0</v>
      </c>
      <c r="L51">
        <f t="shared" si="7"/>
        <v>0.59818974239755096</v>
      </c>
      <c r="M51">
        <f t="shared" si="8"/>
        <v>179</v>
      </c>
      <c r="N51">
        <f t="shared" si="9"/>
        <v>89.5</v>
      </c>
      <c r="O51">
        <f t="shared" si="10"/>
        <v>90.566666666666663</v>
      </c>
      <c r="P51">
        <f t="shared" si="11"/>
        <v>1</v>
      </c>
    </row>
    <row r="52" spans="1:16" x14ac:dyDescent="0.25">
      <c r="A52" s="1">
        <v>44069</v>
      </c>
      <c r="B52" s="2">
        <v>9.375E-2</v>
      </c>
      <c r="C52" s="3">
        <f t="shared" si="0"/>
        <v>3</v>
      </c>
      <c r="D52">
        <f t="shared" si="1"/>
        <v>9</v>
      </c>
      <c r="E52">
        <f t="shared" si="2"/>
        <v>2</v>
      </c>
      <c r="F52">
        <f t="shared" si="3"/>
        <v>15</v>
      </c>
      <c r="G52">
        <f t="shared" si="4"/>
        <v>465</v>
      </c>
      <c r="H52">
        <f t="shared" si="12"/>
        <v>0.57426215270164893</v>
      </c>
      <c r="I52">
        <v>51</v>
      </c>
      <c r="J52">
        <f t="shared" si="5"/>
        <v>1</v>
      </c>
      <c r="K52">
        <f t="shared" si="6"/>
        <v>0</v>
      </c>
      <c r="L52">
        <f t="shared" si="7"/>
        <v>0.57426215270164893</v>
      </c>
      <c r="M52">
        <f t="shared" si="8"/>
        <v>172</v>
      </c>
      <c r="N52">
        <f t="shared" si="9"/>
        <v>86</v>
      </c>
      <c r="O52">
        <f t="shared" si="10"/>
        <v>92.783333333333346</v>
      </c>
      <c r="P52">
        <f t="shared" si="11"/>
        <v>1</v>
      </c>
    </row>
    <row r="53" spans="1:16" x14ac:dyDescent="0.25">
      <c r="A53" s="1">
        <v>44070</v>
      </c>
      <c r="B53" s="2">
        <v>6.25E-2</v>
      </c>
      <c r="C53" s="3">
        <f t="shared" si="0"/>
        <v>4</v>
      </c>
      <c r="D53">
        <f t="shared" si="1"/>
        <v>9</v>
      </c>
      <c r="E53">
        <f t="shared" si="2"/>
        <v>1</v>
      </c>
      <c r="F53">
        <f t="shared" si="3"/>
        <v>30</v>
      </c>
      <c r="G53">
        <f t="shared" si="4"/>
        <v>510</v>
      </c>
      <c r="H53">
        <f t="shared" si="12"/>
        <v>0.57426215270164893</v>
      </c>
      <c r="I53">
        <v>52</v>
      </c>
      <c r="J53">
        <f t="shared" si="5"/>
        <v>0</v>
      </c>
      <c r="K53">
        <f t="shared" si="6"/>
        <v>0</v>
      </c>
      <c r="L53">
        <f t="shared" si="7"/>
        <v>0.57426215270164893</v>
      </c>
      <c r="M53">
        <f t="shared" si="8"/>
        <v>172</v>
      </c>
      <c r="N53">
        <f t="shared" si="9"/>
        <v>86</v>
      </c>
      <c r="O53">
        <f t="shared" si="10"/>
        <v>107.03333333333335</v>
      </c>
      <c r="P53">
        <f t="shared" si="11"/>
        <v>1</v>
      </c>
    </row>
    <row r="54" spans="1:16" x14ac:dyDescent="0.25">
      <c r="A54" s="1">
        <v>44071</v>
      </c>
      <c r="B54" s="2">
        <v>6.25E-2</v>
      </c>
      <c r="C54" s="3">
        <f t="shared" si="0"/>
        <v>5</v>
      </c>
      <c r="D54">
        <f t="shared" si="1"/>
        <v>9</v>
      </c>
      <c r="E54">
        <f t="shared" si="2"/>
        <v>1</v>
      </c>
      <c r="F54">
        <f t="shared" si="3"/>
        <v>30</v>
      </c>
      <c r="G54">
        <f t="shared" si="4"/>
        <v>510</v>
      </c>
      <c r="H54">
        <f t="shared" si="12"/>
        <v>0.57426215270164893</v>
      </c>
      <c r="I54">
        <v>53</v>
      </c>
      <c r="J54">
        <f t="shared" si="5"/>
        <v>0</v>
      </c>
      <c r="K54">
        <f t="shared" si="6"/>
        <v>0</v>
      </c>
      <c r="L54">
        <f t="shared" si="7"/>
        <v>0.57426215270164893</v>
      </c>
      <c r="M54">
        <f t="shared" si="8"/>
        <v>172</v>
      </c>
      <c r="N54">
        <f t="shared" si="9"/>
        <v>86</v>
      </c>
      <c r="O54">
        <f t="shared" si="10"/>
        <v>107.03333333333335</v>
      </c>
      <c r="P54">
        <f t="shared" si="11"/>
        <v>1</v>
      </c>
    </row>
    <row r="55" spans="1:16" x14ac:dyDescent="0.25">
      <c r="A55" s="1">
        <v>44072</v>
      </c>
      <c r="B55" s="2">
        <v>6.25E-2</v>
      </c>
      <c r="C55" s="3">
        <f t="shared" si="0"/>
        <v>6</v>
      </c>
      <c r="D55">
        <f t="shared" si="1"/>
        <v>12</v>
      </c>
      <c r="E55">
        <f t="shared" si="2"/>
        <v>1</v>
      </c>
      <c r="F55">
        <f t="shared" si="3"/>
        <v>30</v>
      </c>
      <c r="G55">
        <f t="shared" si="4"/>
        <v>330</v>
      </c>
      <c r="H55">
        <f t="shared" si="12"/>
        <v>0.55129166659358297</v>
      </c>
      <c r="I55">
        <v>54</v>
      </c>
      <c r="J55">
        <f t="shared" si="5"/>
        <v>1</v>
      </c>
      <c r="K55">
        <f t="shared" si="6"/>
        <v>1</v>
      </c>
      <c r="L55">
        <f t="shared" si="7"/>
        <v>0.55680458325951876</v>
      </c>
      <c r="M55">
        <f t="shared" si="8"/>
        <v>167</v>
      </c>
      <c r="N55">
        <f t="shared" si="9"/>
        <v>83.5</v>
      </c>
      <c r="O55">
        <f t="shared" si="10"/>
        <v>51.616666666666667</v>
      </c>
      <c r="P55">
        <f t="shared" si="11"/>
        <v>0</v>
      </c>
    </row>
    <row r="56" spans="1:16" x14ac:dyDescent="0.25">
      <c r="A56" s="1">
        <v>44073</v>
      </c>
      <c r="B56" s="2">
        <v>6.25E-2</v>
      </c>
      <c r="C56" s="3">
        <f t="shared" si="0"/>
        <v>7</v>
      </c>
      <c r="D56">
        <f t="shared" si="1"/>
        <v>12</v>
      </c>
      <c r="E56">
        <f t="shared" si="2"/>
        <v>1</v>
      </c>
      <c r="F56">
        <f t="shared" si="3"/>
        <v>30</v>
      </c>
      <c r="G56">
        <f t="shared" si="4"/>
        <v>330</v>
      </c>
      <c r="H56">
        <f t="shared" si="12"/>
        <v>0.55680458325951876</v>
      </c>
      <c r="I56">
        <v>55</v>
      </c>
      <c r="J56">
        <f t="shared" si="5"/>
        <v>0</v>
      </c>
      <c r="K56">
        <f t="shared" si="6"/>
        <v>1</v>
      </c>
      <c r="L56">
        <f t="shared" si="7"/>
        <v>0.56237262909211394</v>
      </c>
      <c r="M56">
        <f t="shared" si="8"/>
        <v>169</v>
      </c>
      <c r="N56">
        <f t="shared" si="9"/>
        <v>84.5</v>
      </c>
      <c r="O56">
        <f t="shared" si="10"/>
        <v>50.983333333333327</v>
      </c>
      <c r="P56">
        <f t="shared" si="11"/>
        <v>0</v>
      </c>
    </row>
    <row r="57" spans="1:16" x14ac:dyDescent="0.25">
      <c r="A57" s="1">
        <v>44074</v>
      </c>
      <c r="B57" s="2">
        <v>6.25E-2</v>
      </c>
      <c r="C57" s="3">
        <f t="shared" si="0"/>
        <v>1</v>
      </c>
      <c r="D57">
        <f t="shared" si="1"/>
        <v>9</v>
      </c>
      <c r="E57">
        <f t="shared" si="2"/>
        <v>1</v>
      </c>
      <c r="F57">
        <f t="shared" si="3"/>
        <v>30</v>
      </c>
      <c r="G57">
        <f t="shared" si="4"/>
        <v>510</v>
      </c>
      <c r="H57">
        <f t="shared" si="12"/>
        <v>0.56237262909211394</v>
      </c>
      <c r="I57">
        <v>56</v>
      </c>
      <c r="J57">
        <f t="shared" si="5"/>
        <v>0</v>
      </c>
      <c r="K57">
        <f t="shared" si="6"/>
        <v>0</v>
      </c>
      <c r="L57">
        <f t="shared" si="7"/>
        <v>0.56237262909211394</v>
      </c>
      <c r="M57">
        <f t="shared" si="8"/>
        <v>169</v>
      </c>
      <c r="N57">
        <f t="shared" si="9"/>
        <v>84.5</v>
      </c>
      <c r="O57">
        <f t="shared" si="10"/>
        <v>107.98333333333333</v>
      </c>
      <c r="P57">
        <f t="shared" si="11"/>
        <v>1</v>
      </c>
    </row>
    <row r="58" spans="1:16" x14ac:dyDescent="0.25">
      <c r="A58" s="1">
        <v>44075</v>
      </c>
      <c r="B58" s="2">
        <v>5.9027777777777783E-2</v>
      </c>
      <c r="C58" s="3">
        <f t="shared" si="0"/>
        <v>2</v>
      </c>
      <c r="D58">
        <f t="shared" si="1"/>
        <v>9</v>
      </c>
      <c r="E58">
        <f t="shared" si="2"/>
        <v>1</v>
      </c>
      <c r="F58">
        <f t="shared" si="3"/>
        <v>25</v>
      </c>
      <c r="G58">
        <f t="shared" si="4"/>
        <v>515</v>
      </c>
      <c r="H58">
        <f t="shared" si="12"/>
        <v>0.53987772392842936</v>
      </c>
      <c r="I58">
        <v>57</v>
      </c>
      <c r="J58">
        <f t="shared" si="5"/>
        <v>1</v>
      </c>
      <c r="K58">
        <f t="shared" si="6"/>
        <v>0</v>
      </c>
      <c r="L58">
        <f t="shared" si="7"/>
        <v>0.53987772392842936</v>
      </c>
      <c r="M58">
        <f t="shared" si="8"/>
        <v>162</v>
      </c>
      <c r="N58">
        <f t="shared" si="9"/>
        <v>81</v>
      </c>
      <c r="O58">
        <f t="shared" si="10"/>
        <v>111.78333333333335</v>
      </c>
      <c r="P58">
        <f t="shared" si="11"/>
        <v>1</v>
      </c>
    </row>
    <row r="59" spans="1:16" x14ac:dyDescent="0.25">
      <c r="A59" s="1">
        <v>44076</v>
      </c>
      <c r="B59" s="2">
        <v>5.9027777777777783E-2</v>
      </c>
      <c r="C59" s="3">
        <f t="shared" si="0"/>
        <v>3</v>
      </c>
      <c r="D59">
        <f t="shared" si="1"/>
        <v>9</v>
      </c>
      <c r="E59">
        <f t="shared" si="2"/>
        <v>1</v>
      </c>
      <c r="F59">
        <f t="shared" si="3"/>
        <v>25</v>
      </c>
      <c r="G59">
        <f t="shared" si="4"/>
        <v>515</v>
      </c>
      <c r="H59">
        <f t="shared" si="12"/>
        <v>0.53987772392842936</v>
      </c>
      <c r="I59">
        <v>58</v>
      </c>
      <c r="J59">
        <f t="shared" si="5"/>
        <v>0</v>
      </c>
      <c r="K59">
        <f t="shared" si="6"/>
        <v>0</v>
      </c>
      <c r="L59">
        <f t="shared" si="7"/>
        <v>0.53987772392842936</v>
      </c>
      <c r="M59">
        <f t="shared" si="8"/>
        <v>162</v>
      </c>
      <c r="N59">
        <f t="shared" si="9"/>
        <v>81</v>
      </c>
      <c r="O59">
        <f t="shared" si="10"/>
        <v>111.78333333333335</v>
      </c>
      <c r="P59">
        <f t="shared" si="11"/>
        <v>1</v>
      </c>
    </row>
    <row r="60" spans="1:16" x14ac:dyDescent="0.25">
      <c r="A60" s="1">
        <v>44077</v>
      </c>
      <c r="B60" s="2">
        <v>5.9027777777777783E-2</v>
      </c>
      <c r="C60" s="3">
        <f t="shared" si="0"/>
        <v>4</v>
      </c>
      <c r="D60">
        <f t="shared" si="1"/>
        <v>9</v>
      </c>
      <c r="E60">
        <f t="shared" si="2"/>
        <v>1</v>
      </c>
      <c r="F60">
        <f t="shared" si="3"/>
        <v>25</v>
      </c>
      <c r="G60">
        <f t="shared" si="4"/>
        <v>515</v>
      </c>
      <c r="H60">
        <f t="shared" si="12"/>
        <v>0.53987772392842936</v>
      </c>
      <c r="I60">
        <v>59</v>
      </c>
      <c r="J60">
        <f t="shared" si="5"/>
        <v>0</v>
      </c>
      <c r="K60">
        <f t="shared" si="6"/>
        <v>0</v>
      </c>
      <c r="L60">
        <f t="shared" si="7"/>
        <v>0.53987772392842936</v>
      </c>
      <c r="M60">
        <f t="shared" si="8"/>
        <v>162</v>
      </c>
      <c r="N60">
        <f t="shared" si="9"/>
        <v>81</v>
      </c>
      <c r="O60">
        <f t="shared" si="10"/>
        <v>111.78333333333335</v>
      </c>
      <c r="P60">
        <f t="shared" si="11"/>
        <v>1</v>
      </c>
    </row>
    <row r="61" spans="1:16" x14ac:dyDescent="0.25">
      <c r="A61" s="1">
        <v>44078</v>
      </c>
      <c r="B61" s="2">
        <v>5.9027777777777783E-2</v>
      </c>
      <c r="C61" s="3">
        <f t="shared" si="0"/>
        <v>5</v>
      </c>
      <c r="D61">
        <f t="shared" si="1"/>
        <v>9</v>
      </c>
      <c r="E61">
        <f t="shared" si="2"/>
        <v>1</v>
      </c>
      <c r="F61">
        <f t="shared" si="3"/>
        <v>25</v>
      </c>
      <c r="G61">
        <f t="shared" si="4"/>
        <v>515</v>
      </c>
      <c r="H61">
        <f t="shared" si="12"/>
        <v>0.51828261497129213</v>
      </c>
      <c r="I61">
        <v>60</v>
      </c>
      <c r="J61">
        <f t="shared" si="5"/>
        <v>1</v>
      </c>
      <c r="K61">
        <f t="shared" si="6"/>
        <v>0</v>
      </c>
      <c r="L61">
        <f t="shared" si="7"/>
        <v>0.51828261497129213</v>
      </c>
      <c r="M61">
        <f t="shared" si="8"/>
        <v>155</v>
      </c>
      <c r="N61">
        <f t="shared" si="9"/>
        <v>77.5</v>
      </c>
      <c r="O61">
        <f t="shared" si="10"/>
        <v>114</v>
      </c>
      <c r="P61">
        <f t="shared" si="11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24" zoomScale="85" zoomScaleNormal="85" workbookViewId="0">
      <selection sqref="A1:C61"/>
    </sheetView>
  </sheetViews>
  <sheetFormatPr defaultRowHeight="15" x14ac:dyDescent="0.25"/>
  <cols>
    <col min="1" max="1" width="10.140625" bestFit="1" customWidth="1"/>
    <col min="2" max="2" width="17" customWidth="1"/>
  </cols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 s="1">
        <v>44019</v>
      </c>
      <c r="B2">
        <v>150</v>
      </c>
      <c r="C2">
        <v>71.25</v>
      </c>
    </row>
    <row r="3" spans="1:3" x14ac:dyDescent="0.25">
      <c r="A3" s="1">
        <v>44020</v>
      </c>
      <c r="B3">
        <v>150</v>
      </c>
      <c r="C3">
        <v>71.25</v>
      </c>
    </row>
    <row r="4" spans="1:3" x14ac:dyDescent="0.25">
      <c r="A4" s="1">
        <v>44021</v>
      </c>
      <c r="B4">
        <v>144</v>
      </c>
      <c r="C4">
        <v>75.05</v>
      </c>
    </row>
    <row r="5" spans="1:3" x14ac:dyDescent="0.25">
      <c r="A5" s="1">
        <v>44022</v>
      </c>
      <c r="B5">
        <v>144</v>
      </c>
      <c r="C5">
        <v>60.8</v>
      </c>
    </row>
    <row r="6" spans="1:3" x14ac:dyDescent="0.25">
      <c r="A6" s="1">
        <v>44023</v>
      </c>
      <c r="B6">
        <v>145.5</v>
      </c>
      <c r="C6">
        <v>2.85</v>
      </c>
    </row>
    <row r="7" spans="1:3" x14ac:dyDescent="0.25">
      <c r="A7" s="1">
        <v>44024</v>
      </c>
      <c r="B7">
        <v>141</v>
      </c>
      <c r="C7">
        <v>15.2</v>
      </c>
    </row>
    <row r="8" spans="1:3" x14ac:dyDescent="0.25">
      <c r="A8" s="1">
        <v>44025</v>
      </c>
      <c r="B8">
        <v>141</v>
      </c>
      <c r="C8">
        <v>72.2</v>
      </c>
    </row>
    <row r="9" spans="1:3" x14ac:dyDescent="0.25">
      <c r="A9" s="1">
        <v>44026</v>
      </c>
      <c r="B9">
        <v>141</v>
      </c>
      <c r="C9">
        <v>72.2</v>
      </c>
    </row>
    <row r="10" spans="1:3" x14ac:dyDescent="0.25">
      <c r="A10" s="1">
        <v>44027</v>
      </c>
      <c r="B10">
        <v>135.5</v>
      </c>
      <c r="C10">
        <v>75.683333329999996</v>
      </c>
    </row>
    <row r="11" spans="1:3" x14ac:dyDescent="0.25">
      <c r="A11" s="1">
        <v>44028</v>
      </c>
      <c r="B11">
        <v>135.5</v>
      </c>
      <c r="C11">
        <v>85.183333329999996</v>
      </c>
    </row>
    <row r="12" spans="1:3" x14ac:dyDescent="0.25">
      <c r="A12" s="1">
        <v>44029</v>
      </c>
      <c r="B12">
        <v>135.5</v>
      </c>
      <c r="C12">
        <v>85.183333329999996</v>
      </c>
    </row>
    <row r="13" spans="1:3" x14ac:dyDescent="0.25">
      <c r="A13" s="1">
        <v>44030</v>
      </c>
      <c r="B13">
        <v>131.5</v>
      </c>
      <c r="C13">
        <v>30.716666669999999</v>
      </c>
    </row>
    <row r="14" spans="1:3" x14ac:dyDescent="0.25">
      <c r="A14" s="1">
        <v>44031</v>
      </c>
      <c r="B14">
        <v>132.5</v>
      </c>
      <c r="C14">
        <v>30.083333329999999</v>
      </c>
    </row>
    <row r="15" spans="1:3" x14ac:dyDescent="0.25">
      <c r="A15" s="1">
        <v>44032</v>
      </c>
      <c r="B15">
        <v>132.5</v>
      </c>
      <c r="C15">
        <v>80.75</v>
      </c>
    </row>
    <row r="16" spans="1:3" x14ac:dyDescent="0.25">
      <c r="A16" s="1">
        <v>44033</v>
      </c>
      <c r="B16">
        <v>127.5</v>
      </c>
      <c r="C16">
        <v>83.916666669999998</v>
      </c>
    </row>
    <row r="17" spans="1:3" x14ac:dyDescent="0.25">
      <c r="A17" s="1">
        <v>44034</v>
      </c>
      <c r="B17">
        <v>127.5</v>
      </c>
      <c r="C17">
        <v>83.916666669999998</v>
      </c>
    </row>
    <row r="18" spans="1:3" x14ac:dyDescent="0.25">
      <c r="A18" s="1">
        <v>44035</v>
      </c>
      <c r="B18">
        <v>127.5</v>
      </c>
      <c r="C18">
        <v>83.916666669999998</v>
      </c>
    </row>
    <row r="19" spans="1:3" x14ac:dyDescent="0.25">
      <c r="A19" s="1">
        <v>44036</v>
      </c>
      <c r="B19">
        <v>122</v>
      </c>
      <c r="C19">
        <v>84.233333329999994</v>
      </c>
    </row>
    <row r="20" spans="1:3" x14ac:dyDescent="0.25">
      <c r="A20" s="1">
        <v>44037</v>
      </c>
      <c r="B20">
        <v>123.5</v>
      </c>
      <c r="C20">
        <v>26.283333330000001</v>
      </c>
    </row>
    <row r="21" spans="1:3" x14ac:dyDescent="0.25">
      <c r="A21" s="1">
        <v>44038</v>
      </c>
      <c r="B21">
        <v>124.5</v>
      </c>
      <c r="C21">
        <v>25.65</v>
      </c>
    </row>
    <row r="22" spans="1:3" x14ac:dyDescent="0.25">
      <c r="A22" s="1">
        <v>44039</v>
      </c>
      <c r="B22">
        <v>119.5</v>
      </c>
      <c r="C22">
        <v>88.983333329999994</v>
      </c>
    </row>
    <row r="23" spans="1:3" x14ac:dyDescent="0.25">
      <c r="A23" s="1">
        <v>44040</v>
      </c>
      <c r="B23">
        <v>119.5</v>
      </c>
      <c r="C23">
        <v>88.983333329999994</v>
      </c>
    </row>
    <row r="24" spans="1:3" x14ac:dyDescent="0.25">
      <c r="A24" s="1">
        <v>44041</v>
      </c>
      <c r="B24">
        <v>119.5</v>
      </c>
      <c r="C24">
        <v>88.983333329999994</v>
      </c>
    </row>
    <row r="25" spans="1:3" x14ac:dyDescent="0.25">
      <c r="A25" s="1">
        <v>44042</v>
      </c>
      <c r="B25">
        <v>115</v>
      </c>
      <c r="C25">
        <v>93.416666669999998</v>
      </c>
    </row>
    <row r="26" spans="1:3" x14ac:dyDescent="0.25">
      <c r="A26" s="1">
        <v>44043</v>
      </c>
      <c r="B26">
        <v>115</v>
      </c>
      <c r="C26">
        <v>93.416666669999998</v>
      </c>
    </row>
    <row r="27" spans="1:3" x14ac:dyDescent="0.25">
      <c r="A27" s="1">
        <v>44044</v>
      </c>
      <c r="B27">
        <v>116</v>
      </c>
      <c r="C27">
        <v>35.783333329999998</v>
      </c>
    </row>
    <row r="28" spans="1:3" x14ac:dyDescent="0.25">
      <c r="A28" s="1">
        <v>44045</v>
      </c>
      <c r="B28">
        <v>112.5</v>
      </c>
      <c r="C28">
        <v>23.75</v>
      </c>
    </row>
    <row r="29" spans="1:3" x14ac:dyDescent="0.25">
      <c r="A29" s="1">
        <v>44046</v>
      </c>
      <c r="B29">
        <v>112.5</v>
      </c>
      <c r="C29">
        <v>80.75</v>
      </c>
    </row>
    <row r="30" spans="1:3" x14ac:dyDescent="0.25">
      <c r="A30" s="1">
        <v>44047</v>
      </c>
      <c r="B30">
        <v>112.5</v>
      </c>
      <c r="C30">
        <v>80.75</v>
      </c>
    </row>
    <row r="31" spans="1:3" x14ac:dyDescent="0.25">
      <c r="A31" s="1">
        <v>44048</v>
      </c>
      <c r="B31">
        <v>108</v>
      </c>
      <c r="C31">
        <v>83.6</v>
      </c>
    </row>
    <row r="32" spans="1:3" x14ac:dyDescent="0.25">
      <c r="A32" s="1">
        <v>44049</v>
      </c>
      <c r="B32">
        <v>108</v>
      </c>
      <c r="C32">
        <v>96.266666670000006</v>
      </c>
    </row>
    <row r="33" spans="1:3" x14ac:dyDescent="0.25">
      <c r="A33" s="1">
        <v>44050</v>
      </c>
      <c r="B33">
        <v>108</v>
      </c>
      <c r="C33">
        <v>96.266666670000006</v>
      </c>
    </row>
    <row r="34" spans="1:3" x14ac:dyDescent="0.25">
      <c r="A34" s="1">
        <v>44051</v>
      </c>
      <c r="B34">
        <v>104.5</v>
      </c>
      <c r="C34">
        <v>41.483333330000001</v>
      </c>
    </row>
    <row r="35" spans="1:3" x14ac:dyDescent="0.25">
      <c r="A35" s="1">
        <v>44052</v>
      </c>
      <c r="B35">
        <v>106</v>
      </c>
      <c r="C35">
        <v>40.533333329999998</v>
      </c>
    </row>
    <row r="36" spans="1:3" x14ac:dyDescent="0.25">
      <c r="A36" s="1">
        <v>44053</v>
      </c>
      <c r="B36">
        <v>106</v>
      </c>
      <c r="C36">
        <v>94.366666670000001</v>
      </c>
    </row>
    <row r="37" spans="1:3" x14ac:dyDescent="0.25">
      <c r="A37" s="1">
        <v>44054</v>
      </c>
      <c r="B37">
        <v>101.5</v>
      </c>
      <c r="C37">
        <v>97.216666669999995</v>
      </c>
    </row>
    <row r="38" spans="1:3" x14ac:dyDescent="0.25">
      <c r="A38" s="1">
        <v>44055</v>
      </c>
      <c r="B38">
        <v>101.5</v>
      </c>
      <c r="C38">
        <v>97.216666669999995</v>
      </c>
    </row>
    <row r="39" spans="1:3" x14ac:dyDescent="0.25">
      <c r="A39" s="1">
        <v>44056</v>
      </c>
      <c r="B39">
        <v>101.5</v>
      </c>
      <c r="C39">
        <v>97.216666669999995</v>
      </c>
    </row>
    <row r="40" spans="1:3" x14ac:dyDescent="0.25">
      <c r="A40" s="1">
        <v>44057</v>
      </c>
      <c r="B40">
        <v>97.5</v>
      </c>
      <c r="C40">
        <v>95</v>
      </c>
    </row>
    <row r="41" spans="1:3" x14ac:dyDescent="0.25">
      <c r="A41" s="1">
        <v>44058</v>
      </c>
      <c r="B41">
        <v>98.5</v>
      </c>
      <c r="C41">
        <v>37.366666670000001</v>
      </c>
    </row>
    <row r="42" spans="1:3" x14ac:dyDescent="0.25">
      <c r="A42" s="1">
        <v>44059</v>
      </c>
      <c r="B42">
        <v>99.5</v>
      </c>
      <c r="C42">
        <v>36.733333330000001</v>
      </c>
    </row>
    <row r="43" spans="1:3" x14ac:dyDescent="0.25">
      <c r="A43" s="1">
        <v>44060</v>
      </c>
      <c r="B43">
        <v>95.5</v>
      </c>
      <c r="C43">
        <v>105.7666667</v>
      </c>
    </row>
    <row r="44" spans="1:3" x14ac:dyDescent="0.25">
      <c r="A44" s="1">
        <v>44061</v>
      </c>
      <c r="B44">
        <v>95.5</v>
      </c>
      <c r="C44">
        <v>105.7666667</v>
      </c>
    </row>
    <row r="45" spans="1:3" x14ac:dyDescent="0.25">
      <c r="A45" s="1">
        <v>44062</v>
      </c>
      <c r="B45">
        <v>95.5</v>
      </c>
      <c r="C45">
        <v>105.7666667</v>
      </c>
    </row>
    <row r="46" spans="1:3" x14ac:dyDescent="0.25">
      <c r="A46" s="1">
        <v>44063</v>
      </c>
      <c r="B46">
        <v>91.5</v>
      </c>
      <c r="C46">
        <v>108.3</v>
      </c>
    </row>
    <row r="47" spans="1:3" x14ac:dyDescent="0.25">
      <c r="A47" s="1">
        <v>44064</v>
      </c>
      <c r="B47">
        <v>91.5</v>
      </c>
      <c r="C47">
        <v>108.3</v>
      </c>
    </row>
    <row r="48" spans="1:3" x14ac:dyDescent="0.25">
      <c r="A48" s="1">
        <v>44065</v>
      </c>
      <c r="B48">
        <v>92.5</v>
      </c>
      <c r="C48">
        <v>50.666666669999998</v>
      </c>
    </row>
    <row r="49" spans="1:3" x14ac:dyDescent="0.25">
      <c r="A49" s="1">
        <v>44066</v>
      </c>
      <c r="B49">
        <v>89.5</v>
      </c>
      <c r="C49">
        <v>52.566666669999996</v>
      </c>
    </row>
    <row r="50" spans="1:3" x14ac:dyDescent="0.25">
      <c r="A50" s="1">
        <v>44067</v>
      </c>
      <c r="B50">
        <v>89.5</v>
      </c>
      <c r="C50">
        <v>90.566666670000004</v>
      </c>
    </row>
    <row r="51" spans="1:3" x14ac:dyDescent="0.25">
      <c r="A51" s="1">
        <v>44068</v>
      </c>
      <c r="B51">
        <v>89.5</v>
      </c>
      <c r="C51">
        <v>90.566666670000004</v>
      </c>
    </row>
    <row r="52" spans="1:3" x14ac:dyDescent="0.25">
      <c r="A52" s="1">
        <v>44069</v>
      </c>
      <c r="B52">
        <v>86</v>
      </c>
      <c r="C52">
        <v>92.783333330000005</v>
      </c>
    </row>
    <row r="53" spans="1:3" x14ac:dyDescent="0.25">
      <c r="A53" s="1">
        <v>44070</v>
      </c>
      <c r="B53">
        <v>86</v>
      </c>
      <c r="C53">
        <v>107.0333333</v>
      </c>
    </row>
    <row r="54" spans="1:3" x14ac:dyDescent="0.25">
      <c r="A54" s="1">
        <v>44071</v>
      </c>
      <c r="B54">
        <v>86</v>
      </c>
      <c r="C54">
        <v>107.0333333</v>
      </c>
    </row>
    <row r="55" spans="1:3" x14ac:dyDescent="0.25">
      <c r="A55" s="1">
        <v>44072</v>
      </c>
      <c r="B55">
        <v>83.5</v>
      </c>
      <c r="C55">
        <v>51.616666670000001</v>
      </c>
    </row>
    <row r="56" spans="1:3" x14ac:dyDescent="0.25">
      <c r="A56" s="1">
        <v>44073</v>
      </c>
      <c r="B56">
        <v>84.5</v>
      </c>
      <c r="C56">
        <v>50.983333330000001</v>
      </c>
    </row>
    <row r="57" spans="1:3" x14ac:dyDescent="0.25">
      <c r="A57" s="1">
        <v>44074</v>
      </c>
      <c r="B57">
        <v>84.5</v>
      </c>
      <c r="C57">
        <v>107.9833333</v>
      </c>
    </row>
    <row r="58" spans="1:3" x14ac:dyDescent="0.25">
      <c r="A58" s="1">
        <v>44075</v>
      </c>
      <c r="B58">
        <v>81</v>
      </c>
      <c r="C58">
        <v>111.7833333</v>
      </c>
    </row>
    <row r="59" spans="1:3" x14ac:dyDescent="0.25">
      <c r="A59" s="1">
        <v>44076</v>
      </c>
      <c r="B59">
        <v>81</v>
      </c>
      <c r="C59">
        <v>111.7833333</v>
      </c>
    </row>
    <row r="60" spans="1:3" x14ac:dyDescent="0.25">
      <c r="A60" s="1">
        <v>44077</v>
      </c>
      <c r="B60">
        <v>81</v>
      </c>
      <c r="C60">
        <v>111.7833333</v>
      </c>
    </row>
    <row r="61" spans="1:3" x14ac:dyDescent="0.25">
      <c r="A61" s="1">
        <v>44078</v>
      </c>
      <c r="B61">
        <v>77.5</v>
      </c>
      <c r="C61">
        <v>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C1" workbookViewId="0">
      <selection activeCell="T10" sqref="T10"/>
    </sheetView>
  </sheetViews>
  <sheetFormatPr defaultRowHeight="15" x14ac:dyDescent="0.25"/>
  <cols>
    <col min="1" max="1" width="11.28515625" customWidth="1"/>
    <col min="14" max="14" width="12.7109375" customWidth="1"/>
    <col min="15" max="15" width="13.7109375" customWidth="1"/>
    <col min="16" max="16" width="13.42578125" customWidth="1"/>
  </cols>
  <sheetData>
    <row r="1" spans="1:21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18</v>
      </c>
      <c r="U1" t="s">
        <v>21</v>
      </c>
    </row>
    <row r="2" spans="1:21" x14ac:dyDescent="0.25">
      <c r="A2" s="1">
        <v>44019</v>
      </c>
      <c r="B2" s="2">
        <v>5.2083333333333336E-2</v>
      </c>
      <c r="C2" s="3">
        <f>WEEKDAY(A2,2)</f>
        <v>2</v>
      </c>
      <c r="D2">
        <f>IF(OR(C2=6,C2=7),12,9)</f>
        <v>9</v>
      </c>
      <c r="E2">
        <f>HOUR(B2)</f>
        <v>1</v>
      </c>
      <c r="F2">
        <f>MINUTE(B2)</f>
        <v>15</v>
      </c>
      <c r="G2">
        <f>19*60-D2*60-E2*60-F2</f>
        <v>525</v>
      </c>
      <c r="H2">
        <f>100%</f>
        <v>1</v>
      </c>
      <c r="I2">
        <v>1</v>
      </c>
      <c r="J2">
        <f>IF(MOD(I2,3)=0,1,0)</f>
        <v>0</v>
      </c>
      <c r="K2">
        <f>IF(OR(C2=6,C2=7),1,0)</f>
        <v>0</v>
      </c>
      <c r="L2">
        <f>IF(K2=1,H2*1.01,H2)</f>
        <v>1</v>
      </c>
      <c r="M2">
        <f>IF(ROUND((5*L2)*60+$U$2,0)&lt;G2,ROUND((5*L2)*60+$U$2,0),G2)</f>
        <v>400</v>
      </c>
      <c r="N2">
        <f>M2/60*$S$2</f>
        <v>166.66666666666669</v>
      </c>
      <c r="O2">
        <f>IF((G2-M2)/60*19&lt;0,0,(G2-M2)/60*19)</f>
        <v>39.583333333333336</v>
      </c>
      <c r="P2">
        <f>IF(O2&gt;N2,1,0)</f>
        <v>0</v>
      </c>
      <c r="S2">
        <v>25</v>
      </c>
      <c r="U2">
        <v>100</v>
      </c>
    </row>
    <row r="3" spans="1:21" x14ac:dyDescent="0.25">
      <c r="A3" s="1">
        <v>44020</v>
      </c>
      <c r="B3" s="2">
        <v>5.2083333333333336E-2</v>
      </c>
      <c r="C3" s="3">
        <f t="shared" ref="C3:C61" si="0">WEEKDAY(A3,2)</f>
        <v>3</v>
      </c>
      <c r="D3">
        <f t="shared" ref="D3:D61" si="1">IF(OR(C3=6,C3=7),12,9)</f>
        <v>9</v>
      </c>
      <c r="E3">
        <f t="shared" ref="E3:E61" si="2">HOUR(B3)</f>
        <v>1</v>
      </c>
      <c r="F3">
        <f t="shared" ref="F3:F61" si="3">MINUTE(B3)</f>
        <v>15</v>
      </c>
      <c r="G3">
        <f t="shared" ref="G3:G61" si="4">19*60-D3*60-E3*60-F3</f>
        <v>525</v>
      </c>
      <c r="H3">
        <f>IF(J3=1,L2*0.96,L2)</f>
        <v>1</v>
      </c>
      <c r="I3">
        <v>2</v>
      </c>
      <c r="J3">
        <f t="shared" ref="J3:J61" si="5">IF(MOD(I3,3)=0,1,0)</f>
        <v>0</v>
      </c>
      <c r="K3">
        <f t="shared" ref="K3:K61" si="6">IF(OR(C3=6,C3=7),1,0)</f>
        <v>0</v>
      </c>
      <c r="L3">
        <f t="shared" ref="L3:L61" si="7">IF(K3=1,H3*1.01,H3)</f>
        <v>1</v>
      </c>
      <c r="M3">
        <f t="shared" ref="M3:M61" si="8">IF(ROUND((5*L3)*60+$U$2,0)&lt;G3,ROUND((5*L3)*60+$U$2,0),G3)</f>
        <v>400</v>
      </c>
      <c r="N3">
        <f t="shared" ref="N3:N61" si="9">M3/60*$S$2</f>
        <v>166.66666666666669</v>
      </c>
      <c r="O3">
        <f t="shared" ref="O3:O61" si="10">IF((G3-M3)/60*19&lt;0,0,(G3-M3)/60*19)</f>
        <v>39.583333333333336</v>
      </c>
      <c r="P3">
        <f t="shared" ref="P3:P61" si="11">IF(O3&gt;N3,1,0)</f>
        <v>0</v>
      </c>
      <c r="S3" t="s">
        <v>19</v>
      </c>
    </row>
    <row r="4" spans="1:21" x14ac:dyDescent="0.25">
      <c r="A4" s="1">
        <v>44021</v>
      </c>
      <c r="B4" s="2">
        <v>5.2083333333333336E-2</v>
      </c>
      <c r="C4" s="3">
        <f t="shared" si="0"/>
        <v>4</v>
      </c>
      <c r="D4">
        <f t="shared" si="1"/>
        <v>9</v>
      </c>
      <c r="E4">
        <f t="shared" si="2"/>
        <v>1</v>
      </c>
      <c r="F4">
        <f t="shared" si="3"/>
        <v>15</v>
      </c>
      <c r="G4">
        <f t="shared" si="4"/>
        <v>525</v>
      </c>
      <c r="H4">
        <f>IF(J4=1,L3*(1-$S$4),L3)</f>
        <v>0.99</v>
      </c>
      <c r="I4">
        <v>3</v>
      </c>
      <c r="J4">
        <f t="shared" si="5"/>
        <v>1</v>
      </c>
      <c r="K4">
        <f t="shared" si="6"/>
        <v>0</v>
      </c>
      <c r="L4">
        <f t="shared" si="7"/>
        <v>0.99</v>
      </c>
      <c r="M4">
        <f t="shared" si="8"/>
        <v>397</v>
      </c>
      <c r="N4">
        <f t="shared" si="9"/>
        <v>165.41666666666666</v>
      </c>
      <c r="O4">
        <f t="shared" si="10"/>
        <v>40.533333333333331</v>
      </c>
      <c r="P4">
        <f t="shared" si="11"/>
        <v>0</v>
      </c>
      <c r="S4" s="4">
        <v>0.01</v>
      </c>
    </row>
    <row r="5" spans="1:21" x14ac:dyDescent="0.25">
      <c r="A5" s="1">
        <v>44022</v>
      </c>
      <c r="B5" s="2">
        <v>8.3333333333333329E-2</v>
      </c>
      <c r="C5" s="3">
        <f t="shared" si="0"/>
        <v>5</v>
      </c>
      <c r="D5">
        <f t="shared" si="1"/>
        <v>9</v>
      </c>
      <c r="E5">
        <f t="shared" si="2"/>
        <v>2</v>
      </c>
      <c r="F5">
        <f t="shared" si="3"/>
        <v>0</v>
      </c>
      <c r="G5">
        <f t="shared" si="4"/>
        <v>480</v>
      </c>
      <c r="H5">
        <f t="shared" ref="H5:H61" si="12">IF(J5=1,L4*(1-$S$4),L4)</f>
        <v>0.99</v>
      </c>
      <c r="I5">
        <v>4</v>
      </c>
      <c r="J5">
        <f t="shared" si="5"/>
        <v>0</v>
      </c>
      <c r="K5">
        <f t="shared" si="6"/>
        <v>0</v>
      </c>
      <c r="L5">
        <f t="shared" si="7"/>
        <v>0.99</v>
      </c>
      <c r="M5">
        <f t="shared" si="8"/>
        <v>397</v>
      </c>
      <c r="N5">
        <f t="shared" si="9"/>
        <v>165.41666666666666</v>
      </c>
      <c r="O5">
        <f t="shared" si="10"/>
        <v>26.283333333333331</v>
      </c>
      <c r="P5">
        <f t="shared" si="11"/>
        <v>0</v>
      </c>
      <c r="S5" t="s">
        <v>20</v>
      </c>
    </row>
    <row r="6" spans="1:21" x14ac:dyDescent="0.25">
      <c r="A6" s="1">
        <v>44023</v>
      </c>
      <c r="B6" s="2">
        <v>8.3333333333333329E-2</v>
      </c>
      <c r="C6" s="3">
        <f t="shared" si="0"/>
        <v>6</v>
      </c>
      <c r="D6">
        <f t="shared" si="1"/>
        <v>12</v>
      </c>
      <c r="E6">
        <f t="shared" si="2"/>
        <v>2</v>
      </c>
      <c r="F6">
        <f t="shared" si="3"/>
        <v>0</v>
      </c>
      <c r="G6">
        <f t="shared" si="4"/>
        <v>300</v>
      </c>
      <c r="H6">
        <f t="shared" si="12"/>
        <v>0.99</v>
      </c>
      <c r="I6">
        <v>5</v>
      </c>
      <c r="J6">
        <f t="shared" si="5"/>
        <v>0</v>
      </c>
      <c r="K6">
        <f t="shared" si="6"/>
        <v>1</v>
      </c>
      <c r="L6">
        <f t="shared" si="7"/>
        <v>0.99990000000000001</v>
      </c>
      <c r="M6">
        <f t="shared" si="8"/>
        <v>300</v>
      </c>
      <c r="N6">
        <f t="shared" si="9"/>
        <v>125</v>
      </c>
      <c r="O6">
        <f t="shared" si="10"/>
        <v>0</v>
      </c>
      <c r="P6">
        <f t="shared" si="11"/>
        <v>0</v>
      </c>
      <c r="S6">
        <f>SUM(N2:O61)</f>
        <v>11073.916666666662</v>
      </c>
    </row>
    <row r="7" spans="1:21" x14ac:dyDescent="0.25">
      <c r="A7" s="1">
        <v>44024</v>
      </c>
      <c r="B7" s="2">
        <v>6.25E-2</v>
      </c>
      <c r="C7" s="3">
        <f t="shared" si="0"/>
        <v>7</v>
      </c>
      <c r="D7">
        <f t="shared" si="1"/>
        <v>12</v>
      </c>
      <c r="E7">
        <f t="shared" si="2"/>
        <v>1</v>
      </c>
      <c r="F7">
        <f t="shared" si="3"/>
        <v>30</v>
      </c>
      <c r="G7">
        <f t="shared" si="4"/>
        <v>330</v>
      </c>
      <c r="H7">
        <f t="shared" si="12"/>
        <v>0.98990100000000003</v>
      </c>
      <c r="I7">
        <v>6</v>
      </c>
      <c r="J7">
        <f t="shared" si="5"/>
        <v>1</v>
      </c>
      <c r="K7">
        <f t="shared" si="6"/>
        <v>1</v>
      </c>
      <c r="L7">
        <f t="shared" si="7"/>
        <v>0.99980001000000007</v>
      </c>
      <c r="M7">
        <f t="shared" si="8"/>
        <v>330</v>
      </c>
      <c r="N7">
        <f t="shared" si="9"/>
        <v>137.5</v>
      </c>
      <c r="O7">
        <f t="shared" si="10"/>
        <v>0</v>
      </c>
      <c r="P7">
        <f t="shared" si="11"/>
        <v>0</v>
      </c>
    </row>
    <row r="8" spans="1:21" x14ac:dyDescent="0.25">
      <c r="A8" s="1">
        <v>44025</v>
      </c>
      <c r="B8" s="2">
        <v>6.25E-2</v>
      </c>
      <c r="C8" s="3">
        <f t="shared" si="0"/>
        <v>1</v>
      </c>
      <c r="D8">
        <f t="shared" si="1"/>
        <v>9</v>
      </c>
      <c r="E8">
        <f t="shared" si="2"/>
        <v>1</v>
      </c>
      <c r="F8">
        <f t="shared" si="3"/>
        <v>30</v>
      </c>
      <c r="G8">
        <f t="shared" si="4"/>
        <v>510</v>
      </c>
      <c r="H8">
        <f t="shared" si="12"/>
        <v>0.99980001000000007</v>
      </c>
      <c r="I8">
        <v>7</v>
      </c>
      <c r="J8">
        <f t="shared" si="5"/>
        <v>0</v>
      </c>
      <c r="K8">
        <f t="shared" si="6"/>
        <v>0</v>
      </c>
      <c r="L8">
        <f t="shared" si="7"/>
        <v>0.99980001000000007</v>
      </c>
      <c r="M8">
        <f t="shared" si="8"/>
        <v>400</v>
      </c>
      <c r="N8">
        <f t="shared" si="9"/>
        <v>166.66666666666669</v>
      </c>
      <c r="O8">
        <f t="shared" si="10"/>
        <v>34.833333333333329</v>
      </c>
      <c r="P8">
        <f t="shared" si="11"/>
        <v>0</v>
      </c>
    </row>
    <row r="9" spans="1:21" x14ac:dyDescent="0.25">
      <c r="A9" s="1">
        <v>44026</v>
      </c>
      <c r="B9" s="2">
        <v>6.25E-2</v>
      </c>
      <c r="C9" s="3">
        <f t="shared" si="0"/>
        <v>2</v>
      </c>
      <c r="D9">
        <f t="shared" si="1"/>
        <v>9</v>
      </c>
      <c r="E9">
        <f t="shared" si="2"/>
        <v>1</v>
      </c>
      <c r="F9">
        <f t="shared" si="3"/>
        <v>30</v>
      </c>
      <c r="G9">
        <f t="shared" si="4"/>
        <v>510</v>
      </c>
      <c r="H9">
        <f t="shared" si="12"/>
        <v>0.99980001000000007</v>
      </c>
      <c r="I9">
        <v>8</v>
      </c>
      <c r="J9">
        <f t="shared" si="5"/>
        <v>0</v>
      </c>
      <c r="K9">
        <f t="shared" si="6"/>
        <v>0</v>
      </c>
      <c r="L9">
        <f t="shared" si="7"/>
        <v>0.99980001000000007</v>
      </c>
      <c r="M9">
        <f t="shared" si="8"/>
        <v>400</v>
      </c>
      <c r="N9">
        <f t="shared" si="9"/>
        <v>166.66666666666669</v>
      </c>
      <c r="O9">
        <f t="shared" si="10"/>
        <v>34.833333333333329</v>
      </c>
      <c r="P9">
        <f t="shared" si="11"/>
        <v>0</v>
      </c>
      <c r="S9">
        <v>11245.45</v>
      </c>
    </row>
    <row r="10" spans="1:21" x14ac:dyDescent="0.25">
      <c r="A10" s="1">
        <v>44027</v>
      </c>
      <c r="B10" s="2">
        <v>6.25E-2</v>
      </c>
      <c r="C10" s="3">
        <f t="shared" si="0"/>
        <v>3</v>
      </c>
      <c r="D10">
        <f t="shared" si="1"/>
        <v>9</v>
      </c>
      <c r="E10">
        <f t="shared" si="2"/>
        <v>1</v>
      </c>
      <c r="F10">
        <f t="shared" si="3"/>
        <v>30</v>
      </c>
      <c r="G10">
        <f t="shared" si="4"/>
        <v>510</v>
      </c>
      <c r="H10">
        <f t="shared" si="12"/>
        <v>0.98980200990000011</v>
      </c>
      <c r="I10">
        <v>9</v>
      </c>
      <c r="J10">
        <f t="shared" si="5"/>
        <v>1</v>
      </c>
      <c r="K10">
        <f t="shared" si="6"/>
        <v>0</v>
      </c>
      <c r="L10">
        <f t="shared" si="7"/>
        <v>0.98980200990000011</v>
      </c>
      <c r="M10">
        <f t="shared" si="8"/>
        <v>397</v>
      </c>
      <c r="N10">
        <f t="shared" si="9"/>
        <v>165.41666666666666</v>
      </c>
      <c r="O10">
        <f t="shared" si="10"/>
        <v>35.783333333333331</v>
      </c>
      <c r="P10">
        <f t="shared" si="11"/>
        <v>0</v>
      </c>
      <c r="R10" s="6">
        <v>28</v>
      </c>
      <c r="S10" s="6">
        <v>11420.62</v>
      </c>
      <c r="T10">
        <f>ROUND(S10-S9,0)</f>
        <v>175</v>
      </c>
    </row>
    <row r="11" spans="1:21" x14ac:dyDescent="0.25">
      <c r="A11" s="1">
        <v>44028</v>
      </c>
      <c r="B11" s="2">
        <v>4.1666666666666664E-2</v>
      </c>
      <c r="C11" s="3">
        <f t="shared" si="0"/>
        <v>4</v>
      </c>
      <c r="D11">
        <f t="shared" si="1"/>
        <v>9</v>
      </c>
      <c r="E11">
        <f t="shared" si="2"/>
        <v>1</v>
      </c>
      <c r="F11">
        <f t="shared" si="3"/>
        <v>0</v>
      </c>
      <c r="G11">
        <f t="shared" si="4"/>
        <v>540</v>
      </c>
      <c r="H11">
        <f t="shared" si="12"/>
        <v>0.98980200990000011</v>
      </c>
      <c r="I11">
        <v>10</v>
      </c>
      <c r="J11">
        <f t="shared" si="5"/>
        <v>0</v>
      </c>
      <c r="K11">
        <f t="shared" si="6"/>
        <v>0</v>
      </c>
      <c r="L11">
        <f t="shared" si="7"/>
        <v>0.98980200990000011</v>
      </c>
      <c r="M11">
        <f t="shared" si="8"/>
        <v>397</v>
      </c>
      <c r="N11">
        <f t="shared" si="9"/>
        <v>165.41666666666666</v>
      </c>
      <c r="O11">
        <f t="shared" si="10"/>
        <v>45.283333333333331</v>
      </c>
      <c r="P11">
        <f t="shared" si="11"/>
        <v>0</v>
      </c>
      <c r="R11">
        <v>27</v>
      </c>
      <c r="S11">
        <v>11407.85</v>
      </c>
    </row>
    <row r="12" spans="1:21" x14ac:dyDescent="0.25">
      <c r="A12" s="1">
        <v>44029</v>
      </c>
      <c r="B12" s="2">
        <v>4.1666666666666664E-2</v>
      </c>
      <c r="C12" s="3">
        <f t="shared" si="0"/>
        <v>5</v>
      </c>
      <c r="D12">
        <f t="shared" si="1"/>
        <v>9</v>
      </c>
      <c r="E12">
        <f t="shared" si="2"/>
        <v>1</v>
      </c>
      <c r="F12">
        <f t="shared" si="3"/>
        <v>0</v>
      </c>
      <c r="G12">
        <f t="shared" si="4"/>
        <v>540</v>
      </c>
      <c r="H12">
        <f t="shared" si="12"/>
        <v>0.98980200990000011</v>
      </c>
      <c r="I12">
        <v>11</v>
      </c>
      <c r="J12">
        <f t="shared" si="5"/>
        <v>0</v>
      </c>
      <c r="K12">
        <f t="shared" si="6"/>
        <v>0</v>
      </c>
      <c r="L12">
        <f t="shared" si="7"/>
        <v>0.98980200990000011</v>
      </c>
      <c r="M12">
        <f t="shared" si="8"/>
        <v>397</v>
      </c>
      <c r="N12">
        <f t="shared" si="9"/>
        <v>165.41666666666666</v>
      </c>
      <c r="O12">
        <f t="shared" si="10"/>
        <v>45.283333333333331</v>
      </c>
      <c r="P12">
        <f t="shared" si="11"/>
        <v>0</v>
      </c>
      <c r="R12">
        <v>26</v>
      </c>
      <c r="S12">
        <v>11299.13</v>
      </c>
    </row>
    <row r="13" spans="1:21" x14ac:dyDescent="0.25">
      <c r="A13" s="1">
        <v>44030</v>
      </c>
      <c r="B13" s="2">
        <v>4.1666666666666664E-2</v>
      </c>
      <c r="C13" s="3">
        <f t="shared" si="0"/>
        <v>6</v>
      </c>
      <c r="D13">
        <f t="shared" si="1"/>
        <v>12</v>
      </c>
      <c r="E13">
        <f t="shared" si="2"/>
        <v>1</v>
      </c>
      <c r="F13">
        <f t="shared" si="3"/>
        <v>0</v>
      </c>
      <c r="G13">
        <f t="shared" si="4"/>
        <v>360</v>
      </c>
      <c r="H13">
        <f t="shared" si="12"/>
        <v>0.97990398980100013</v>
      </c>
      <c r="I13">
        <v>12</v>
      </c>
      <c r="J13">
        <f t="shared" si="5"/>
        <v>1</v>
      </c>
      <c r="K13">
        <f t="shared" si="6"/>
        <v>1</v>
      </c>
      <c r="L13">
        <f t="shared" si="7"/>
        <v>0.98970302969901014</v>
      </c>
      <c r="M13">
        <f t="shared" si="8"/>
        <v>360</v>
      </c>
      <c r="N13">
        <f t="shared" si="9"/>
        <v>150</v>
      </c>
      <c r="O13">
        <f t="shared" si="10"/>
        <v>0</v>
      </c>
      <c r="P13">
        <f t="shared" si="11"/>
        <v>0</v>
      </c>
      <c r="R13">
        <v>29</v>
      </c>
      <c r="S13">
        <v>11361.42</v>
      </c>
    </row>
    <row r="14" spans="1:21" x14ac:dyDescent="0.25">
      <c r="A14" s="1">
        <v>44031</v>
      </c>
      <c r="B14" s="2">
        <v>4.1666666666666664E-2</v>
      </c>
      <c r="C14" s="3">
        <f t="shared" si="0"/>
        <v>7</v>
      </c>
      <c r="D14">
        <f t="shared" si="1"/>
        <v>12</v>
      </c>
      <c r="E14">
        <f t="shared" si="2"/>
        <v>1</v>
      </c>
      <c r="F14">
        <f t="shared" si="3"/>
        <v>0</v>
      </c>
      <c r="G14">
        <f t="shared" si="4"/>
        <v>360</v>
      </c>
      <c r="H14">
        <f t="shared" si="12"/>
        <v>0.98970302969901014</v>
      </c>
      <c r="I14">
        <v>13</v>
      </c>
      <c r="J14">
        <f t="shared" si="5"/>
        <v>0</v>
      </c>
      <c r="K14">
        <f t="shared" si="6"/>
        <v>1</v>
      </c>
      <c r="L14">
        <f t="shared" si="7"/>
        <v>0.99960005999600021</v>
      </c>
      <c r="M14">
        <f t="shared" si="8"/>
        <v>360</v>
      </c>
      <c r="N14">
        <f t="shared" si="9"/>
        <v>150</v>
      </c>
      <c r="O14">
        <f t="shared" si="10"/>
        <v>0</v>
      </c>
      <c r="P14">
        <f t="shared" si="11"/>
        <v>0</v>
      </c>
      <c r="R14">
        <v>25</v>
      </c>
    </row>
    <row r="15" spans="1:21" x14ac:dyDescent="0.25">
      <c r="A15" s="1">
        <v>44032</v>
      </c>
      <c r="B15" s="2">
        <v>5.5555555555555552E-2</v>
      </c>
      <c r="C15" s="3">
        <f t="shared" si="0"/>
        <v>1</v>
      </c>
      <c r="D15">
        <f t="shared" si="1"/>
        <v>9</v>
      </c>
      <c r="E15">
        <f t="shared" si="2"/>
        <v>1</v>
      </c>
      <c r="F15">
        <f t="shared" si="3"/>
        <v>20</v>
      </c>
      <c r="G15">
        <f t="shared" si="4"/>
        <v>520</v>
      </c>
      <c r="H15">
        <f t="shared" si="12"/>
        <v>0.99960005999600021</v>
      </c>
      <c r="I15">
        <v>14</v>
      </c>
      <c r="J15">
        <f t="shared" si="5"/>
        <v>0</v>
      </c>
      <c r="K15">
        <f t="shared" si="6"/>
        <v>0</v>
      </c>
      <c r="L15">
        <f t="shared" si="7"/>
        <v>0.99960005999600021</v>
      </c>
      <c r="M15">
        <f t="shared" si="8"/>
        <v>400</v>
      </c>
      <c r="N15">
        <f t="shared" si="9"/>
        <v>166.66666666666669</v>
      </c>
      <c r="O15">
        <f t="shared" si="10"/>
        <v>38</v>
      </c>
      <c r="P15">
        <f t="shared" si="11"/>
        <v>0</v>
      </c>
    </row>
    <row r="16" spans="1:21" x14ac:dyDescent="0.25">
      <c r="A16" s="1">
        <v>44033</v>
      </c>
      <c r="B16" s="2">
        <v>5.5555555555555552E-2</v>
      </c>
      <c r="C16" s="3">
        <f t="shared" si="0"/>
        <v>2</v>
      </c>
      <c r="D16">
        <f t="shared" si="1"/>
        <v>9</v>
      </c>
      <c r="E16">
        <f t="shared" si="2"/>
        <v>1</v>
      </c>
      <c r="F16">
        <f t="shared" si="3"/>
        <v>20</v>
      </c>
      <c r="G16">
        <f t="shared" si="4"/>
        <v>520</v>
      </c>
      <c r="H16">
        <f t="shared" si="12"/>
        <v>0.98960405939604024</v>
      </c>
      <c r="I16">
        <v>15</v>
      </c>
      <c r="J16">
        <f t="shared" si="5"/>
        <v>1</v>
      </c>
      <c r="K16">
        <f t="shared" si="6"/>
        <v>0</v>
      </c>
      <c r="L16">
        <f t="shared" si="7"/>
        <v>0.98960405939604024</v>
      </c>
      <c r="M16">
        <f t="shared" si="8"/>
        <v>397</v>
      </c>
      <c r="N16">
        <f t="shared" si="9"/>
        <v>165.41666666666666</v>
      </c>
      <c r="O16">
        <f t="shared" si="10"/>
        <v>38.949999999999996</v>
      </c>
      <c r="P16">
        <f t="shared" si="11"/>
        <v>0</v>
      </c>
    </row>
    <row r="17" spans="1:16" x14ac:dyDescent="0.25">
      <c r="A17" s="1">
        <v>44034</v>
      </c>
      <c r="B17" s="2">
        <v>5.5555555555555552E-2</v>
      </c>
      <c r="C17" s="3">
        <f t="shared" si="0"/>
        <v>3</v>
      </c>
      <c r="D17">
        <f t="shared" si="1"/>
        <v>9</v>
      </c>
      <c r="E17">
        <f t="shared" si="2"/>
        <v>1</v>
      </c>
      <c r="F17">
        <f t="shared" si="3"/>
        <v>20</v>
      </c>
      <c r="G17">
        <f t="shared" si="4"/>
        <v>520</v>
      </c>
      <c r="H17">
        <f t="shared" si="12"/>
        <v>0.98960405939604024</v>
      </c>
      <c r="I17">
        <v>16</v>
      </c>
      <c r="J17">
        <f t="shared" si="5"/>
        <v>0</v>
      </c>
      <c r="K17">
        <f t="shared" si="6"/>
        <v>0</v>
      </c>
      <c r="L17">
        <f t="shared" si="7"/>
        <v>0.98960405939604024</v>
      </c>
      <c r="M17">
        <f t="shared" si="8"/>
        <v>397</v>
      </c>
      <c r="N17">
        <f t="shared" si="9"/>
        <v>165.41666666666666</v>
      </c>
      <c r="O17">
        <f t="shared" si="10"/>
        <v>38.949999999999996</v>
      </c>
      <c r="P17">
        <f t="shared" si="11"/>
        <v>0</v>
      </c>
    </row>
    <row r="18" spans="1:16" x14ac:dyDescent="0.25">
      <c r="A18" s="1">
        <v>44035</v>
      </c>
      <c r="B18" s="2">
        <v>5.5555555555555552E-2</v>
      </c>
      <c r="C18" s="3">
        <f t="shared" si="0"/>
        <v>4</v>
      </c>
      <c r="D18">
        <f t="shared" si="1"/>
        <v>9</v>
      </c>
      <c r="E18">
        <f t="shared" si="2"/>
        <v>1</v>
      </c>
      <c r="F18">
        <f t="shared" si="3"/>
        <v>20</v>
      </c>
      <c r="G18">
        <f t="shared" si="4"/>
        <v>520</v>
      </c>
      <c r="H18">
        <f t="shared" si="12"/>
        <v>0.98960405939604024</v>
      </c>
      <c r="I18">
        <v>17</v>
      </c>
      <c r="J18">
        <f t="shared" si="5"/>
        <v>0</v>
      </c>
      <c r="K18">
        <f t="shared" si="6"/>
        <v>0</v>
      </c>
      <c r="L18">
        <f t="shared" si="7"/>
        <v>0.98960405939604024</v>
      </c>
      <c r="M18">
        <f t="shared" si="8"/>
        <v>397</v>
      </c>
      <c r="N18">
        <f t="shared" si="9"/>
        <v>165.41666666666666</v>
      </c>
      <c r="O18">
        <f t="shared" si="10"/>
        <v>38.949999999999996</v>
      </c>
      <c r="P18">
        <f t="shared" si="11"/>
        <v>0</v>
      </c>
    </row>
    <row r="19" spans="1:16" x14ac:dyDescent="0.25">
      <c r="A19" s="1">
        <v>44036</v>
      </c>
      <c r="B19" s="2">
        <v>6.25E-2</v>
      </c>
      <c r="C19" s="3">
        <f t="shared" si="0"/>
        <v>5</v>
      </c>
      <c r="D19">
        <f t="shared" si="1"/>
        <v>9</v>
      </c>
      <c r="E19">
        <f t="shared" si="2"/>
        <v>1</v>
      </c>
      <c r="F19">
        <f t="shared" si="3"/>
        <v>30</v>
      </c>
      <c r="G19">
        <f t="shared" si="4"/>
        <v>510</v>
      </c>
      <c r="H19">
        <f t="shared" si="12"/>
        <v>0.97970801880207981</v>
      </c>
      <c r="I19">
        <v>18</v>
      </c>
      <c r="J19">
        <f t="shared" si="5"/>
        <v>1</v>
      </c>
      <c r="K19">
        <f t="shared" si="6"/>
        <v>0</v>
      </c>
      <c r="L19">
        <f t="shared" si="7"/>
        <v>0.97970801880207981</v>
      </c>
      <c r="M19">
        <f t="shared" si="8"/>
        <v>394</v>
      </c>
      <c r="N19">
        <f t="shared" si="9"/>
        <v>164.16666666666666</v>
      </c>
      <c r="O19">
        <f t="shared" si="10"/>
        <v>36.733333333333334</v>
      </c>
      <c r="P19">
        <f t="shared" si="11"/>
        <v>0</v>
      </c>
    </row>
    <row r="20" spans="1:16" x14ac:dyDescent="0.25">
      <c r="A20" s="1">
        <v>44037</v>
      </c>
      <c r="B20" s="2">
        <v>6.25E-2</v>
      </c>
      <c r="C20" s="3">
        <f t="shared" si="0"/>
        <v>6</v>
      </c>
      <c r="D20">
        <f t="shared" si="1"/>
        <v>12</v>
      </c>
      <c r="E20">
        <f t="shared" si="2"/>
        <v>1</v>
      </c>
      <c r="F20">
        <f t="shared" si="3"/>
        <v>30</v>
      </c>
      <c r="G20">
        <f t="shared" si="4"/>
        <v>330</v>
      </c>
      <c r="H20">
        <f t="shared" si="12"/>
        <v>0.97970801880207981</v>
      </c>
      <c r="I20">
        <v>19</v>
      </c>
      <c r="J20">
        <f t="shared" si="5"/>
        <v>0</v>
      </c>
      <c r="K20">
        <f t="shared" si="6"/>
        <v>1</v>
      </c>
      <c r="L20">
        <f t="shared" si="7"/>
        <v>0.98950509899010064</v>
      </c>
      <c r="M20">
        <f t="shared" si="8"/>
        <v>330</v>
      </c>
      <c r="N20">
        <f t="shared" si="9"/>
        <v>137.5</v>
      </c>
      <c r="O20">
        <f t="shared" si="10"/>
        <v>0</v>
      </c>
      <c r="P20">
        <f t="shared" si="11"/>
        <v>0</v>
      </c>
    </row>
    <row r="21" spans="1:16" x14ac:dyDescent="0.25">
      <c r="A21" s="1">
        <v>44038</v>
      </c>
      <c r="B21" s="2">
        <v>6.25E-2</v>
      </c>
      <c r="C21" s="3">
        <f t="shared" si="0"/>
        <v>7</v>
      </c>
      <c r="D21">
        <f t="shared" si="1"/>
        <v>12</v>
      </c>
      <c r="E21">
        <f t="shared" si="2"/>
        <v>1</v>
      </c>
      <c r="F21">
        <f t="shared" si="3"/>
        <v>30</v>
      </c>
      <c r="G21">
        <f t="shared" si="4"/>
        <v>330</v>
      </c>
      <c r="H21">
        <f t="shared" si="12"/>
        <v>0.98950509899010064</v>
      </c>
      <c r="I21">
        <v>20</v>
      </c>
      <c r="J21">
        <f t="shared" si="5"/>
        <v>0</v>
      </c>
      <c r="K21">
        <f t="shared" si="6"/>
        <v>1</v>
      </c>
      <c r="L21">
        <f t="shared" si="7"/>
        <v>0.99940014998000171</v>
      </c>
      <c r="M21">
        <f t="shared" si="8"/>
        <v>330</v>
      </c>
      <c r="N21">
        <f t="shared" si="9"/>
        <v>137.5</v>
      </c>
      <c r="O21">
        <f t="shared" si="10"/>
        <v>0</v>
      </c>
      <c r="P21">
        <f t="shared" si="11"/>
        <v>0</v>
      </c>
    </row>
    <row r="22" spans="1:16" x14ac:dyDescent="0.25">
      <c r="A22" s="1">
        <v>44039</v>
      </c>
      <c r="B22" s="2">
        <v>5.5555555555555552E-2</v>
      </c>
      <c r="C22" s="3">
        <f t="shared" si="0"/>
        <v>1</v>
      </c>
      <c r="D22">
        <f t="shared" si="1"/>
        <v>9</v>
      </c>
      <c r="E22">
        <f t="shared" si="2"/>
        <v>1</v>
      </c>
      <c r="F22">
        <f t="shared" si="3"/>
        <v>20</v>
      </c>
      <c r="G22">
        <f t="shared" si="4"/>
        <v>520</v>
      </c>
      <c r="H22">
        <f t="shared" si="12"/>
        <v>0.9894061484802017</v>
      </c>
      <c r="I22">
        <v>21</v>
      </c>
      <c r="J22">
        <f t="shared" si="5"/>
        <v>1</v>
      </c>
      <c r="K22">
        <f t="shared" si="6"/>
        <v>0</v>
      </c>
      <c r="L22">
        <f t="shared" si="7"/>
        <v>0.9894061484802017</v>
      </c>
      <c r="M22">
        <f t="shared" si="8"/>
        <v>397</v>
      </c>
      <c r="N22">
        <f t="shared" si="9"/>
        <v>165.41666666666666</v>
      </c>
      <c r="O22">
        <f t="shared" si="10"/>
        <v>38.949999999999996</v>
      </c>
      <c r="P22">
        <f t="shared" si="11"/>
        <v>0</v>
      </c>
    </row>
    <row r="23" spans="1:16" x14ac:dyDescent="0.25">
      <c r="A23" s="1">
        <v>44040</v>
      </c>
      <c r="B23" s="2">
        <v>5.5555555555555552E-2</v>
      </c>
      <c r="C23" s="3">
        <f t="shared" si="0"/>
        <v>2</v>
      </c>
      <c r="D23">
        <f t="shared" si="1"/>
        <v>9</v>
      </c>
      <c r="E23">
        <f t="shared" si="2"/>
        <v>1</v>
      </c>
      <c r="F23">
        <f t="shared" si="3"/>
        <v>20</v>
      </c>
      <c r="G23">
        <f t="shared" si="4"/>
        <v>520</v>
      </c>
      <c r="H23">
        <f t="shared" si="12"/>
        <v>0.9894061484802017</v>
      </c>
      <c r="I23">
        <v>22</v>
      </c>
      <c r="J23">
        <f t="shared" si="5"/>
        <v>0</v>
      </c>
      <c r="K23">
        <f t="shared" si="6"/>
        <v>0</v>
      </c>
      <c r="L23">
        <f t="shared" si="7"/>
        <v>0.9894061484802017</v>
      </c>
      <c r="M23">
        <f t="shared" si="8"/>
        <v>397</v>
      </c>
      <c r="N23">
        <f t="shared" si="9"/>
        <v>165.41666666666666</v>
      </c>
      <c r="O23">
        <f t="shared" si="10"/>
        <v>38.949999999999996</v>
      </c>
      <c r="P23">
        <f t="shared" si="11"/>
        <v>0</v>
      </c>
    </row>
    <row r="24" spans="1:16" x14ac:dyDescent="0.25">
      <c r="A24" s="1">
        <v>44041</v>
      </c>
      <c r="B24" s="2">
        <v>5.5555555555555552E-2</v>
      </c>
      <c r="C24" s="3">
        <f t="shared" si="0"/>
        <v>3</v>
      </c>
      <c r="D24">
        <f t="shared" si="1"/>
        <v>9</v>
      </c>
      <c r="E24">
        <f t="shared" si="2"/>
        <v>1</v>
      </c>
      <c r="F24">
        <f t="shared" si="3"/>
        <v>20</v>
      </c>
      <c r="G24">
        <f t="shared" si="4"/>
        <v>520</v>
      </c>
      <c r="H24">
        <f t="shared" si="12"/>
        <v>0.9894061484802017</v>
      </c>
      <c r="I24">
        <v>23</v>
      </c>
      <c r="J24">
        <f t="shared" si="5"/>
        <v>0</v>
      </c>
      <c r="K24">
        <f t="shared" si="6"/>
        <v>0</v>
      </c>
      <c r="L24">
        <f t="shared" si="7"/>
        <v>0.9894061484802017</v>
      </c>
      <c r="M24">
        <f t="shared" si="8"/>
        <v>397</v>
      </c>
      <c r="N24">
        <f t="shared" si="9"/>
        <v>165.41666666666666</v>
      </c>
      <c r="O24">
        <f t="shared" si="10"/>
        <v>38.949999999999996</v>
      </c>
      <c r="P24">
        <f t="shared" si="11"/>
        <v>0</v>
      </c>
    </row>
    <row r="25" spans="1:16" x14ac:dyDescent="0.25">
      <c r="A25" s="1">
        <v>44042</v>
      </c>
      <c r="B25" s="2">
        <v>5.2083333333333336E-2</v>
      </c>
      <c r="C25" s="3">
        <f t="shared" si="0"/>
        <v>4</v>
      </c>
      <c r="D25">
        <f t="shared" si="1"/>
        <v>9</v>
      </c>
      <c r="E25">
        <f t="shared" si="2"/>
        <v>1</v>
      </c>
      <c r="F25">
        <f t="shared" si="3"/>
        <v>15</v>
      </c>
      <c r="G25">
        <f t="shared" si="4"/>
        <v>525</v>
      </c>
      <c r="H25">
        <f t="shared" si="12"/>
        <v>0.97951208699539971</v>
      </c>
      <c r="I25">
        <v>24</v>
      </c>
      <c r="J25">
        <f t="shared" si="5"/>
        <v>1</v>
      </c>
      <c r="K25">
        <f t="shared" si="6"/>
        <v>0</v>
      </c>
      <c r="L25">
        <f t="shared" si="7"/>
        <v>0.97951208699539971</v>
      </c>
      <c r="M25">
        <f t="shared" si="8"/>
        <v>394</v>
      </c>
      <c r="N25">
        <f t="shared" si="9"/>
        <v>164.16666666666666</v>
      </c>
      <c r="O25">
        <f t="shared" si="10"/>
        <v>41.483333333333327</v>
      </c>
      <c r="P25">
        <f t="shared" si="11"/>
        <v>0</v>
      </c>
    </row>
    <row r="26" spans="1:16" x14ac:dyDescent="0.25">
      <c r="A26" s="1">
        <v>44043</v>
      </c>
      <c r="B26" s="2">
        <v>5.2083333333333336E-2</v>
      </c>
      <c r="C26" s="3">
        <f t="shared" si="0"/>
        <v>5</v>
      </c>
      <c r="D26">
        <f t="shared" si="1"/>
        <v>9</v>
      </c>
      <c r="E26">
        <f t="shared" si="2"/>
        <v>1</v>
      </c>
      <c r="F26">
        <f t="shared" si="3"/>
        <v>15</v>
      </c>
      <c r="G26">
        <f t="shared" si="4"/>
        <v>525</v>
      </c>
      <c r="H26">
        <f t="shared" si="12"/>
        <v>0.97951208699539971</v>
      </c>
      <c r="I26">
        <v>25</v>
      </c>
      <c r="J26">
        <f t="shared" si="5"/>
        <v>0</v>
      </c>
      <c r="K26">
        <f t="shared" si="6"/>
        <v>0</v>
      </c>
      <c r="L26">
        <f t="shared" si="7"/>
        <v>0.97951208699539971</v>
      </c>
      <c r="M26">
        <f t="shared" si="8"/>
        <v>394</v>
      </c>
      <c r="N26">
        <f t="shared" si="9"/>
        <v>164.16666666666666</v>
      </c>
      <c r="O26">
        <f t="shared" si="10"/>
        <v>41.483333333333327</v>
      </c>
      <c r="P26">
        <f t="shared" si="11"/>
        <v>0</v>
      </c>
    </row>
    <row r="27" spans="1:16" x14ac:dyDescent="0.25">
      <c r="A27" s="1">
        <v>44044</v>
      </c>
      <c r="B27" s="2">
        <v>5.2083333333333336E-2</v>
      </c>
      <c r="C27" s="3">
        <f t="shared" si="0"/>
        <v>6</v>
      </c>
      <c r="D27">
        <f t="shared" si="1"/>
        <v>12</v>
      </c>
      <c r="E27">
        <f t="shared" si="2"/>
        <v>1</v>
      </c>
      <c r="F27">
        <f t="shared" si="3"/>
        <v>15</v>
      </c>
      <c r="G27">
        <f t="shared" si="4"/>
        <v>345</v>
      </c>
      <c r="H27">
        <f t="shared" si="12"/>
        <v>0.97951208699539971</v>
      </c>
      <c r="I27">
        <v>26</v>
      </c>
      <c r="J27">
        <f t="shared" si="5"/>
        <v>0</v>
      </c>
      <c r="K27">
        <f t="shared" si="6"/>
        <v>1</v>
      </c>
      <c r="L27">
        <f t="shared" si="7"/>
        <v>0.98930720786535375</v>
      </c>
      <c r="M27">
        <f t="shared" si="8"/>
        <v>345</v>
      </c>
      <c r="N27">
        <f t="shared" si="9"/>
        <v>143.75</v>
      </c>
      <c r="O27">
        <f t="shared" si="10"/>
        <v>0</v>
      </c>
      <c r="P27">
        <f t="shared" si="11"/>
        <v>0</v>
      </c>
    </row>
    <row r="28" spans="1:16" x14ac:dyDescent="0.25">
      <c r="A28" s="1">
        <v>44045</v>
      </c>
      <c r="B28" s="2">
        <v>8.3333333333333329E-2</v>
      </c>
      <c r="C28" s="3">
        <f t="shared" si="0"/>
        <v>7</v>
      </c>
      <c r="D28">
        <f t="shared" si="1"/>
        <v>12</v>
      </c>
      <c r="E28">
        <f t="shared" si="2"/>
        <v>2</v>
      </c>
      <c r="F28">
        <f t="shared" si="3"/>
        <v>0</v>
      </c>
      <c r="G28">
        <f t="shared" si="4"/>
        <v>300</v>
      </c>
      <c r="H28">
        <f t="shared" si="12"/>
        <v>0.97941413578670022</v>
      </c>
      <c r="I28">
        <v>27</v>
      </c>
      <c r="J28">
        <f t="shared" si="5"/>
        <v>1</v>
      </c>
      <c r="K28">
        <f t="shared" si="6"/>
        <v>1</v>
      </c>
      <c r="L28">
        <f t="shared" si="7"/>
        <v>0.98920827714456727</v>
      </c>
      <c r="M28">
        <f t="shared" si="8"/>
        <v>300</v>
      </c>
      <c r="N28">
        <f t="shared" si="9"/>
        <v>125</v>
      </c>
      <c r="O28">
        <f t="shared" si="10"/>
        <v>0</v>
      </c>
      <c r="P28">
        <f t="shared" si="11"/>
        <v>0</v>
      </c>
    </row>
    <row r="29" spans="1:16" x14ac:dyDescent="0.25">
      <c r="A29" s="1">
        <v>44046</v>
      </c>
      <c r="B29" s="2">
        <v>8.3333333333333329E-2</v>
      </c>
      <c r="C29" s="3">
        <f t="shared" si="0"/>
        <v>1</v>
      </c>
      <c r="D29">
        <f t="shared" si="1"/>
        <v>9</v>
      </c>
      <c r="E29">
        <f t="shared" si="2"/>
        <v>2</v>
      </c>
      <c r="F29">
        <f t="shared" si="3"/>
        <v>0</v>
      </c>
      <c r="G29">
        <f t="shared" si="4"/>
        <v>480</v>
      </c>
      <c r="H29">
        <f t="shared" si="12"/>
        <v>0.98920827714456727</v>
      </c>
      <c r="I29">
        <v>28</v>
      </c>
      <c r="J29">
        <f t="shared" si="5"/>
        <v>0</v>
      </c>
      <c r="K29">
        <f t="shared" si="6"/>
        <v>0</v>
      </c>
      <c r="L29">
        <f t="shared" si="7"/>
        <v>0.98920827714456727</v>
      </c>
      <c r="M29">
        <f t="shared" si="8"/>
        <v>397</v>
      </c>
      <c r="N29">
        <f t="shared" si="9"/>
        <v>165.41666666666666</v>
      </c>
      <c r="O29">
        <f t="shared" si="10"/>
        <v>26.283333333333331</v>
      </c>
      <c r="P29">
        <f t="shared" si="11"/>
        <v>0</v>
      </c>
    </row>
    <row r="30" spans="1:16" x14ac:dyDescent="0.25">
      <c r="A30" s="1">
        <v>44047</v>
      </c>
      <c r="B30" s="2">
        <v>8.3333333333333329E-2</v>
      </c>
      <c r="C30" s="3">
        <f t="shared" si="0"/>
        <v>2</v>
      </c>
      <c r="D30">
        <f t="shared" si="1"/>
        <v>9</v>
      </c>
      <c r="E30">
        <f t="shared" si="2"/>
        <v>2</v>
      </c>
      <c r="F30">
        <f t="shared" si="3"/>
        <v>0</v>
      </c>
      <c r="G30">
        <f t="shared" si="4"/>
        <v>480</v>
      </c>
      <c r="H30">
        <f t="shared" si="12"/>
        <v>0.98920827714456727</v>
      </c>
      <c r="I30">
        <v>29</v>
      </c>
      <c r="J30">
        <f t="shared" si="5"/>
        <v>0</v>
      </c>
      <c r="K30">
        <f t="shared" si="6"/>
        <v>0</v>
      </c>
      <c r="L30">
        <f t="shared" si="7"/>
        <v>0.98920827714456727</v>
      </c>
      <c r="M30">
        <f t="shared" si="8"/>
        <v>397</v>
      </c>
      <c r="N30">
        <f t="shared" si="9"/>
        <v>165.41666666666666</v>
      </c>
      <c r="O30">
        <f t="shared" si="10"/>
        <v>26.283333333333331</v>
      </c>
      <c r="P30">
        <f t="shared" si="11"/>
        <v>0</v>
      </c>
    </row>
    <row r="31" spans="1:16" x14ac:dyDescent="0.25">
      <c r="A31" s="1">
        <v>44048</v>
      </c>
      <c r="B31" s="2">
        <v>8.3333333333333329E-2</v>
      </c>
      <c r="C31" s="3">
        <f t="shared" si="0"/>
        <v>3</v>
      </c>
      <c r="D31">
        <f t="shared" si="1"/>
        <v>9</v>
      </c>
      <c r="E31">
        <f t="shared" si="2"/>
        <v>2</v>
      </c>
      <c r="F31">
        <f t="shared" si="3"/>
        <v>0</v>
      </c>
      <c r="G31">
        <f t="shared" si="4"/>
        <v>480</v>
      </c>
      <c r="H31">
        <f t="shared" si="12"/>
        <v>0.97931619437312156</v>
      </c>
      <c r="I31">
        <v>30</v>
      </c>
      <c r="J31">
        <f t="shared" si="5"/>
        <v>1</v>
      </c>
      <c r="K31">
        <f t="shared" si="6"/>
        <v>0</v>
      </c>
      <c r="L31">
        <f t="shared" si="7"/>
        <v>0.97931619437312156</v>
      </c>
      <c r="M31">
        <f t="shared" si="8"/>
        <v>394</v>
      </c>
      <c r="N31">
        <f t="shared" si="9"/>
        <v>164.16666666666666</v>
      </c>
      <c r="O31">
        <f t="shared" si="10"/>
        <v>27.233333333333334</v>
      </c>
      <c r="P31">
        <f t="shared" si="11"/>
        <v>0</v>
      </c>
    </row>
    <row r="32" spans="1:16" x14ac:dyDescent="0.25">
      <c r="A32" s="1">
        <v>44049</v>
      </c>
      <c r="B32" s="2">
        <v>5.5555555555555552E-2</v>
      </c>
      <c r="C32" s="3">
        <f t="shared" si="0"/>
        <v>4</v>
      </c>
      <c r="D32">
        <f t="shared" si="1"/>
        <v>9</v>
      </c>
      <c r="E32">
        <f t="shared" si="2"/>
        <v>1</v>
      </c>
      <c r="F32">
        <f t="shared" si="3"/>
        <v>20</v>
      </c>
      <c r="G32">
        <f t="shared" si="4"/>
        <v>520</v>
      </c>
      <c r="H32">
        <f t="shared" si="12"/>
        <v>0.97931619437312156</v>
      </c>
      <c r="I32">
        <v>31</v>
      </c>
      <c r="J32">
        <f t="shared" si="5"/>
        <v>0</v>
      </c>
      <c r="K32">
        <f t="shared" si="6"/>
        <v>0</v>
      </c>
      <c r="L32">
        <f t="shared" si="7"/>
        <v>0.97931619437312156</v>
      </c>
      <c r="M32">
        <f t="shared" si="8"/>
        <v>394</v>
      </c>
      <c r="N32">
        <f t="shared" si="9"/>
        <v>164.16666666666666</v>
      </c>
      <c r="O32">
        <f t="shared" si="10"/>
        <v>39.9</v>
      </c>
      <c r="P32">
        <f t="shared" si="11"/>
        <v>0</v>
      </c>
    </row>
    <row r="33" spans="1:16" x14ac:dyDescent="0.25">
      <c r="A33" s="1">
        <v>44050</v>
      </c>
      <c r="B33" s="2">
        <v>5.5555555555555552E-2</v>
      </c>
      <c r="C33" s="3">
        <f t="shared" si="0"/>
        <v>5</v>
      </c>
      <c r="D33">
        <f t="shared" si="1"/>
        <v>9</v>
      </c>
      <c r="E33">
        <f t="shared" si="2"/>
        <v>1</v>
      </c>
      <c r="F33">
        <f t="shared" si="3"/>
        <v>20</v>
      </c>
      <c r="G33">
        <f t="shared" si="4"/>
        <v>520</v>
      </c>
      <c r="H33">
        <f t="shared" si="12"/>
        <v>0.97931619437312156</v>
      </c>
      <c r="I33">
        <v>32</v>
      </c>
      <c r="J33">
        <f t="shared" si="5"/>
        <v>0</v>
      </c>
      <c r="K33">
        <f t="shared" si="6"/>
        <v>0</v>
      </c>
      <c r="L33">
        <f t="shared" si="7"/>
        <v>0.97931619437312156</v>
      </c>
      <c r="M33">
        <f t="shared" si="8"/>
        <v>394</v>
      </c>
      <c r="N33">
        <f t="shared" si="9"/>
        <v>164.16666666666666</v>
      </c>
      <c r="O33">
        <f t="shared" si="10"/>
        <v>39.9</v>
      </c>
      <c r="P33">
        <f t="shared" si="11"/>
        <v>0</v>
      </c>
    </row>
    <row r="34" spans="1:16" x14ac:dyDescent="0.25">
      <c r="A34" s="1">
        <v>44051</v>
      </c>
      <c r="B34" s="2">
        <v>5.5555555555555552E-2</v>
      </c>
      <c r="C34" s="3">
        <f t="shared" si="0"/>
        <v>6</v>
      </c>
      <c r="D34">
        <f t="shared" si="1"/>
        <v>12</v>
      </c>
      <c r="E34">
        <f t="shared" si="2"/>
        <v>1</v>
      </c>
      <c r="F34">
        <f t="shared" si="3"/>
        <v>20</v>
      </c>
      <c r="G34">
        <f t="shared" si="4"/>
        <v>340</v>
      </c>
      <c r="H34">
        <f t="shared" si="12"/>
        <v>0.96952303242939031</v>
      </c>
      <c r="I34">
        <v>33</v>
      </c>
      <c r="J34">
        <f t="shared" si="5"/>
        <v>1</v>
      </c>
      <c r="K34">
        <f t="shared" si="6"/>
        <v>1</v>
      </c>
      <c r="L34">
        <f t="shared" si="7"/>
        <v>0.97921826275368418</v>
      </c>
      <c r="M34">
        <f t="shared" si="8"/>
        <v>340</v>
      </c>
      <c r="N34">
        <f t="shared" si="9"/>
        <v>141.66666666666669</v>
      </c>
      <c r="O34">
        <f t="shared" si="10"/>
        <v>0</v>
      </c>
      <c r="P34">
        <f t="shared" si="11"/>
        <v>0</v>
      </c>
    </row>
    <row r="35" spans="1:16" x14ac:dyDescent="0.25">
      <c r="A35" s="1">
        <v>44052</v>
      </c>
      <c r="B35" s="2">
        <v>5.5555555555555552E-2</v>
      </c>
      <c r="C35" s="3">
        <f t="shared" si="0"/>
        <v>7</v>
      </c>
      <c r="D35">
        <f t="shared" si="1"/>
        <v>12</v>
      </c>
      <c r="E35">
        <f t="shared" si="2"/>
        <v>1</v>
      </c>
      <c r="F35">
        <f t="shared" si="3"/>
        <v>20</v>
      </c>
      <c r="G35">
        <f t="shared" si="4"/>
        <v>340</v>
      </c>
      <c r="H35">
        <f t="shared" si="12"/>
        <v>0.97921826275368418</v>
      </c>
      <c r="I35">
        <v>34</v>
      </c>
      <c r="J35">
        <f t="shared" si="5"/>
        <v>0</v>
      </c>
      <c r="K35">
        <f t="shared" si="6"/>
        <v>1</v>
      </c>
      <c r="L35">
        <f t="shared" si="7"/>
        <v>0.98901044538122107</v>
      </c>
      <c r="M35">
        <f t="shared" si="8"/>
        <v>340</v>
      </c>
      <c r="N35">
        <f t="shared" si="9"/>
        <v>141.66666666666669</v>
      </c>
      <c r="O35">
        <f t="shared" si="10"/>
        <v>0</v>
      </c>
      <c r="P35">
        <f t="shared" si="11"/>
        <v>0</v>
      </c>
    </row>
    <row r="36" spans="1:16" x14ac:dyDescent="0.25">
      <c r="A36" s="1">
        <v>44053</v>
      </c>
      <c r="B36" s="2">
        <v>6.25E-2</v>
      </c>
      <c r="C36" s="3">
        <f t="shared" si="0"/>
        <v>1</v>
      </c>
      <c r="D36">
        <f t="shared" si="1"/>
        <v>9</v>
      </c>
      <c r="E36">
        <f t="shared" si="2"/>
        <v>1</v>
      </c>
      <c r="F36">
        <f t="shared" si="3"/>
        <v>30</v>
      </c>
      <c r="G36">
        <f t="shared" si="4"/>
        <v>510</v>
      </c>
      <c r="H36">
        <f t="shared" si="12"/>
        <v>0.98901044538122107</v>
      </c>
      <c r="I36">
        <v>35</v>
      </c>
      <c r="J36">
        <f t="shared" si="5"/>
        <v>0</v>
      </c>
      <c r="K36">
        <f t="shared" si="6"/>
        <v>0</v>
      </c>
      <c r="L36">
        <f t="shared" si="7"/>
        <v>0.98901044538122107</v>
      </c>
      <c r="M36">
        <f t="shared" si="8"/>
        <v>397</v>
      </c>
      <c r="N36">
        <f t="shared" si="9"/>
        <v>165.41666666666666</v>
      </c>
      <c r="O36">
        <f t="shared" si="10"/>
        <v>35.783333333333331</v>
      </c>
      <c r="P36">
        <f t="shared" si="11"/>
        <v>0</v>
      </c>
    </row>
    <row r="37" spans="1:16" x14ac:dyDescent="0.25">
      <c r="A37" s="1">
        <v>44054</v>
      </c>
      <c r="B37" s="2">
        <v>6.25E-2</v>
      </c>
      <c r="C37" s="3">
        <f t="shared" si="0"/>
        <v>2</v>
      </c>
      <c r="D37">
        <f t="shared" si="1"/>
        <v>9</v>
      </c>
      <c r="E37">
        <f t="shared" si="2"/>
        <v>1</v>
      </c>
      <c r="F37">
        <f t="shared" si="3"/>
        <v>30</v>
      </c>
      <c r="G37">
        <f t="shared" si="4"/>
        <v>510</v>
      </c>
      <c r="H37">
        <f t="shared" si="12"/>
        <v>0.97912034092740885</v>
      </c>
      <c r="I37">
        <v>36</v>
      </c>
      <c r="J37">
        <f t="shared" si="5"/>
        <v>1</v>
      </c>
      <c r="K37">
        <f t="shared" si="6"/>
        <v>0</v>
      </c>
      <c r="L37">
        <f t="shared" si="7"/>
        <v>0.97912034092740885</v>
      </c>
      <c r="M37">
        <f t="shared" si="8"/>
        <v>394</v>
      </c>
      <c r="N37">
        <f t="shared" si="9"/>
        <v>164.16666666666666</v>
      </c>
      <c r="O37">
        <f t="shared" si="10"/>
        <v>36.733333333333334</v>
      </c>
      <c r="P37">
        <f t="shared" si="11"/>
        <v>0</v>
      </c>
    </row>
    <row r="38" spans="1:16" x14ac:dyDescent="0.25">
      <c r="A38" s="1">
        <v>44055</v>
      </c>
      <c r="B38" s="2">
        <v>6.25E-2</v>
      </c>
      <c r="C38" s="3">
        <f t="shared" si="0"/>
        <v>3</v>
      </c>
      <c r="D38">
        <f t="shared" si="1"/>
        <v>9</v>
      </c>
      <c r="E38">
        <f t="shared" si="2"/>
        <v>1</v>
      </c>
      <c r="F38">
        <f t="shared" si="3"/>
        <v>30</v>
      </c>
      <c r="G38">
        <f t="shared" si="4"/>
        <v>510</v>
      </c>
      <c r="H38">
        <f t="shared" si="12"/>
        <v>0.97912034092740885</v>
      </c>
      <c r="I38">
        <v>37</v>
      </c>
      <c r="J38">
        <f t="shared" si="5"/>
        <v>0</v>
      </c>
      <c r="K38">
        <f t="shared" si="6"/>
        <v>0</v>
      </c>
      <c r="L38">
        <f t="shared" si="7"/>
        <v>0.97912034092740885</v>
      </c>
      <c r="M38">
        <f t="shared" si="8"/>
        <v>394</v>
      </c>
      <c r="N38">
        <f t="shared" si="9"/>
        <v>164.16666666666666</v>
      </c>
      <c r="O38">
        <f t="shared" si="10"/>
        <v>36.733333333333334</v>
      </c>
      <c r="P38">
        <f t="shared" si="11"/>
        <v>0</v>
      </c>
    </row>
    <row r="39" spans="1:16" x14ac:dyDescent="0.25">
      <c r="A39" s="1">
        <v>44056</v>
      </c>
      <c r="B39" s="2">
        <v>6.25E-2</v>
      </c>
      <c r="C39" s="3">
        <f t="shared" si="0"/>
        <v>4</v>
      </c>
      <c r="D39">
        <f t="shared" si="1"/>
        <v>9</v>
      </c>
      <c r="E39">
        <f t="shared" si="2"/>
        <v>1</v>
      </c>
      <c r="F39">
        <f t="shared" si="3"/>
        <v>30</v>
      </c>
      <c r="G39">
        <f t="shared" si="4"/>
        <v>510</v>
      </c>
      <c r="H39">
        <f t="shared" si="12"/>
        <v>0.97912034092740885</v>
      </c>
      <c r="I39">
        <v>38</v>
      </c>
      <c r="J39">
        <f t="shared" si="5"/>
        <v>0</v>
      </c>
      <c r="K39">
        <f t="shared" si="6"/>
        <v>0</v>
      </c>
      <c r="L39">
        <f t="shared" si="7"/>
        <v>0.97912034092740885</v>
      </c>
      <c r="M39">
        <f t="shared" si="8"/>
        <v>394</v>
      </c>
      <c r="N39">
        <f t="shared" si="9"/>
        <v>164.16666666666666</v>
      </c>
      <c r="O39">
        <f t="shared" si="10"/>
        <v>36.733333333333334</v>
      </c>
      <c r="P39">
        <f t="shared" si="11"/>
        <v>0</v>
      </c>
    </row>
    <row r="40" spans="1:16" x14ac:dyDescent="0.25">
      <c r="A40" s="1">
        <v>44057</v>
      </c>
      <c r="B40" s="2">
        <v>7.2916666666666671E-2</v>
      </c>
      <c r="C40" s="3">
        <f t="shared" si="0"/>
        <v>5</v>
      </c>
      <c r="D40">
        <f t="shared" si="1"/>
        <v>9</v>
      </c>
      <c r="E40">
        <f t="shared" si="2"/>
        <v>1</v>
      </c>
      <c r="F40">
        <f t="shared" si="3"/>
        <v>45</v>
      </c>
      <c r="G40">
        <f t="shared" si="4"/>
        <v>495</v>
      </c>
      <c r="H40">
        <f t="shared" si="12"/>
        <v>0.96932913751813476</v>
      </c>
      <c r="I40">
        <v>39</v>
      </c>
      <c r="J40">
        <f t="shared" si="5"/>
        <v>1</v>
      </c>
      <c r="K40">
        <f t="shared" si="6"/>
        <v>0</v>
      </c>
      <c r="L40">
        <f t="shared" si="7"/>
        <v>0.96932913751813476</v>
      </c>
      <c r="M40">
        <f t="shared" si="8"/>
        <v>391</v>
      </c>
      <c r="N40">
        <f t="shared" si="9"/>
        <v>162.91666666666666</v>
      </c>
      <c r="O40">
        <f t="shared" si="10"/>
        <v>32.933333333333337</v>
      </c>
      <c r="P40">
        <f t="shared" si="11"/>
        <v>0</v>
      </c>
    </row>
    <row r="41" spans="1:16" x14ac:dyDescent="0.25">
      <c r="A41" s="1">
        <v>44058</v>
      </c>
      <c r="B41" s="2">
        <v>7.2916666666666671E-2</v>
      </c>
      <c r="C41" s="3">
        <f t="shared" si="0"/>
        <v>6</v>
      </c>
      <c r="D41">
        <f t="shared" si="1"/>
        <v>12</v>
      </c>
      <c r="E41">
        <f t="shared" si="2"/>
        <v>1</v>
      </c>
      <c r="F41">
        <f t="shared" si="3"/>
        <v>45</v>
      </c>
      <c r="G41">
        <f t="shared" si="4"/>
        <v>315</v>
      </c>
      <c r="H41">
        <f t="shared" si="12"/>
        <v>0.96932913751813476</v>
      </c>
      <c r="I41">
        <v>40</v>
      </c>
      <c r="J41">
        <f t="shared" si="5"/>
        <v>0</v>
      </c>
      <c r="K41">
        <f t="shared" si="6"/>
        <v>1</v>
      </c>
      <c r="L41">
        <f t="shared" si="7"/>
        <v>0.97902242889331614</v>
      </c>
      <c r="M41">
        <f t="shared" si="8"/>
        <v>315</v>
      </c>
      <c r="N41">
        <f t="shared" si="9"/>
        <v>131.25</v>
      </c>
      <c r="O41">
        <f t="shared" si="10"/>
        <v>0</v>
      </c>
      <c r="P41">
        <f t="shared" si="11"/>
        <v>0</v>
      </c>
    </row>
    <row r="42" spans="1:16" x14ac:dyDescent="0.25">
      <c r="A42" s="1">
        <v>44059</v>
      </c>
      <c r="B42" s="2">
        <v>7.2916666666666671E-2</v>
      </c>
      <c r="C42" s="3">
        <f t="shared" si="0"/>
        <v>7</v>
      </c>
      <c r="D42">
        <f t="shared" si="1"/>
        <v>12</v>
      </c>
      <c r="E42">
        <f t="shared" si="2"/>
        <v>1</v>
      </c>
      <c r="F42">
        <f t="shared" si="3"/>
        <v>45</v>
      </c>
      <c r="G42">
        <f t="shared" si="4"/>
        <v>315</v>
      </c>
      <c r="H42">
        <f t="shared" si="12"/>
        <v>0.97902242889331614</v>
      </c>
      <c r="I42">
        <v>41</v>
      </c>
      <c r="J42">
        <f t="shared" si="5"/>
        <v>0</v>
      </c>
      <c r="K42">
        <f t="shared" si="6"/>
        <v>1</v>
      </c>
      <c r="L42">
        <f t="shared" si="7"/>
        <v>0.98881265318224931</v>
      </c>
      <c r="M42">
        <f t="shared" si="8"/>
        <v>315</v>
      </c>
      <c r="N42">
        <f t="shared" si="9"/>
        <v>131.25</v>
      </c>
      <c r="O42">
        <f t="shared" si="10"/>
        <v>0</v>
      </c>
      <c r="P42">
        <f t="shared" si="11"/>
        <v>0</v>
      </c>
    </row>
    <row r="43" spans="1:16" x14ac:dyDescent="0.25">
      <c r="A43" s="1">
        <v>44060</v>
      </c>
      <c r="B43" s="2">
        <v>5.2083333333333336E-2</v>
      </c>
      <c r="C43" s="3">
        <f t="shared" si="0"/>
        <v>1</v>
      </c>
      <c r="D43">
        <f t="shared" si="1"/>
        <v>9</v>
      </c>
      <c r="E43">
        <f t="shared" si="2"/>
        <v>1</v>
      </c>
      <c r="F43">
        <f t="shared" si="3"/>
        <v>15</v>
      </c>
      <c r="G43">
        <f t="shared" si="4"/>
        <v>525</v>
      </c>
      <c r="H43">
        <f t="shared" si="12"/>
        <v>0.97892452665042684</v>
      </c>
      <c r="I43">
        <v>42</v>
      </c>
      <c r="J43">
        <f t="shared" si="5"/>
        <v>1</v>
      </c>
      <c r="K43">
        <f t="shared" si="6"/>
        <v>0</v>
      </c>
      <c r="L43">
        <f t="shared" si="7"/>
        <v>0.97892452665042684</v>
      </c>
      <c r="M43">
        <f t="shared" si="8"/>
        <v>394</v>
      </c>
      <c r="N43">
        <f t="shared" si="9"/>
        <v>164.16666666666666</v>
      </c>
      <c r="O43">
        <f t="shared" si="10"/>
        <v>41.483333333333327</v>
      </c>
      <c r="P43">
        <f t="shared" si="11"/>
        <v>0</v>
      </c>
    </row>
    <row r="44" spans="1:16" x14ac:dyDescent="0.25">
      <c r="A44" s="1">
        <v>44061</v>
      </c>
      <c r="B44" s="2">
        <v>5.2083333333333336E-2</v>
      </c>
      <c r="C44" s="3">
        <f t="shared" si="0"/>
        <v>2</v>
      </c>
      <c r="D44">
        <f t="shared" si="1"/>
        <v>9</v>
      </c>
      <c r="E44">
        <f t="shared" si="2"/>
        <v>1</v>
      </c>
      <c r="F44">
        <f t="shared" si="3"/>
        <v>15</v>
      </c>
      <c r="G44">
        <f t="shared" si="4"/>
        <v>525</v>
      </c>
      <c r="H44">
        <f t="shared" si="12"/>
        <v>0.97892452665042684</v>
      </c>
      <c r="I44">
        <v>43</v>
      </c>
      <c r="J44">
        <f t="shared" si="5"/>
        <v>0</v>
      </c>
      <c r="K44">
        <f t="shared" si="6"/>
        <v>0</v>
      </c>
      <c r="L44">
        <f t="shared" si="7"/>
        <v>0.97892452665042684</v>
      </c>
      <c r="M44">
        <f t="shared" si="8"/>
        <v>394</v>
      </c>
      <c r="N44">
        <f t="shared" si="9"/>
        <v>164.16666666666666</v>
      </c>
      <c r="O44">
        <f t="shared" si="10"/>
        <v>41.483333333333327</v>
      </c>
      <c r="P44">
        <f t="shared" si="11"/>
        <v>0</v>
      </c>
    </row>
    <row r="45" spans="1:16" x14ac:dyDescent="0.25">
      <c r="A45" s="1">
        <v>44062</v>
      </c>
      <c r="B45" s="2">
        <v>5.2083333333333336E-2</v>
      </c>
      <c r="C45" s="3">
        <f t="shared" si="0"/>
        <v>3</v>
      </c>
      <c r="D45">
        <f t="shared" si="1"/>
        <v>9</v>
      </c>
      <c r="E45">
        <f t="shared" si="2"/>
        <v>1</v>
      </c>
      <c r="F45">
        <f t="shared" si="3"/>
        <v>15</v>
      </c>
      <c r="G45">
        <f t="shared" si="4"/>
        <v>525</v>
      </c>
      <c r="H45">
        <f t="shared" si="12"/>
        <v>0.97892452665042684</v>
      </c>
      <c r="I45">
        <v>44</v>
      </c>
      <c r="J45">
        <f t="shared" si="5"/>
        <v>0</v>
      </c>
      <c r="K45">
        <f t="shared" si="6"/>
        <v>0</v>
      </c>
      <c r="L45">
        <f t="shared" si="7"/>
        <v>0.97892452665042684</v>
      </c>
      <c r="M45">
        <f t="shared" si="8"/>
        <v>394</v>
      </c>
      <c r="N45">
        <f t="shared" si="9"/>
        <v>164.16666666666666</v>
      </c>
      <c r="O45">
        <f t="shared" si="10"/>
        <v>41.483333333333327</v>
      </c>
      <c r="P45">
        <f t="shared" si="11"/>
        <v>0</v>
      </c>
    </row>
    <row r="46" spans="1:16" x14ac:dyDescent="0.25">
      <c r="A46" s="1">
        <v>44063</v>
      </c>
      <c r="B46" s="2">
        <v>5.2083333333333336E-2</v>
      </c>
      <c r="C46" s="3">
        <f t="shared" si="0"/>
        <v>4</v>
      </c>
      <c r="D46">
        <f t="shared" si="1"/>
        <v>9</v>
      </c>
      <c r="E46">
        <f t="shared" si="2"/>
        <v>1</v>
      </c>
      <c r="F46">
        <f t="shared" si="3"/>
        <v>15</v>
      </c>
      <c r="G46">
        <f t="shared" si="4"/>
        <v>525</v>
      </c>
      <c r="H46">
        <f t="shared" si="12"/>
        <v>0.96913528138392258</v>
      </c>
      <c r="I46">
        <v>45</v>
      </c>
      <c r="J46">
        <f t="shared" si="5"/>
        <v>1</v>
      </c>
      <c r="K46">
        <f t="shared" si="6"/>
        <v>0</v>
      </c>
      <c r="L46">
        <f t="shared" si="7"/>
        <v>0.96913528138392258</v>
      </c>
      <c r="M46">
        <f t="shared" si="8"/>
        <v>391</v>
      </c>
      <c r="N46">
        <f t="shared" si="9"/>
        <v>162.91666666666666</v>
      </c>
      <c r="O46">
        <f t="shared" si="10"/>
        <v>42.433333333333337</v>
      </c>
      <c r="P46">
        <f t="shared" si="11"/>
        <v>0</v>
      </c>
    </row>
    <row r="47" spans="1:16" x14ac:dyDescent="0.25">
      <c r="A47" s="1">
        <v>44064</v>
      </c>
      <c r="B47" s="2">
        <v>5.2083333333333336E-2</v>
      </c>
      <c r="C47" s="3">
        <f t="shared" si="0"/>
        <v>5</v>
      </c>
      <c r="D47">
        <f t="shared" si="1"/>
        <v>9</v>
      </c>
      <c r="E47">
        <f t="shared" si="2"/>
        <v>1</v>
      </c>
      <c r="F47">
        <f t="shared" si="3"/>
        <v>15</v>
      </c>
      <c r="G47">
        <f t="shared" si="4"/>
        <v>525</v>
      </c>
      <c r="H47">
        <f t="shared" si="12"/>
        <v>0.96913528138392258</v>
      </c>
      <c r="I47">
        <v>46</v>
      </c>
      <c r="J47">
        <f t="shared" si="5"/>
        <v>0</v>
      </c>
      <c r="K47">
        <f t="shared" si="6"/>
        <v>0</v>
      </c>
      <c r="L47">
        <f t="shared" si="7"/>
        <v>0.96913528138392258</v>
      </c>
      <c r="M47">
        <f t="shared" si="8"/>
        <v>391</v>
      </c>
      <c r="N47">
        <f t="shared" si="9"/>
        <v>162.91666666666666</v>
      </c>
      <c r="O47">
        <f t="shared" si="10"/>
        <v>42.433333333333337</v>
      </c>
      <c r="P47">
        <f t="shared" si="11"/>
        <v>0</v>
      </c>
    </row>
    <row r="48" spans="1:16" x14ac:dyDescent="0.25">
      <c r="A48" s="1">
        <v>44065</v>
      </c>
      <c r="B48" s="2">
        <v>5.2083333333333336E-2</v>
      </c>
      <c r="C48" s="3">
        <f t="shared" si="0"/>
        <v>6</v>
      </c>
      <c r="D48">
        <f t="shared" si="1"/>
        <v>12</v>
      </c>
      <c r="E48">
        <f t="shared" si="2"/>
        <v>1</v>
      </c>
      <c r="F48">
        <f t="shared" si="3"/>
        <v>15</v>
      </c>
      <c r="G48">
        <f t="shared" si="4"/>
        <v>345</v>
      </c>
      <c r="H48">
        <f t="shared" si="12"/>
        <v>0.96913528138392258</v>
      </c>
      <c r="I48">
        <v>47</v>
      </c>
      <c r="J48">
        <f t="shared" si="5"/>
        <v>0</v>
      </c>
      <c r="K48">
        <f t="shared" si="6"/>
        <v>1</v>
      </c>
      <c r="L48">
        <f t="shared" si="7"/>
        <v>0.97882663419776184</v>
      </c>
      <c r="M48">
        <f t="shared" si="8"/>
        <v>345</v>
      </c>
      <c r="N48">
        <f t="shared" si="9"/>
        <v>143.75</v>
      </c>
      <c r="O48">
        <f t="shared" si="10"/>
        <v>0</v>
      </c>
      <c r="P48">
        <f t="shared" si="11"/>
        <v>0</v>
      </c>
    </row>
    <row r="49" spans="1:16" x14ac:dyDescent="0.25">
      <c r="A49" s="1">
        <v>44066</v>
      </c>
      <c r="B49" s="2">
        <v>5.2083333333333336E-2</v>
      </c>
      <c r="C49" s="3">
        <f t="shared" si="0"/>
        <v>7</v>
      </c>
      <c r="D49">
        <f t="shared" si="1"/>
        <v>12</v>
      </c>
      <c r="E49">
        <f t="shared" si="2"/>
        <v>1</v>
      </c>
      <c r="F49">
        <f t="shared" si="3"/>
        <v>15</v>
      </c>
      <c r="G49">
        <f t="shared" si="4"/>
        <v>345</v>
      </c>
      <c r="H49">
        <f t="shared" si="12"/>
        <v>0.96903836785578423</v>
      </c>
      <c r="I49">
        <v>48</v>
      </c>
      <c r="J49">
        <f t="shared" si="5"/>
        <v>1</v>
      </c>
      <c r="K49">
        <f t="shared" si="6"/>
        <v>1</v>
      </c>
      <c r="L49">
        <f t="shared" si="7"/>
        <v>0.97872875153434213</v>
      </c>
      <c r="M49">
        <f t="shared" si="8"/>
        <v>345</v>
      </c>
      <c r="N49">
        <f t="shared" si="9"/>
        <v>143.75</v>
      </c>
      <c r="O49">
        <f t="shared" si="10"/>
        <v>0</v>
      </c>
      <c r="P49">
        <f t="shared" si="11"/>
        <v>0</v>
      </c>
    </row>
    <row r="50" spans="1:16" x14ac:dyDescent="0.25">
      <c r="A50" s="1">
        <v>44067</v>
      </c>
      <c r="B50" s="2">
        <v>9.375E-2</v>
      </c>
      <c r="C50" s="3">
        <f t="shared" si="0"/>
        <v>1</v>
      </c>
      <c r="D50">
        <f t="shared" si="1"/>
        <v>9</v>
      </c>
      <c r="E50">
        <f t="shared" si="2"/>
        <v>2</v>
      </c>
      <c r="F50">
        <f t="shared" si="3"/>
        <v>15</v>
      </c>
      <c r="G50">
        <f t="shared" si="4"/>
        <v>465</v>
      </c>
      <c r="H50">
        <f t="shared" si="12"/>
        <v>0.97872875153434213</v>
      </c>
      <c r="I50">
        <v>49</v>
      </c>
      <c r="J50">
        <f t="shared" si="5"/>
        <v>0</v>
      </c>
      <c r="K50">
        <f t="shared" si="6"/>
        <v>0</v>
      </c>
      <c r="L50">
        <f t="shared" si="7"/>
        <v>0.97872875153434213</v>
      </c>
      <c r="M50">
        <f t="shared" si="8"/>
        <v>394</v>
      </c>
      <c r="N50">
        <f t="shared" si="9"/>
        <v>164.16666666666666</v>
      </c>
      <c r="O50">
        <f t="shared" si="10"/>
        <v>22.483333333333334</v>
      </c>
      <c r="P50">
        <f t="shared" si="11"/>
        <v>0</v>
      </c>
    </row>
    <row r="51" spans="1:16" x14ac:dyDescent="0.25">
      <c r="A51" s="1">
        <v>44068</v>
      </c>
      <c r="B51" s="2">
        <v>9.375E-2</v>
      </c>
      <c r="C51" s="3">
        <f t="shared" si="0"/>
        <v>2</v>
      </c>
      <c r="D51">
        <f t="shared" si="1"/>
        <v>9</v>
      </c>
      <c r="E51">
        <f t="shared" si="2"/>
        <v>2</v>
      </c>
      <c r="F51">
        <f t="shared" si="3"/>
        <v>15</v>
      </c>
      <c r="G51">
        <f t="shared" si="4"/>
        <v>465</v>
      </c>
      <c r="H51">
        <f t="shared" si="12"/>
        <v>0.97872875153434213</v>
      </c>
      <c r="I51">
        <v>50</v>
      </c>
      <c r="J51">
        <f t="shared" si="5"/>
        <v>0</v>
      </c>
      <c r="K51">
        <f t="shared" si="6"/>
        <v>0</v>
      </c>
      <c r="L51">
        <f t="shared" si="7"/>
        <v>0.97872875153434213</v>
      </c>
      <c r="M51">
        <f t="shared" si="8"/>
        <v>394</v>
      </c>
      <c r="N51">
        <f t="shared" si="9"/>
        <v>164.16666666666666</v>
      </c>
      <c r="O51">
        <f t="shared" si="10"/>
        <v>22.483333333333334</v>
      </c>
      <c r="P51">
        <f t="shared" si="11"/>
        <v>0</v>
      </c>
    </row>
    <row r="52" spans="1:16" x14ac:dyDescent="0.25">
      <c r="A52" s="1">
        <v>44069</v>
      </c>
      <c r="B52" s="2">
        <v>9.375E-2</v>
      </c>
      <c r="C52" s="3">
        <f t="shared" si="0"/>
        <v>3</v>
      </c>
      <c r="D52">
        <f t="shared" si="1"/>
        <v>9</v>
      </c>
      <c r="E52">
        <f t="shared" si="2"/>
        <v>2</v>
      </c>
      <c r="F52">
        <f t="shared" si="3"/>
        <v>15</v>
      </c>
      <c r="G52">
        <f t="shared" si="4"/>
        <v>465</v>
      </c>
      <c r="H52">
        <f t="shared" si="12"/>
        <v>0.96894146401899872</v>
      </c>
      <c r="I52">
        <v>51</v>
      </c>
      <c r="J52">
        <f t="shared" si="5"/>
        <v>1</v>
      </c>
      <c r="K52">
        <f t="shared" si="6"/>
        <v>0</v>
      </c>
      <c r="L52">
        <f t="shared" si="7"/>
        <v>0.96894146401899872</v>
      </c>
      <c r="M52">
        <f t="shared" si="8"/>
        <v>391</v>
      </c>
      <c r="N52">
        <f t="shared" si="9"/>
        <v>162.91666666666666</v>
      </c>
      <c r="O52">
        <f t="shared" si="10"/>
        <v>23.433333333333334</v>
      </c>
      <c r="P52">
        <f t="shared" si="11"/>
        <v>0</v>
      </c>
    </row>
    <row r="53" spans="1:16" x14ac:dyDescent="0.25">
      <c r="A53" s="1">
        <v>44070</v>
      </c>
      <c r="B53" s="2">
        <v>6.25E-2</v>
      </c>
      <c r="C53" s="3">
        <f t="shared" si="0"/>
        <v>4</v>
      </c>
      <c r="D53">
        <f t="shared" si="1"/>
        <v>9</v>
      </c>
      <c r="E53">
        <f t="shared" si="2"/>
        <v>1</v>
      </c>
      <c r="F53">
        <f t="shared" si="3"/>
        <v>30</v>
      </c>
      <c r="G53">
        <f t="shared" si="4"/>
        <v>510</v>
      </c>
      <c r="H53">
        <f t="shared" si="12"/>
        <v>0.96894146401899872</v>
      </c>
      <c r="I53">
        <v>52</v>
      </c>
      <c r="J53">
        <f t="shared" si="5"/>
        <v>0</v>
      </c>
      <c r="K53">
        <f t="shared" si="6"/>
        <v>0</v>
      </c>
      <c r="L53">
        <f t="shared" si="7"/>
        <v>0.96894146401899872</v>
      </c>
      <c r="M53">
        <f t="shared" si="8"/>
        <v>391</v>
      </c>
      <c r="N53">
        <f t="shared" si="9"/>
        <v>162.91666666666666</v>
      </c>
      <c r="O53">
        <f t="shared" si="10"/>
        <v>37.683333333333337</v>
      </c>
      <c r="P53">
        <f t="shared" si="11"/>
        <v>0</v>
      </c>
    </row>
    <row r="54" spans="1:16" x14ac:dyDescent="0.25">
      <c r="A54" s="1">
        <v>44071</v>
      </c>
      <c r="B54" s="2">
        <v>6.25E-2</v>
      </c>
      <c r="C54" s="3">
        <f t="shared" si="0"/>
        <v>5</v>
      </c>
      <c r="D54">
        <f t="shared" si="1"/>
        <v>9</v>
      </c>
      <c r="E54">
        <f t="shared" si="2"/>
        <v>1</v>
      </c>
      <c r="F54">
        <f t="shared" si="3"/>
        <v>30</v>
      </c>
      <c r="G54">
        <f t="shared" si="4"/>
        <v>510</v>
      </c>
      <c r="H54">
        <f t="shared" si="12"/>
        <v>0.96894146401899872</v>
      </c>
      <c r="I54">
        <v>53</v>
      </c>
      <c r="J54">
        <f t="shared" si="5"/>
        <v>0</v>
      </c>
      <c r="K54">
        <f t="shared" si="6"/>
        <v>0</v>
      </c>
      <c r="L54">
        <f t="shared" si="7"/>
        <v>0.96894146401899872</v>
      </c>
      <c r="M54">
        <f t="shared" si="8"/>
        <v>391</v>
      </c>
      <c r="N54">
        <f t="shared" si="9"/>
        <v>162.91666666666666</v>
      </c>
      <c r="O54">
        <f t="shared" si="10"/>
        <v>37.683333333333337</v>
      </c>
      <c r="P54">
        <f t="shared" si="11"/>
        <v>0</v>
      </c>
    </row>
    <row r="55" spans="1:16" x14ac:dyDescent="0.25">
      <c r="A55" s="1">
        <v>44072</v>
      </c>
      <c r="B55" s="2">
        <v>6.25E-2</v>
      </c>
      <c r="C55" s="3">
        <f t="shared" si="0"/>
        <v>6</v>
      </c>
      <c r="D55">
        <f t="shared" si="1"/>
        <v>12</v>
      </c>
      <c r="E55">
        <f t="shared" si="2"/>
        <v>1</v>
      </c>
      <c r="F55">
        <f t="shared" si="3"/>
        <v>30</v>
      </c>
      <c r="G55">
        <f t="shared" si="4"/>
        <v>330</v>
      </c>
      <c r="H55">
        <f t="shared" si="12"/>
        <v>0.9592520493788087</v>
      </c>
      <c r="I55">
        <v>54</v>
      </c>
      <c r="J55">
        <f t="shared" si="5"/>
        <v>1</v>
      </c>
      <c r="K55">
        <f t="shared" si="6"/>
        <v>1</v>
      </c>
      <c r="L55">
        <f t="shared" si="7"/>
        <v>0.96884456987259682</v>
      </c>
      <c r="M55">
        <f t="shared" si="8"/>
        <v>330</v>
      </c>
      <c r="N55">
        <f t="shared" si="9"/>
        <v>137.5</v>
      </c>
      <c r="O55">
        <f t="shared" si="10"/>
        <v>0</v>
      </c>
      <c r="P55">
        <f t="shared" si="11"/>
        <v>0</v>
      </c>
    </row>
    <row r="56" spans="1:16" x14ac:dyDescent="0.25">
      <c r="A56" s="1">
        <v>44073</v>
      </c>
      <c r="B56" s="2">
        <v>6.25E-2</v>
      </c>
      <c r="C56" s="3">
        <f t="shared" si="0"/>
        <v>7</v>
      </c>
      <c r="D56">
        <f t="shared" si="1"/>
        <v>12</v>
      </c>
      <c r="E56">
        <f t="shared" si="2"/>
        <v>1</v>
      </c>
      <c r="F56">
        <f t="shared" si="3"/>
        <v>30</v>
      </c>
      <c r="G56">
        <f t="shared" si="4"/>
        <v>330</v>
      </c>
      <c r="H56">
        <f t="shared" si="12"/>
        <v>0.96884456987259682</v>
      </c>
      <c r="I56">
        <v>55</v>
      </c>
      <c r="J56">
        <f t="shared" si="5"/>
        <v>0</v>
      </c>
      <c r="K56">
        <f t="shared" si="6"/>
        <v>1</v>
      </c>
      <c r="L56">
        <f t="shared" si="7"/>
        <v>0.97853301557132277</v>
      </c>
      <c r="M56">
        <f t="shared" si="8"/>
        <v>330</v>
      </c>
      <c r="N56">
        <f t="shared" si="9"/>
        <v>137.5</v>
      </c>
      <c r="O56">
        <f t="shared" si="10"/>
        <v>0</v>
      </c>
      <c r="P56">
        <f t="shared" si="11"/>
        <v>0</v>
      </c>
    </row>
    <row r="57" spans="1:16" x14ac:dyDescent="0.25">
      <c r="A57" s="1">
        <v>44074</v>
      </c>
      <c r="B57" s="2">
        <v>6.25E-2</v>
      </c>
      <c r="C57" s="3">
        <f t="shared" si="0"/>
        <v>1</v>
      </c>
      <c r="D57">
        <f t="shared" si="1"/>
        <v>9</v>
      </c>
      <c r="E57">
        <f t="shared" si="2"/>
        <v>1</v>
      </c>
      <c r="F57">
        <f t="shared" si="3"/>
        <v>30</v>
      </c>
      <c r="G57">
        <f t="shared" si="4"/>
        <v>510</v>
      </c>
      <c r="H57">
        <f t="shared" si="12"/>
        <v>0.97853301557132277</v>
      </c>
      <c r="I57">
        <v>56</v>
      </c>
      <c r="J57">
        <f t="shared" si="5"/>
        <v>0</v>
      </c>
      <c r="K57">
        <f t="shared" si="6"/>
        <v>0</v>
      </c>
      <c r="L57">
        <f t="shared" si="7"/>
        <v>0.97853301557132277</v>
      </c>
      <c r="M57">
        <f t="shared" si="8"/>
        <v>394</v>
      </c>
      <c r="N57">
        <f t="shared" si="9"/>
        <v>164.16666666666666</v>
      </c>
      <c r="O57">
        <f t="shared" si="10"/>
        <v>36.733333333333334</v>
      </c>
      <c r="P57">
        <f t="shared" si="11"/>
        <v>0</v>
      </c>
    </row>
    <row r="58" spans="1:16" x14ac:dyDescent="0.25">
      <c r="A58" s="1">
        <v>44075</v>
      </c>
      <c r="B58" s="2">
        <v>5.9027777777777783E-2</v>
      </c>
      <c r="C58" s="3">
        <f t="shared" si="0"/>
        <v>2</v>
      </c>
      <c r="D58">
        <f t="shared" si="1"/>
        <v>9</v>
      </c>
      <c r="E58">
        <f t="shared" si="2"/>
        <v>1</v>
      </c>
      <c r="F58">
        <f t="shared" si="3"/>
        <v>25</v>
      </c>
      <c r="G58">
        <f t="shared" si="4"/>
        <v>515</v>
      </c>
      <c r="H58">
        <f t="shared" si="12"/>
        <v>0.96874768541560952</v>
      </c>
      <c r="I58">
        <v>57</v>
      </c>
      <c r="J58">
        <f t="shared" si="5"/>
        <v>1</v>
      </c>
      <c r="K58">
        <f t="shared" si="6"/>
        <v>0</v>
      </c>
      <c r="L58">
        <f t="shared" si="7"/>
        <v>0.96874768541560952</v>
      </c>
      <c r="M58">
        <f t="shared" si="8"/>
        <v>391</v>
      </c>
      <c r="N58">
        <f t="shared" si="9"/>
        <v>162.91666666666666</v>
      </c>
      <c r="O58">
        <f t="shared" si="10"/>
        <v>39.266666666666673</v>
      </c>
      <c r="P58">
        <f t="shared" si="11"/>
        <v>0</v>
      </c>
    </row>
    <row r="59" spans="1:16" x14ac:dyDescent="0.25">
      <c r="A59" s="1">
        <v>44076</v>
      </c>
      <c r="B59" s="2">
        <v>5.9027777777777783E-2</v>
      </c>
      <c r="C59" s="3">
        <f t="shared" si="0"/>
        <v>3</v>
      </c>
      <c r="D59">
        <f t="shared" si="1"/>
        <v>9</v>
      </c>
      <c r="E59">
        <f t="shared" si="2"/>
        <v>1</v>
      </c>
      <c r="F59">
        <f t="shared" si="3"/>
        <v>25</v>
      </c>
      <c r="G59">
        <f t="shared" si="4"/>
        <v>515</v>
      </c>
      <c r="H59">
        <f t="shared" si="12"/>
        <v>0.96874768541560952</v>
      </c>
      <c r="I59">
        <v>58</v>
      </c>
      <c r="J59">
        <f t="shared" si="5"/>
        <v>0</v>
      </c>
      <c r="K59">
        <f t="shared" si="6"/>
        <v>0</v>
      </c>
      <c r="L59">
        <f t="shared" si="7"/>
        <v>0.96874768541560952</v>
      </c>
      <c r="M59">
        <f t="shared" si="8"/>
        <v>391</v>
      </c>
      <c r="N59">
        <f t="shared" si="9"/>
        <v>162.91666666666666</v>
      </c>
      <c r="O59">
        <f t="shared" si="10"/>
        <v>39.266666666666673</v>
      </c>
      <c r="P59">
        <f t="shared" si="11"/>
        <v>0</v>
      </c>
    </row>
    <row r="60" spans="1:16" x14ac:dyDescent="0.25">
      <c r="A60" s="1">
        <v>44077</v>
      </c>
      <c r="B60" s="2">
        <v>5.9027777777777783E-2</v>
      </c>
      <c r="C60" s="3">
        <f t="shared" si="0"/>
        <v>4</v>
      </c>
      <c r="D60">
        <f t="shared" si="1"/>
        <v>9</v>
      </c>
      <c r="E60">
        <f t="shared" si="2"/>
        <v>1</v>
      </c>
      <c r="F60">
        <f t="shared" si="3"/>
        <v>25</v>
      </c>
      <c r="G60">
        <f t="shared" si="4"/>
        <v>515</v>
      </c>
      <c r="H60">
        <f t="shared" si="12"/>
        <v>0.96874768541560952</v>
      </c>
      <c r="I60">
        <v>59</v>
      </c>
      <c r="J60">
        <f t="shared" si="5"/>
        <v>0</v>
      </c>
      <c r="K60">
        <f t="shared" si="6"/>
        <v>0</v>
      </c>
      <c r="L60">
        <f t="shared" si="7"/>
        <v>0.96874768541560952</v>
      </c>
      <c r="M60">
        <f t="shared" si="8"/>
        <v>391</v>
      </c>
      <c r="N60">
        <f t="shared" si="9"/>
        <v>162.91666666666666</v>
      </c>
      <c r="O60">
        <f t="shared" si="10"/>
        <v>39.266666666666673</v>
      </c>
      <c r="P60">
        <f t="shared" si="11"/>
        <v>0</v>
      </c>
    </row>
    <row r="61" spans="1:16" x14ac:dyDescent="0.25">
      <c r="A61" s="1">
        <v>44078</v>
      </c>
      <c r="B61" s="2">
        <v>5.9027777777777783E-2</v>
      </c>
      <c r="C61" s="3">
        <f t="shared" si="0"/>
        <v>5</v>
      </c>
      <c r="D61">
        <f t="shared" si="1"/>
        <v>9</v>
      </c>
      <c r="E61">
        <f t="shared" si="2"/>
        <v>1</v>
      </c>
      <c r="F61">
        <f t="shared" si="3"/>
        <v>25</v>
      </c>
      <c r="G61">
        <f t="shared" si="4"/>
        <v>515</v>
      </c>
      <c r="H61">
        <f t="shared" si="12"/>
        <v>0.95906020856145346</v>
      </c>
      <c r="I61">
        <v>60</v>
      </c>
      <c r="J61">
        <f t="shared" si="5"/>
        <v>1</v>
      </c>
      <c r="K61">
        <f t="shared" si="6"/>
        <v>0</v>
      </c>
      <c r="L61">
        <f t="shared" si="7"/>
        <v>0.95906020856145346</v>
      </c>
      <c r="M61">
        <f t="shared" si="8"/>
        <v>388</v>
      </c>
      <c r="N61">
        <f t="shared" si="9"/>
        <v>161.66666666666666</v>
      </c>
      <c r="O61">
        <f t="shared" si="10"/>
        <v>40.216666666666669</v>
      </c>
      <c r="P6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Arkusz1!rajd</vt:lpstr>
      <vt:lpstr>Arkusz3!rajd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2023-01-15T12:14:38Z</dcterms:created>
  <dcterms:modified xsi:type="dcterms:W3CDTF">2023-01-15T13:13:39Z</dcterms:modified>
</cp:coreProperties>
</file>