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schurch/git/NS_Nanopore_paper/manuscript/supplementary/"/>
    </mc:Choice>
  </mc:AlternateContent>
  <xr:revisionPtr revIDLastSave="0" documentId="8_{72C07405-BA8C-6C4E-9120-54F1B9E75DD3}" xr6:coauthVersionLast="36" xr6:coauthVersionMax="36" xr10:uidLastSave="{00000000-0000-0000-0000-000000000000}"/>
  <bookViews>
    <workbookView xWindow="780" yWindow="960" windowWidth="27640" windowHeight="16540" xr2:uid="{3653CBA3-0044-3E4F-9353-7856670E9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8" i="1"/>
  <c r="J19" i="1"/>
  <c r="J16" i="1"/>
  <c r="J8" i="1"/>
  <c r="J9" i="1"/>
  <c r="J10" i="1"/>
  <c r="J7" i="1"/>
  <c r="F17" i="1"/>
  <c r="F18" i="1"/>
  <c r="F19" i="1"/>
  <c r="F16" i="1"/>
  <c r="F8" i="1"/>
  <c r="F9" i="1"/>
  <c r="F10" i="1"/>
  <c r="F7" i="1"/>
  <c r="H26" i="1"/>
  <c r="G26" i="1"/>
  <c r="I26" i="1" s="1"/>
  <c r="H25" i="1"/>
  <c r="I25" i="1" s="1"/>
  <c r="G25" i="1"/>
  <c r="H24" i="1"/>
  <c r="G24" i="1"/>
  <c r="I24" i="1" s="1"/>
  <c r="H23" i="1"/>
  <c r="G23" i="1"/>
  <c r="H22" i="1"/>
  <c r="G22" i="1"/>
  <c r="I22" i="1" s="1"/>
  <c r="E24" i="1"/>
  <c r="D22" i="1"/>
  <c r="D26" i="1"/>
  <c r="D25" i="1"/>
  <c r="D24" i="1"/>
  <c r="D23" i="1"/>
  <c r="C24" i="1"/>
  <c r="C25" i="1"/>
  <c r="E25" i="1" s="1"/>
  <c r="C26" i="1"/>
  <c r="E26" i="1" s="1"/>
  <c r="C23" i="1"/>
  <c r="E23" i="1" s="1"/>
  <c r="C22" i="1"/>
  <c r="E22" i="1" s="1"/>
  <c r="I23" i="1" l="1"/>
</calcChain>
</file>

<file path=xl/sharedStrings.xml><?xml version="1.0" encoding="utf-8"?>
<sst xmlns="http://schemas.openxmlformats.org/spreadsheetml/2006/main" count="44" uniqueCount="15">
  <si>
    <t>S/N Ratio</t>
  </si>
  <si>
    <t>Tissue 2916</t>
  </si>
  <si>
    <t>Tissue 2918</t>
  </si>
  <si>
    <t>+ adapter</t>
  </si>
  <si>
    <t>- adapter</t>
  </si>
  <si>
    <t>Number of aligned reads</t>
  </si>
  <si>
    <t xml:space="preserve">  + Match length &gt;10</t>
  </si>
  <si>
    <t xml:space="preserve">  + e-value &lt; 100</t>
  </si>
  <si>
    <t xml:space="preserve">  + adapter start/end == 1</t>
  </si>
  <si>
    <t>Albacore 2.2.7</t>
  </si>
  <si>
    <t>Guppy</t>
  </si>
  <si>
    <t>Guppy/Albacore Ratio</t>
  </si>
  <si>
    <t>S/N Ratio change</t>
  </si>
  <si>
    <t>S/N 1 SD Error</t>
  </si>
  <si>
    <r>
      <t xml:space="preserve">Total </t>
    </r>
    <r>
      <rPr>
        <b/>
        <i/>
        <sz val="12"/>
        <color rgb="FF000000"/>
        <rFont val="Tahoma"/>
        <family val="2"/>
      </rPr>
      <t>blastn</t>
    </r>
    <r>
      <rPr>
        <b/>
        <sz val="12"/>
        <color rgb="FF000000"/>
        <rFont val="Tahoma"/>
        <family val="2"/>
      </rPr>
      <t xml:space="preserve"> hits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</si>
</sst>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b/>
      <i/>
      <sz val="12"/>
      <color rgb="FF000000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5" fillId="3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/>
    <xf numFmtId="0" fontId="2" fillId="0" borderId="21" xfId="0" applyFont="1" applyBorder="1" applyAlignment="1">
      <alignment vertical="center"/>
    </xf>
    <xf numFmtId="2" fontId="1" fillId="0" borderId="13" xfId="0" applyNumberFormat="1" applyFont="1" applyBorder="1"/>
    <xf numFmtId="2" fontId="1" fillId="0" borderId="14" xfId="0" applyNumberFormat="1" applyFont="1" applyBorder="1"/>
    <xf numFmtId="2" fontId="1" fillId="0" borderId="15" xfId="0" applyNumberFormat="1" applyFont="1" applyBorder="1"/>
    <xf numFmtId="2" fontId="1" fillId="0" borderId="24" xfId="0" applyNumberFormat="1" applyFont="1" applyBorder="1"/>
    <xf numFmtId="0" fontId="2" fillId="0" borderId="22" xfId="0" applyFont="1" applyBorder="1" applyAlignment="1">
      <alignment vertical="center"/>
    </xf>
    <xf numFmtId="2" fontId="1" fillId="0" borderId="16" xfId="0" applyNumberFormat="1" applyFont="1" applyBorder="1"/>
    <xf numFmtId="2" fontId="1" fillId="0" borderId="12" xfId="0" applyNumberFormat="1" applyFont="1" applyBorder="1"/>
    <xf numFmtId="2" fontId="1" fillId="0" borderId="17" xfId="0" applyNumberFormat="1" applyFont="1" applyBorder="1"/>
    <xf numFmtId="2" fontId="1" fillId="0" borderId="25" xfId="0" applyNumberFormat="1" applyFont="1" applyBorder="1"/>
    <xf numFmtId="0" fontId="2" fillId="0" borderId="23" xfId="0" applyFont="1" applyBorder="1" applyAlignment="1">
      <alignment vertical="center"/>
    </xf>
    <xf numFmtId="2" fontId="1" fillId="0" borderId="18" xfId="0" applyNumberFormat="1" applyFont="1" applyBorder="1"/>
    <xf numFmtId="2" fontId="1" fillId="0" borderId="19" xfId="0" applyNumberFormat="1" applyFont="1" applyBorder="1"/>
    <xf numFmtId="2" fontId="1" fillId="0" borderId="20" xfId="0" applyNumberFormat="1" applyFont="1" applyBorder="1"/>
    <xf numFmtId="2" fontId="1" fillId="0" borderId="2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EF15-C1DC-DB44-8C6E-96D88659AD35}">
  <dimension ref="B2:J26"/>
  <sheetViews>
    <sheetView tabSelected="1" workbookViewId="0">
      <selection activeCell="J29" sqref="J29"/>
    </sheetView>
  </sheetViews>
  <sheetFormatPr baseColWidth="10" defaultRowHeight="15"/>
  <cols>
    <col min="1" max="1" width="10.83203125" style="1"/>
    <col min="2" max="2" width="29.5" style="1" bestFit="1" customWidth="1"/>
    <col min="3" max="3" width="11.33203125" style="1" bestFit="1" customWidth="1"/>
    <col min="4" max="4" width="10.5" style="1" bestFit="1" customWidth="1"/>
    <col min="5" max="5" width="19.33203125" style="1" bestFit="1" customWidth="1"/>
    <col min="6" max="6" width="16.33203125" style="1" bestFit="1" customWidth="1"/>
    <col min="7" max="7" width="11.33203125" style="1" bestFit="1" customWidth="1"/>
    <col min="8" max="8" width="10.5" style="1" bestFit="1" customWidth="1"/>
    <col min="9" max="9" width="19.33203125" style="1" bestFit="1" customWidth="1"/>
    <col min="10" max="10" width="16.33203125" style="1" bestFit="1" customWidth="1"/>
    <col min="11" max="12" width="12.1640625" style="1" bestFit="1" customWidth="1"/>
    <col min="13" max="16384" width="10.83203125" style="1"/>
  </cols>
  <sheetData>
    <row r="2" spans="2:10" ht="16" thickBot="1"/>
    <row r="3" spans="2:10" ht="16" thickBot="1">
      <c r="B3" s="2" t="s">
        <v>9</v>
      </c>
      <c r="C3" s="3" t="s">
        <v>1</v>
      </c>
      <c r="D3" s="4"/>
      <c r="E3" s="5"/>
      <c r="F3" s="6"/>
      <c r="G3" s="3" t="s">
        <v>2</v>
      </c>
      <c r="H3" s="4"/>
      <c r="I3" s="5"/>
      <c r="J3" s="6"/>
    </row>
    <row r="4" spans="2:10" ht="16" thickBot="1">
      <c r="B4" s="7"/>
      <c r="C4" s="8" t="s">
        <v>3</v>
      </c>
      <c r="D4" s="9" t="s">
        <v>4</v>
      </c>
      <c r="E4" s="10"/>
      <c r="F4" s="11"/>
      <c r="G4" s="8" t="s">
        <v>3</v>
      </c>
      <c r="H4" s="9" t="s">
        <v>4</v>
      </c>
      <c r="I4" s="10"/>
      <c r="J4" s="11"/>
    </row>
    <row r="5" spans="2:10" ht="16" thickBot="1">
      <c r="B5" s="12" t="s">
        <v>5</v>
      </c>
      <c r="C5" s="13">
        <v>315789</v>
      </c>
      <c r="D5" s="14">
        <v>908204</v>
      </c>
      <c r="E5" s="15"/>
      <c r="F5" s="16"/>
      <c r="G5" s="13">
        <v>690702</v>
      </c>
      <c r="H5" s="14">
        <v>476217</v>
      </c>
      <c r="I5" s="15"/>
      <c r="J5" s="16"/>
    </row>
    <row r="6" spans="2:10" ht="16" thickBot="1">
      <c r="B6" s="17"/>
      <c r="C6" s="17"/>
      <c r="D6" s="18"/>
      <c r="E6" s="6" t="s">
        <v>0</v>
      </c>
      <c r="F6" s="6" t="s">
        <v>13</v>
      </c>
      <c r="G6" s="18"/>
      <c r="H6" s="18"/>
      <c r="I6" s="19" t="s">
        <v>0</v>
      </c>
      <c r="J6" s="6" t="s">
        <v>13</v>
      </c>
    </row>
    <row r="7" spans="2:10" ht="16" thickBot="1">
      <c r="B7" s="12" t="s">
        <v>14</v>
      </c>
      <c r="C7" s="13">
        <v>208066</v>
      </c>
      <c r="D7" s="14">
        <v>102128</v>
      </c>
      <c r="E7" s="14">
        <v>5.9</v>
      </c>
      <c r="F7" s="20">
        <f>SQRT(((SQRT(C7)/C7)^2)+((SQRT(D7)/D7)^2))*E7</f>
        <v>2.2542170776420446E-2</v>
      </c>
      <c r="G7" s="14">
        <v>314599</v>
      </c>
      <c r="H7" s="14">
        <v>75647</v>
      </c>
      <c r="I7" s="21">
        <v>2.87</v>
      </c>
      <c r="J7" s="20">
        <f>SQRT(((SQRT(G7)/G7)^2)+((SQRT(H7)/H7)^2))*I7</f>
        <v>1.1621885788882775E-2</v>
      </c>
    </row>
    <row r="8" spans="2:10" ht="16" thickBot="1">
      <c r="B8" s="12" t="s">
        <v>6</v>
      </c>
      <c r="C8" s="13">
        <v>188069</v>
      </c>
      <c r="D8" s="14">
        <v>14710</v>
      </c>
      <c r="E8" s="14">
        <v>36.799999999999997</v>
      </c>
      <c r="F8" s="20">
        <f t="shared" ref="F8:F10" si="0">SQRT(((SQRT(C8)/C8)^2)+((SQRT(D8)/D8)^2))*E8</f>
        <v>0.31506079399184639</v>
      </c>
      <c r="G8" s="14">
        <v>292420</v>
      </c>
      <c r="H8" s="14">
        <v>10410</v>
      </c>
      <c r="I8" s="14">
        <v>19.37</v>
      </c>
      <c r="J8" s="20">
        <f t="shared" ref="J8:J10" si="1">SQRT(((SQRT(G8)/G8)^2)+((SQRT(H8)/H8)^2))*I8</f>
        <v>0.19319690637111211</v>
      </c>
    </row>
    <row r="9" spans="2:10" ht="16" thickBot="1">
      <c r="B9" s="12" t="s">
        <v>7</v>
      </c>
      <c r="C9" s="13">
        <v>176759</v>
      </c>
      <c r="D9" s="14">
        <v>838</v>
      </c>
      <c r="E9" s="14">
        <v>606.6</v>
      </c>
      <c r="F9" s="20">
        <f t="shared" si="0"/>
        <v>21.004262700153415</v>
      </c>
      <c r="G9" s="14">
        <v>277634</v>
      </c>
      <c r="H9" s="14">
        <v>514</v>
      </c>
      <c r="I9" s="14">
        <v>372.41</v>
      </c>
      <c r="J9" s="20">
        <f t="shared" si="1"/>
        <v>16.441499377282209</v>
      </c>
    </row>
    <row r="10" spans="2:10" ht="16" thickBot="1">
      <c r="B10" s="12" t="s">
        <v>8</v>
      </c>
      <c r="C10" s="13">
        <v>72168</v>
      </c>
      <c r="D10" s="14">
        <v>31</v>
      </c>
      <c r="E10" s="14">
        <v>6695.3</v>
      </c>
      <c r="F10" s="20">
        <f t="shared" si="0"/>
        <v>1202.7696222747104</v>
      </c>
      <c r="G10" s="14">
        <v>109133</v>
      </c>
      <c r="H10" s="14">
        <v>20</v>
      </c>
      <c r="I10" s="14">
        <v>3762.19</v>
      </c>
      <c r="J10" s="20">
        <f t="shared" si="1"/>
        <v>841.32833985236243</v>
      </c>
    </row>
    <row r="11" spans="2:10" ht="16" thickBot="1"/>
    <row r="12" spans="2:10" ht="16" thickBot="1">
      <c r="B12" s="2" t="s">
        <v>10</v>
      </c>
      <c r="C12" s="3" t="s">
        <v>1</v>
      </c>
      <c r="D12" s="4"/>
      <c r="E12" s="5"/>
      <c r="F12" s="6"/>
      <c r="G12" s="3" t="s">
        <v>2</v>
      </c>
      <c r="H12" s="4"/>
      <c r="I12" s="5"/>
      <c r="J12" s="6"/>
    </row>
    <row r="13" spans="2:10" ht="16" thickBot="1">
      <c r="B13" s="7"/>
      <c r="C13" s="8" t="s">
        <v>3</v>
      </c>
      <c r="D13" s="9" t="s">
        <v>4</v>
      </c>
      <c r="E13" s="10"/>
      <c r="F13" s="11"/>
      <c r="G13" s="8" t="s">
        <v>3</v>
      </c>
      <c r="H13" s="9" t="s">
        <v>4</v>
      </c>
      <c r="I13" s="10"/>
      <c r="J13" s="11"/>
    </row>
    <row r="14" spans="2:10" ht="16" thickBot="1">
      <c r="B14" s="12" t="s">
        <v>5</v>
      </c>
      <c r="C14" s="13">
        <v>341779</v>
      </c>
      <c r="D14" s="14">
        <v>984172</v>
      </c>
      <c r="E14" s="15"/>
      <c r="F14" s="16"/>
      <c r="G14" s="13">
        <v>549429</v>
      </c>
      <c r="H14" s="14">
        <v>745243</v>
      </c>
      <c r="I14" s="15"/>
      <c r="J14" s="16"/>
    </row>
    <row r="15" spans="2:10" ht="16" thickBot="1">
      <c r="B15" s="17"/>
      <c r="C15" s="17"/>
      <c r="D15" s="18"/>
      <c r="E15" s="6" t="s">
        <v>0</v>
      </c>
      <c r="F15" s="6" t="s">
        <v>13</v>
      </c>
      <c r="G15" s="18"/>
      <c r="H15" s="18"/>
      <c r="I15" s="19" t="s">
        <v>0</v>
      </c>
      <c r="J15" s="6" t="s">
        <v>13</v>
      </c>
    </row>
    <row r="16" spans="2:10" ht="16" thickBot="1">
      <c r="B16" s="12" t="s">
        <v>14</v>
      </c>
      <c r="C16" s="13">
        <v>227166</v>
      </c>
      <c r="D16" s="14">
        <v>47797</v>
      </c>
      <c r="E16" s="14">
        <v>13.7</v>
      </c>
      <c r="F16" s="20">
        <f t="shared" ref="F16:F19" si="2">SQRT(((SQRT(C16)/C16)^2)+((SQRT(D16)/D16)^2))*E16</f>
        <v>6.8942290978034004E-2</v>
      </c>
      <c r="G16" s="14">
        <v>361746</v>
      </c>
      <c r="H16" s="14">
        <v>83506</v>
      </c>
      <c r="I16" s="21">
        <v>5.9</v>
      </c>
      <c r="J16" s="20">
        <f t="shared" ref="J16:J19" si="3">SQRT(((SQRT(G16)/G16)^2)+((SQRT(H16)/H16)^2))*I16</f>
        <v>2.2651357877764986E-2</v>
      </c>
    </row>
    <row r="17" spans="2:10" ht="16" thickBot="1">
      <c r="B17" s="12" t="s">
        <v>6</v>
      </c>
      <c r="C17" s="13">
        <v>205440</v>
      </c>
      <c r="D17" s="14">
        <v>10657</v>
      </c>
      <c r="E17" s="14">
        <v>55.5</v>
      </c>
      <c r="F17" s="20">
        <f t="shared" si="2"/>
        <v>0.5513880707338934</v>
      </c>
      <c r="G17" s="14">
        <v>336118</v>
      </c>
      <c r="H17" s="14">
        <v>11752</v>
      </c>
      <c r="I17" s="14">
        <v>38.799999999999997</v>
      </c>
      <c r="J17" s="20">
        <f t="shared" si="3"/>
        <v>0.36411488853248924</v>
      </c>
    </row>
    <row r="18" spans="2:10" ht="16" thickBot="1">
      <c r="B18" s="12" t="s">
        <v>7</v>
      </c>
      <c r="C18" s="13">
        <v>192778</v>
      </c>
      <c r="D18" s="14">
        <v>1060</v>
      </c>
      <c r="E18" s="14">
        <v>523.70000000000005</v>
      </c>
      <c r="F18" s="20">
        <f t="shared" si="2"/>
        <v>16.129479993924274</v>
      </c>
      <c r="G18" s="14">
        <v>318858</v>
      </c>
      <c r="H18" s="14">
        <v>650</v>
      </c>
      <c r="I18" s="14">
        <v>665.4</v>
      </c>
      <c r="J18" s="20">
        <f t="shared" si="3"/>
        <v>26.125723590521332</v>
      </c>
    </row>
    <row r="19" spans="2:10" ht="16" thickBot="1">
      <c r="B19" s="12" t="s">
        <v>8</v>
      </c>
      <c r="C19" s="13">
        <v>71568</v>
      </c>
      <c r="D19" s="14">
        <v>39</v>
      </c>
      <c r="E19" s="14">
        <v>5284.2</v>
      </c>
      <c r="F19" s="20">
        <f t="shared" si="2"/>
        <v>846.3797076347123</v>
      </c>
      <c r="G19" s="14">
        <v>112977</v>
      </c>
      <c r="H19" s="14">
        <v>15</v>
      </c>
      <c r="I19" s="14">
        <v>10216</v>
      </c>
      <c r="J19" s="20">
        <f t="shared" si="3"/>
        <v>2637.9349600435044</v>
      </c>
    </row>
    <row r="20" spans="2:10" ht="16" thickBot="1"/>
    <row r="21" spans="2:10" ht="16" thickBot="1">
      <c r="B21" s="22" t="s">
        <v>11</v>
      </c>
      <c r="C21" s="6" t="s">
        <v>3</v>
      </c>
      <c r="D21" s="23" t="s">
        <v>4</v>
      </c>
      <c r="E21" s="24" t="s">
        <v>12</v>
      </c>
      <c r="F21" s="24"/>
      <c r="G21" s="6" t="s">
        <v>3</v>
      </c>
      <c r="H21" s="23" t="s">
        <v>4</v>
      </c>
      <c r="I21" s="24" t="s">
        <v>12</v>
      </c>
    </row>
    <row r="22" spans="2:10">
      <c r="B22" s="25" t="s">
        <v>5</v>
      </c>
      <c r="C22" s="26">
        <f>C14/C5</f>
        <v>1.0823017901193519</v>
      </c>
      <c r="D22" s="27">
        <f>D14/D5</f>
        <v>1.0836464054331405</v>
      </c>
      <c r="E22" s="28">
        <f>C22/D22</f>
        <v>0.99875917521892099</v>
      </c>
      <c r="F22" s="29"/>
      <c r="G22" s="26">
        <f>G14/G5</f>
        <v>0.79546461426201165</v>
      </c>
      <c r="H22" s="27">
        <f>H14/H5</f>
        <v>1.5649231337814484</v>
      </c>
      <c r="I22" s="28">
        <f>G22/H22</f>
        <v>0.50830906457358527</v>
      </c>
    </row>
    <row r="23" spans="2:10">
      <c r="B23" s="30" t="s">
        <v>14</v>
      </c>
      <c r="C23" s="31">
        <f>C16/C7</f>
        <v>1.0917977949304547</v>
      </c>
      <c r="D23" s="32">
        <f>D16/D7</f>
        <v>0.46801073163089457</v>
      </c>
      <c r="E23" s="33">
        <f t="shared" ref="E23:E26" si="4">C23/D23</f>
        <v>2.3328477770708931</v>
      </c>
      <c r="F23" s="34"/>
      <c r="G23" s="31">
        <f>G16/G7</f>
        <v>1.1498637948626664</v>
      </c>
      <c r="H23" s="32">
        <f>H16/H7</f>
        <v>1.1038904384840114</v>
      </c>
      <c r="I23" s="33">
        <f t="shared" ref="I23:I26" si="5">G23/H23</f>
        <v>1.0416466659877868</v>
      </c>
    </row>
    <row r="24" spans="2:10">
      <c r="B24" s="30" t="s">
        <v>6</v>
      </c>
      <c r="C24" s="31">
        <f>C17/C8</f>
        <v>1.0923650362367003</v>
      </c>
      <c r="D24" s="32">
        <f>D17/D8</f>
        <v>0.72447314751869474</v>
      </c>
      <c r="E24" s="33">
        <f t="shared" si="4"/>
        <v>1.5078061070697066</v>
      </c>
      <c r="F24" s="34"/>
      <c r="G24" s="31">
        <f>G17/G8</f>
        <v>1.1494357431092264</v>
      </c>
      <c r="H24" s="32">
        <f>H17/H8</f>
        <v>1.1289145052833813</v>
      </c>
      <c r="I24" s="33">
        <f t="shared" si="5"/>
        <v>1.018177849367516</v>
      </c>
    </row>
    <row r="25" spans="2:10">
      <c r="B25" s="30" t="s">
        <v>7</v>
      </c>
      <c r="C25" s="31">
        <f>C18/C9</f>
        <v>1.0906262198813073</v>
      </c>
      <c r="D25" s="32">
        <f>D18/D9</f>
        <v>1.2649164677804297</v>
      </c>
      <c r="E25" s="33">
        <f t="shared" si="4"/>
        <v>0.86221204930239193</v>
      </c>
      <c r="F25" s="34"/>
      <c r="G25" s="31">
        <f>G18/G9</f>
        <v>1.1484832549327533</v>
      </c>
      <c r="H25" s="32">
        <f>H18/H9</f>
        <v>1.2645914396887159</v>
      </c>
      <c r="I25" s="33">
        <f t="shared" si="5"/>
        <v>0.90818522005451574</v>
      </c>
    </row>
    <row r="26" spans="2:10" ht="16" thickBot="1">
      <c r="B26" s="35" t="s">
        <v>8</v>
      </c>
      <c r="C26" s="36">
        <f>C19/C10</f>
        <v>0.99168606584635854</v>
      </c>
      <c r="D26" s="37">
        <f>D19/D10</f>
        <v>1.2580645161290323</v>
      </c>
      <c r="E26" s="38">
        <f t="shared" si="4"/>
        <v>0.78826328310864402</v>
      </c>
      <c r="F26" s="39"/>
      <c r="G26" s="36">
        <f>G19/G10</f>
        <v>1.0352230764296775</v>
      </c>
      <c r="H26" s="37">
        <f>H19/H10</f>
        <v>0.75</v>
      </c>
      <c r="I26" s="38">
        <f t="shared" si="5"/>
        <v>1.38029743523957</v>
      </c>
    </row>
  </sheetData>
  <mergeCells count="6">
    <mergeCell ref="G3:I3"/>
    <mergeCell ref="G12:I12"/>
    <mergeCell ref="B3:B4"/>
    <mergeCell ref="C3:E3"/>
    <mergeCell ref="B12:B13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Schurch (Staff)</dc:creator>
  <cp:lastModifiedBy>Nicholas Schurch (Staff)</cp:lastModifiedBy>
  <dcterms:created xsi:type="dcterms:W3CDTF">2019-03-04T21:16:11Z</dcterms:created>
  <dcterms:modified xsi:type="dcterms:W3CDTF">2019-03-05T10:32:20Z</dcterms:modified>
</cp:coreProperties>
</file>