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E4" i="1"/>
  <c r="I19" i="1"/>
  <c r="I20" i="1"/>
  <c r="I21" i="1"/>
  <c r="I15" i="1"/>
  <c r="I14" i="1"/>
  <c r="I17" i="1"/>
  <c r="E14" i="1"/>
  <c r="E17" i="1"/>
  <c r="E6" i="1"/>
  <c r="E7" i="1"/>
  <c r="E8" i="1"/>
  <c r="E9" i="1"/>
  <c r="E10" i="1"/>
  <c r="E11" i="1"/>
  <c r="E12" i="1"/>
  <c r="E13" i="1"/>
  <c r="E5" i="1"/>
  <c r="E15" i="1"/>
  <c r="E16" i="1"/>
</calcChain>
</file>

<file path=xl/sharedStrings.xml><?xml version="1.0" encoding="utf-8"?>
<sst xmlns="http://schemas.openxmlformats.org/spreadsheetml/2006/main" count="113" uniqueCount="55">
  <si>
    <t>Groundstation Components Order List</t>
  </si>
  <si>
    <t>name component</t>
  </si>
  <si>
    <t>#</t>
  </si>
  <si>
    <t>details</t>
  </si>
  <si>
    <t>supplier</t>
  </si>
  <si>
    <t>contact</t>
  </si>
  <si>
    <t>Antenna</t>
  </si>
  <si>
    <t>expected cost (euro)</t>
  </si>
  <si>
    <t>Low-Noise Amplifier</t>
  </si>
  <si>
    <t>Radio receiver</t>
  </si>
  <si>
    <t>Antenna Switch</t>
  </si>
  <si>
    <t>Software Defined Radio (SDR)</t>
  </si>
  <si>
    <t xml:space="preserve">SDR daughterboard </t>
  </si>
  <si>
    <t>Computer</t>
  </si>
  <si>
    <t>GPS disciplined clock</t>
  </si>
  <si>
    <t>cables, etc</t>
  </si>
  <si>
    <t>Total</t>
  </si>
  <si>
    <t>real price</t>
  </si>
  <si>
    <t>ordered</t>
  </si>
  <si>
    <t>shipped</t>
  </si>
  <si>
    <t>received</t>
  </si>
  <si>
    <t>AOR AR-5001DX</t>
  </si>
  <si>
    <t>AOR AR-5001D</t>
  </si>
  <si>
    <t>USRP BasicRX Daughterboard</t>
  </si>
  <si>
    <t>USRP N210</t>
  </si>
  <si>
    <t>ahartsuiker@cnrood.com</t>
  </si>
  <si>
    <t>C. N. Rood</t>
  </si>
  <si>
    <t>Spectracom Epsilon Clock EC20S (EC20S-XO clock)</t>
  </si>
  <si>
    <t>www.ssd.be</t>
  </si>
  <si>
    <t>www.ettus.com</t>
  </si>
  <si>
    <t>Rack Mount</t>
  </si>
  <si>
    <t>U2-RackMount</t>
  </si>
  <si>
    <t>amount</t>
  </si>
  <si>
    <t>total expected cost</t>
  </si>
  <si>
    <t>SP-7000 LNA</t>
  </si>
  <si>
    <t>Bias-T</t>
  </si>
  <si>
    <t>DCC-12/N</t>
  </si>
  <si>
    <t>lightning protection</t>
  </si>
  <si>
    <t>Telegaertner lightning Protector N-FF-J01028B0045</t>
  </si>
  <si>
    <t>Signal splitter (S-band)</t>
  </si>
  <si>
    <t>Signal Splitter (VHF,UHF)</t>
  </si>
  <si>
    <t>Mini Circuits: ZB3PD-63-N+</t>
  </si>
  <si>
    <t>Mini Cirquits: ZFSC-3-IWB+</t>
  </si>
  <si>
    <t>Mini Cirquits</t>
  </si>
  <si>
    <t>shop.boger.de</t>
  </si>
  <si>
    <t>offerte asked</t>
  </si>
  <si>
    <t>yes</t>
  </si>
  <si>
    <t>nR</t>
  </si>
  <si>
    <t>Subtotal</t>
  </si>
  <si>
    <t>Delivery</t>
  </si>
  <si>
    <t>tax=0.21</t>
  </si>
  <si>
    <t>Approv. By Prof. Gill</t>
  </si>
  <si>
    <t>Unforseen</t>
  </si>
  <si>
    <t>Omni-directional, model EB-432 M2</t>
  </si>
  <si>
    <t>stecker-shop.net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</si>
</sst>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#,##0.00"/>
  </numFmts>
  <fonts count="6" x14ac:knownFonts="1">
    <font>
      <sz val="12"/>
      <color theme="1"/>
      <name val="Calibri"/>
      <family val="2"/>
      <scheme val="minor"/>
    </font>
    <font>
      <b/>
      <sz val="2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3" applyBorder="1"/>
    <xf numFmtId="0" fontId="0" fillId="0" borderId="0" xfId="0" applyFill="1" applyBorder="1"/>
    <xf numFmtId="0" fontId="2" fillId="0" borderId="0" xfId="3" applyFill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14" fontId="0" fillId="0" borderId="10" xfId="0" applyNumberFormat="1" applyFill="1" applyBorder="1"/>
    <xf numFmtId="0" fontId="0" fillId="0" borderId="11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5" fillId="0" borderId="0" xfId="0" applyFont="1" applyFill="1" applyBorder="1"/>
    <xf numFmtId="0" fontId="5" fillId="0" borderId="4" xfId="0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4" xfId="0" applyNumberFormat="1" applyBorder="1"/>
  </cellXfs>
  <cellStyles count="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ttus.com" TargetMode="External"/><Relationship Id="rId4" Type="http://schemas.openxmlformats.org/officeDocument/2006/relationships/hyperlink" Target="http://www.ettus.com" TargetMode="External"/><Relationship Id="rId5" Type="http://schemas.openxmlformats.org/officeDocument/2006/relationships/hyperlink" Target="http://www.ssd.be" TargetMode="External"/><Relationship Id="rId6" Type="http://schemas.openxmlformats.org/officeDocument/2006/relationships/hyperlink" Target="http://www.ssd.be" TargetMode="External"/><Relationship Id="rId1" Type="http://schemas.openxmlformats.org/officeDocument/2006/relationships/hyperlink" Target="http://www.ssd.be" TargetMode="External"/><Relationship Id="rId2" Type="http://schemas.openxmlformats.org/officeDocument/2006/relationships/hyperlink" Target="http://www.ett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I5" sqref="I5"/>
    </sheetView>
  </sheetViews>
  <sheetFormatPr baseColWidth="10" defaultRowHeight="15" x14ac:dyDescent="0"/>
  <cols>
    <col min="1" max="1" width="3" customWidth="1"/>
    <col min="2" max="2" width="30" customWidth="1"/>
    <col min="3" max="3" width="8.5" customWidth="1"/>
    <col min="4" max="4" width="18" bestFit="1" customWidth="1"/>
    <col min="5" max="5" width="18" customWidth="1"/>
    <col min="6" max="6" width="48.1640625" customWidth="1"/>
    <col min="8" max="8" width="23" customWidth="1"/>
    <col min="10" max="10" width="12" bestFit="1" customWidth="1"/>
    <col min="11" max="11" width="4" bestFit="1" customWidth="1"/>
    <col min="15" max="15" width="17.5" bestFit="1" customWidth="1"/>
  </cols>
  <sheetData>
    <row r="1" spans="1:15" ht="30">
      <c r="A1" s="1" t="s">
        <v>0</v>
      </c>
    </row>
    <row r="3" spans="1:15">
      <c r="A3" s="8" t="s">
        <v>2</v>
      </c>
      <c r="B3" s="9" t="s">
        <v>1</v>
      </c>
      <c r="C3" s="9" t="s">
        <v>32</v>
      </c>
      <c r="D3" s="9" t="s">
        <v>7</v>
      </c>
      <c r="E3" s="9" t="s">
        <v>33</v>
      </c>
      <c r="F3" s="9" t="s">
        <v>3</v>
      </c>
      <c r="G3" s="9" t="s">
        <v>4</v>
      </c>
      <c r="H3" s="9" t="s">
        <v>5</v>
      </c>
      <c r="I3" s="9" t="s">
        <v>17</v>
      </c>
      <c r="J3" s="14" t="s">
        <v>45</v>
      </c>
      <c r="K3" s="8" t="s">
        <v>47</v>
      </c>
      <c r="L3" s="8" t="s">
        <v>18</v>
      </c>
      <c r="M3" s="9" t="s">
        <v>19</v>
      </c>
      <c r="N3" s="10" t="s">
        <v>20</v>
      </c>
      <c r="O3" s="14" t="s">
        <v>51</v>
      </c>
    </row>
    <row r="4" spans="1:15">
      <c r="A4" s="2">
        <v>1</v>
      </c>
      <c r="B4" s="3" t="s">
        <v>6</v>
      </c>
      <c r="C4" s="3">
        <v>1</v>
      </c>
      <c r="D4" s="23">
        <v>600</v>
      </c>
      <c r="E4" s="23">
        <f>C4*D4</f>
        <v>600</v>
      </c>
      <c r="F4" s="3" t="s">
        <v>53</v>
      </c>
      <c r="G4" s="3"/>
      <c r="H4" s="3" t="s">
        <v>54</v>
      </c>
      <c r="I4" s="23">
        <v>198</v>
      </c>
      <c r="J4" s="15"/>
      <c r="K4" s="2"/>
      <c r="L4" s="2"/>
      <c r="M4" s="3"/>
      <c r="N4" s="4"/>
      <c r="O4" s="15"/>
    </row>
    <row r="5" spans="1:15">
      <c r="A5" s="2">
        <v>2</v>
      </c>
      <c r="B5" s="3" t="s">
        <v>8</v>
      </c>
      <c r="C5" s="3">
        <v>1</v>
      </c>
      <c r="D5" s="23">
        <v>439</v>
      </c>
      <c r="E5" s="23">
        <f t="shared" ref="E5:E17" si="0">C5*D5</f>
        <v>439</v>
      </c>
      <c r="F5" s="3" t="s">
        <v>34</v>
      </c>
      <c r="G5" s="3"/>
      <c r="H5" s="11" t="s">
        <v>28</v>
      </c>
      <c r="I5" s="23">
        <v>313.45</v>
      </c>
      <c r="J5" s="16">
        <v>41701</v>
      </c>
      <c r="K5" s="19" t="s">
        <v>46</v>
      </c>
      <c r="L5" s="2" t="s">
        <v>46</v>
      </c>
      <c r="M5" s="3" t="s">
        <v>46</v>
      </c>
      <c r="N5" s="4" t="s">
        <v>46</v>
      </c>
      <c r="O5" s="15"/>
    </row>
    <row r="6" spans="1:15">
      <c r="A6" s="2">
        <v>3</v>
      </c>
      <c r="B6" s="3" t="s">
        <v>9</v>
      </c>
      <c r="C6" s="3">
        <v>1</v>
      </c>
      <c r="D6" s="23">
        <v>3197</v>
      </c>
      <c r="E6" s="23">
        <f t="shared" si="0"/>
        <v>3197</v>
      </c>
      <c r="F6" s="3" t="s">
        <v>22</v>
      </c>
      <c r="G6" s="3"/>
      <c r="H6" s="3" t="s">
        <v>44</v>
      </c>
      <c r="I6" s="23">
        <v>2686.55</v>
      </c>
      <c r="J6" s="16">
        <v>41701</v>
      </c>
      <c r="K6" s="19" t="s">
        <v>46</v>
      </c>
      <c r="L6" s="2" t="s">
        <v>46</v>
      </c>
      <c r="M6" s="3" t="s">
        <v>46</v>
      </c>
      <c r="N6" s="4" t="s">
        <v>46</v>
      </c>
      <c r="O6" s="15" t="s">
        <v>46</v>
      </c>
    </row>
    <row r="7" spans="1:15">
      <c r="A7" s="2">
        <v>4</v>
      </c>
      <c r="B7" s="3" t="s">
        <v>10</v>
      </c>
      <c r="C7" s="12">
        <v>1</v>
      </c>
      <c r="D7" s="23">
        <v>99</v>
      </c>
      <c r="E7" s="23">
        <f t="shared" si="0"/>
        <v>99</v>
      </c>
      <c r="F7" s="3" t="s">
        <v>21</v>
      </c>
      <c r="G7" s="3"/>
      <c r="H7" s="3" t="s">
        <v>44</v>
      </c>
      <c r="I7" s="23">
        <v>83.19</v>
      </c>
      <c r="J7" s="17">
        <v>41701</v>
      </c>
      <c r="K7" s="20" t="s">
        <v>46</v>
      </c>
      <c r="L7" s="2" t="s">
        <v>46</v>
      </c>
      <c r="M7" s="12" t="s">
        <v>46</v>
      </c>
      <c r="N7" s="4" t="s">
        <v>46</v>
      </c>
      <c r="O7" s="15" t="s">
        <v>46</v>
      </c>
    </row>
    <row r="8" spans="1:15">
      <c r="A8" s="2">
        <v>5</v>
      </c>
      <c r="B8" s="3" t="s">
        <v>11</v>
      </c>
      <c r="C8" s="12">
        <v>1</v>
      </c>
      <c r="D8" s="23">
        <v>1490</v>
      </c>
      <c r="E8" s="23">
        <f t="shared" si="0"/>
        <v>1490</v>
      </c>
      <c r="F8" s="3" t="s">
        <v>24</v>
      </c>
      <c r="G8" s="3"/>
      <c r="H8" s="11" t="s">
        <v>29</v>
      </c>
      <c r="I8" s="23">
        <v>1490</v>
      </c>
      <c r="J8" s="16">
        <v>41701</v>
      </c>
      <c r="K8" s="19" t="s">
        <v>46</v>
      </c>
      <c r="L8" s="2" t="s">
        <v>46</v>
      </c>
      <c r="M8" s="12" t="s">
        <v>46</v>
      </c>
      <c r="N8" s="4" t="s">
        <v>46</v>
      </c>
      <c r="O8" s="15" t="s">
        <v>46</v>
      </c>
    </row>
    <row r="9" spans="1:15">
      <c r="A9" s="2">
        <v>6</v>
      </c>
      <c r="B9" s="3" t="s">
        <v>12</v>
      </c>
      <c r="C9" s="12">
        <v>1</v>
      </c>
      <c r="D9" s="23">
        <v>66</v>
      </c>
      <c r="E9" s="23">
        <f t="shared" si="0"/>
        <v>66</v>
      </c>
      <c r="F9" s="3" t="s">
        <v>23</v>
      </c>
      <c r="G9" s="3"/>
      <c r="H9" s="11" t="s">
        <v>29</v>
      </c>
      <c r="I9" s="23">
        <v>66</v>
      </c>
      <c r="J9" s="16">
        <v>41701</v>
      </c>
      <c r="K9" s="19" t="s">
        <v>46</v>
      </c>
      <c r="L9" s="2" t="s">
        <v>46</v>
      </c>
      <c r="M9" s="12" t="s">
        <v>46</v>
      </c>
      <c r="N9" s="4" t="s">
        <v>46</v>
      </c>
      <c r="O9" s="15" t="s">
        <v>46</v>
      </c>
    </row>
    <row r="10" spans="1:15">
      <c r="A10" s="2">
        <v>7</v>
      </c>
      <c r="B10" s="3" t="s">
        <v>13</v>
      </c>
      <c r="C10" s="12">
        <v>1</v>
      </c>
      <c r="D10" s="23">
        <v>0</v>
      </c>
      <c r="E10" s="23">
        <f t="shared" si="0"/>
        <v>0</v>
      </c>
      <c r="F10" s="3"/>
      <c r="G10" s="3"/>
      <c r="H10" s="3"/>
      <c r="I10" s="23"/>
      <c r="J10" s="15"/>
      <c r="K10" s="2"/>
      <c r="L10" s="2"/>
      <c r="M10" s="3"/>
      <c r="N10" s="4"/>
      <c r="O10" s="15"/>
    </row>
    <row r="11" spans="1:15">
      <c r="A11" s="2">
        <v>8</v>
      </c>
      <c r="B11" s="3" t="s">
        <v>14</v>
      </c>
      <c r="C11" s="12">
        <v>1</v>
      </c>
      <c r="D11" s="23">
        <v>2980</v>
      </c>
      <c r="E11" s="23">
        <f t="shared" si="0"/>
        <v>2980</v>
      </c>
      <c r="F11" s="3" t="s">
        <v>27</v>
      </c>
      <c r="G11" s="3" t="s">
        <v>26</v>
      </c>
      <c r="H11" s="3" t="s">
        <v>25</v>
      </c>
      <c r="I11" s="23">
        <v>2790.32</v>
      </c>
      <c r="J11" s="16">
        <v>41701</v>
      </c>
      <c r="K11" s="19" t="s">
        <v>46</v>
      </c>
      <c r="L11" s="2" t="s">
        <v>46</v>
      </c>
      <c r="M11" s="12" t="s">
        <v>46</v>
      </c>
      <c r="N11" s="4" t="s">
        <v>46</v>
      </c>
      <c r="O11" s="15" t="s">
        <v>46</v>
      </c>
    </row>
    <row r="12" spans="1:15">
      <c r="A12" s="2">
        <v>9</v>
      </c>
      <c r="B12" s="3" t="s">
        <v>30</v>
      </c>
      <c r="C12" s="12">
        <v>1</v>
      </c>
      <c r="D12" s="23">
        <v>220</v>
      </c>
      <c r="E12" s="23">
        <f t="shared" si="0"/>
        <v>220</v>
      </c>
      <c r="F12" s="3" t="s">
        <v>31</v>
      </c>
      <c r="G12" s="3"/>
      <c r="H12" s="11" t="s">
        <v>29</v>
      </c>
      <c r="I12" s="24">
        <v>220</v>
      </c>
      <c r="J12" s="16">
        <v>41701</v>
      </c>
      <c r="K12" s="19" t="s">
        <v>46</v>
      </c>
      <c r="L12" s="2" t="s">
        <v>46</v>
      </c>
      <c r="M12" s="12" t="s">
        <v>46</v>
      </c>
      <c r="N12" s="4" t="s">
        <v>46</v>
      </c>
      <c r="O12" s="15" t="s">
        <v>46</v>
      </c>
    </row>
    <row r="13" spans="1:15">
      <c r="A13" s="2">
        <v>10</v>
      </c>
      <c r="B13" s="3" t="s">
        <v>15</v>
      </c>
      <c r="C13" s="12">
        <v>1</v>
      </c>
      <c r="D13" s="23">
        <v>500</v>
      </c>
      <c r="E13" s="23">
        <f t="shared" si="0"/>
        <v>500</v>
      </c>
      <c r="F13" s="3"/>
      <c r="G13" s="3"/>
      <c r="H13" s="3"/>
      <c r="I13" s="23"/>
      <c r="J13" s="15"/>
      <c r="K13" s="2"/>
      <c r="L13" s="2"/>
      <c r="M13" s="3"/>
      <c r="N13" s="4"/>
      <c r="O13" s="15"/>
    </row>
    <row r="14" spans="1:15">
      <c r="A14" s="2">
        <v>11</v>
      </c>
      <c r="B14" s="12" t="s">
        <v>35</v>
      </c>
      <c r="C14" s="3">
        <v>3</v>
      </c>
      <c r="D14" s="24">
        <v>85</v>
      </c>
      <c r="E14" s="23">
        <f t="shared" si="0"/>
        <v>255</v>
      </c>
      <c r="F14" s="12" t="s">
        <v>36</v>
      </c>
      <c r="G14" s="3"/>
      <c r="H14" s="11" t="s">
        <v>28</v>
      </c>
      <c r="I14" s="23">
        <f>3*69.29</f>
        <v>207.87</v>
      </c>
      <c r="J14" s="16">
        <v>41701</v>
      </c>
      <c r="K14" s="19" t="s">
        <v>46</v>
      </c>
      <c r="L14" s="2" t="s">
        <v>46</v>
      </c>
      <c r="M14" s="12" t="s">
        <v>46</v>
      </c>
      <c r="N14" s="4" t="s">
        <v>46</v>
      </c>
      <c r="O14" s="15"/>
    </row>
    <row r="15" spans="1:15">
      <c r="A15" s="2">
        <v>12</v>
      </c>
      <c r="B15" s="12" t="s">
        <v>37</v>
      </c>
      <c r="C15" s="3">
        <v>2</v>
      </c>
      <c r="D15" s="24">
        <v>59</v>
      </c>
      <c r="E15" s="23">
        <f t="shared" si="0"/>
        <v>118</v>
      </c>
      <c r="F15" s="12" t="s">
        <v>38</v>
      </c>
      <c r="G15" s="3"/>
      <c r="H15" s="13" t="s">
        <v>28</v>
      </c>
      <c r="I15" s="23">
        <f>2*49.58</f>
        <v>99.16</v>
      </c>
      <c r="J15" s="16">
        <v>41701</v>
      </c>
      <c r="K15" s="19" t="s">
        <v>46</v>
      </c>
      <c r="L15" s="2" t="s">
        <v>46</v>
      </c>
      <c r="M15" s="12" t="s">
        <v>46</v>
      </c>
      <c r="N15" s="4" t="s">
        <v>46</v>
      </c>
      <c r="O15" s="15"/>
    </row>
    <row r="16" spans="1:15">
      <c r="A16" s="2">
        <v>13</v>
      </c>
      <c r="B16" s="12" t="s">
        <v>39</v>
      </c>
      <c r="C16" s="3">
        <v>1</v>
      </c>
      <c r="D16" s="24">
        <v>132.31</v>
      </c>
      <c r="E16" s="23">
        <f t="shared" si="0"/>
        <v>132.31</v>
      </c>
      <c r="F16" s="12" t="s">
        <v>41</v>
      </c>
      <c r="G16" s="3"/>
      <c r="H16" s="3" t="s">
        <v>43</v>
      </c>
      <c r="I16" s="23">
        <v>131.29</v>
      </c>
      <c r="J16" s="16">
        <v>41701</v>
      </c>
      <c r="K16" s="19" t="s">
        <v>46</v>
      </c>
      <c r="L16" s="2" t="s">
        <v>46</v>
      </c>
      <c r="M16" s="12" t="s">
        <v>46</v>
      </c>
      <c r="N16" s="4" t="s">
        <v>46</v>
      </c>
      <c r="O16" s="15" t="s">
        <v>46</v>
      </c>
    </row>
    <row r="17" spans="1:15">
      <c r="A17" s="2">
        <v>14</v>
      </c>
      <c r="B17" s="12" t="s">
        <v>40</v>
      </c>
      <c r="C17" s="3">
        <v>2</v>
      </c>
      <c r="D17" s="24">
        <v>50.34</v>
      </c>
      <c r="E17" s="23">
        <f t="shared" si="0"/>
        <v>100.68</v>
      </c>
      <c r="F17" s="12" t="s">
        <v>42</v>
      </c>
      <c r="G17" s="3"/>
      <c r="H17" s="3" t="s">
        <v>43</v>
      </c>
      <c r="I17" s="23">
        <f>2*49.95</f>
        <v>99.9</v>
      </c>
      <c r="J17" s="16">
        <v>41701</v>
      </c>
      <c r="K17" s="19" t="s">
        <v>46</v>
      </c>
      <c r="L17" s="2" t="s">
        <v>46</v>
      </c>
      <c r="M17" s="12" t="s">
        <v>46</v>
      </c>
      <c r="N17" s="4" t="s">
        <v>46</v>
      </c>
      <c r="O17" s="15" t="s">
        <v>46</v>
      </c>
    </row>
    <row r="18" spans="1:15">
      <c r="A18" s="2"/>
      <c r="B18" s="12"/>
      <c r="C18" s="3"/>
      <c r="D18" s="24"/>
      <c r="E18" s="23"/>
      <c r="F18" s="12"/>
      <c r="G18" s="3"/>
      <c r="H18" s="12" t="s">
        <v>49</v>
      </c>
      <c r="I18" s="23">
        <v>136</v>
      </c>
      <c r="J18" s="16"/>
      <c r="K18" s="19"/>
      <c r="L18" s="2"/>
      <c r="M18" s="3"/>
      <c r="N18" s="4"/>
      <c r="O18" s="15"/>
    </row>
    <row r="19" spans="1:15">
      <c r="A19" s="2"/>
      <c r="B19" s="12"/>
      <c r="C19" s="3"/>
      <c r="D19" s="24" t="s">
        <v>48</v>
      </c>
      <c r="E19" s="23">
        <f>SUM(E4:E17)</f>
        <v>10196.99</v>
      </c>
      <c r="F19" s="12"/>
      <c r="G19" s="3"/>
      <c r="H19" s="21" t="s">
        <v>48</v>
      </c>
      <c r="I19" s="23">
        <f>SUM(I4:I18)</f>
        <v>8521.73</v>
      </c>
      <c r="J19" s="16"/>
      <c r="K19" s="19"/>
      <c r="L19" s="2"/>
      <c r="M19" s="3"/>
      <c r="N19" s="4"/>
      <c r="O19" s="15"/>
    </row>
    <row r="20" spans="1:15">
      <c r="A20" s="2"/>
      <c r="B20" s="3"/>
      <c r="C20" s="3"/>
      <c r="D20" s="23" t="s">
        <v>52</v>
      </c>
      <c r="E20" s="23">
        <f>12000-E19</f>
        <v>1803.0100000000002</v>
      </c>
      <c r="F20" s="3"/>
      <c r="G20" s="3"/>
      <c r="H20" s="21" t="s">
        <v>50</v>
      </c>
      <c r="I20" s="23">
        <f>I19*0.21</f>
        <v>1789.5632999999998</v>
      </c>
      <c r="J20" s="15"/>
      <c r="K20" s="2"/>
      <c r="L20" s="2"/>
      <c r="M20" s="3"/>
      <c r="N20" s="4"/>
      <c r="O20" s="15"/>
    </row>
    <row r="21" spans="1:15">
      <c r="A21" s="5"/>
      <c r="B21" s="6"/>
      <c r="C21" s="6"/>
      <c r="D21" s="25"/>
      <c r="E21" s="25">
        <v>12000</v>
      </c>
      <c r="F21" s="6"/>
      <c r="G21" s="6"/>
      <c r="H21" s="22" t="s">
        <v>16</v>
      </c>
      <c r="I21" s="25">
        <f>I19+I20</f>
        <v>10311.293299999999</v>
      </c>
      <c r="J21" s="18"/>
      <c r="K21" s="5"/>
      <c r="L21" s="5"/>
      <c r="M21" s="6"/>
      <c r="N21" s="7"/>
      <c r="O21" s="18"/>
    </row>
  </sheetData>
  <phoneticPr fontId="4" type="noConversion"/>
  <hyperlinks>
    <hyperlink ref="H5" r:id="rId1"/>
    <hyperlink ref="H8" r:id="rId2"/>
    <hyperlink ref="H9" r:id="rId3"/>
    <hyperlink ref="H12" r:id="rId4"/>
    <hyperlink ref="H14" r:id="rId5"/>
    <hyperlink ref="H15" r:id="rId6"/>
  </hyperlinks>
  <pageMargins left="0.75000000000000011" right="0.75000000000000011" top="1" bottom="1" header="0.5" footer="0.5"/>
  <pageSetup paperSize="9" scale="51" orientation="landscape" horizontalDpi="4294967292" verticalDpi="4294967292"/>
  <colBreaks count="2" manualBreakCount="2">
    <brk id="15" max="1048575" man="1"/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Root</dc:creator>
  <cp:lastModifiedBy>Joao Encarnacao</cp:lastModifiedBy>
  <cp:lastPrinted>2014-06-16T13:13:01Z</cp:lastPrinted>
  <dcterms:created xsi:type="dcterms:W3CDTF">2014-02-25T15:37:20Z</dcterms:created>
  <dcterms:modified xsi:type="dcterms:W3CDTF">2014-07-24T22:43:02Z</dcterms:modified>
</cp:coreProperties>
</file>